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Sologubov_D\Tuning\Revit\Семейства\_Справка по оборудованию\"/>
    </mc:Choice>
  </mc:AlternateContent>
  <xr:revisionPtr revIDLastSave="0" documentId="13_ncr:1_{93473F4E-3BA6-40FB-B22E-4CB22415B2B8}" xr6:coauthVersionLast="47" xr6:coauthVersionMax="47" xr10:uidLastSave="{00000000-0000-0000-0000-000000000000}"/>
  <bookViews>
    <workbookView xWindow="-93" yWindow="-93" windowWidth="25786" windowHeight="13866" tabRatio="889" xr2:uid="{00000000-000D-0000-FFFF-FFFF00000000}"/>
  </bookViews>
  <sheets>
    <sheet name="mySchema" sheetId="17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7" l="1"/>
  <c r="K4" i="17"/>
  <c r="M4" i="17" l="1"/>
  <c r="D6" i="17" l="1"/>
  <c r="G6" i="17" l="1"/>
  <c r="F6" i="17" l="1"/>
  <c r="M5" i="17" l="1"/>
  <c r="M6" i="17" l="1"/>
  <c r="K6" i="17" s="1"/>
  <c r="I6" i="17" s="1"/>
  <c r="I7" i="17" l="1"/>
</calcChain>
</file>

<file path=xl/sharedStrings.xml><?xml version="1.0" encoding="utf-8"?>
<sst xmlns="http://schemas.openxmlformats.org/spreadsheetml/2006/main" count="20" uniqueCount="16">
  <si>
    <t>Электрощитовая №</t>
  </si>
  <si>
    <t>Ру,
кВт</t>
  </si>
  <si>
    <t>Кс</t>
  </si>
  <si>
    <t>Рр,
кВт</t>
  </si>
  <si>
    <t>Qр,
кВАр</t>
  </si>
  <si>
    <t>-</t>
  </si>
  <si>
    <t>кВА</t>
  </si>
  <si>
    <t>ГРЩ-</t>
  </si>
  <si>
    <t>Итого с компенсацией Qр</t>
  </si>
  <si>
    <t>Итого без компенсации Qp</t>
  </si>
  <si>
    <t xml:space="preserve">Итого полная мощность </t>
  </si>
  <si>
    <t>Cosφ</t>
  </si>
  <si>
    <t>Sед.=</t>
  </si>
  <si>
    <t>Tgφ</t>
  </si>
  <si>
    <t>Компенсация Qр до Cosf=</t>
  </si>
  <si>
    <t>Режимы расчетов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</si>
</sst>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&quot; &quot;[$руб.-419];[Red]&quot;-&quot;#,##0.00&quot; &quot;[$руб.-419]"/>
  </numFmts>
  <fonts count="9" x14ac:knownFonts="1">
    <font>
      <sz val="10"/>
      <color theme="1"/>
      <name val="Arial Cyr"/>
      <charset val="204"/>
    </font>
    <font>
      <b/>
      <i/>
      <sz val="16"/>
      <color theme="1"/>
      <name val="Arial Cyr"/>
      <charset val="204"/>
    </font>
    <font>
      <b/>
      <i/>
      <u/>
      <sz val="10"/>
      <color theme="1"/>
      <name val="Arial Cyr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trike/>
      <sz val="13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7" fillId="0" borderId="0" xfId="0" applyFont="1"/>
    <xf numFmtId="0" fontId="4" fillId="0" borderId="5" xfId="0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8" fillId="0" borderId="1" xfId="0" applyNumberFormat="1" applyFont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4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2" fontId="8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>
      <alignment horizontal="left" vertical="center"/>
    </xf>
  </cellXfs>
  <cellStyles count="5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Обычный" xfId="0" builtinId="0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topLeftCell="B2" zoomScale="130" zoomScaleNormal="130" workbookViewId="0">
      <pane ySplit="2" topLeftCell="A4" activePane="bottomLeft" state="frozen"/>
      <selection activeCell="B2" sqref="B2"/>
      <selection pane="bottomLeft" activeCell="D5" sqref="D5:E5"/>
    </sheetView>
  </sheetViews>
  <sheetFormatPr defaultColWidth="9.1171875" defaultRowHeight="16.350000000000001" x14ac:dyDescent="0.5"/>
  <cols>
    <col min="1" max="1" width="12.1171875" style="1" hidden="1" customWidth="1"/>
    <col min="2" max="2" width="26.76171875" style="1" customWidth="1"/>
    <col min="3" max="3" width="5.703125" style="2" customWidth="1"/>
    <col min="4" max="4" width="6.29296875" style="1" customWidth="1"/>
    <col min="5" max="5" width="2.41015625" style="1" customWidth="1"/>
    <col min="6" max="6" width="6.87890625" style="1" customWidth="1"/>
    <col min="7" max="7" width="2.87890625" style="1" customWidth="1"/>
    <col min="8" max="8" width="5.5859375" style="1" customWidth="1"/>
    <col min="9" max="9" width="3.5859375" style="1" customWidth="1"/>
    <col min="10" max="10" width="2.29296875" style="1" customWidth="1"/>
    <col min="11" max="11" width="3.41015625" style="1" customWidth="1"/>
    <col min="12" max="12" width="2" style="1" customWidth="1"/>
    <col min="13" max="13" width="3.87890625" style="1" customWidth="1"/>
    <col min="14" max="14" width="3.29296875" style="1" customWidth="1"/>
    <col min="15" max="1020" width="9.29296875" style="1" customWidth="1"/>
    <col min="1021" max="16384" width="9.1171875" style="1"/>
  </cols>
  <sheetData>
    <row r="1" spans="2:15" ht="18" hidden="1" customHeight="1" x14ac:dyDescent="0.5"/>
    <row r="2" spans="2:15" s="3" customFormat="1" ht="15.95" hidden="1" customHeight="1" x14ac:dyDescent="0.4">
      <c r="B2" s="15" t="s">
        <v>0</v>
      </c>
      <c r="C2" s="15"/>
      <c r="D2" s="15"/>
      <c r="E2" s="15"/>
      <c r="F2" s="15"/>
      <c r="G2" s="4">
        <v>1</v>
      </c>
      <c r="I2" s="16" t="s">
        <v>7</v>
      </c>
      <c r="J2" s="16"/>
      <c r="K2" s="17">
        <v>1</v>
      </c>
      <c r="L2" s="17"/>
      <c r="M2" s="17"/>
      <c r="N2" s="17"/>
    </row>
    <row r="3" spans="2:15" ht="32.1" customHeight="1" x14ac:dyDescent="0.5">
      <c r="B3" s="18" t="s">
        <v>15</v>
      </c>
      <c r="C3" s="18"/>
      <c r="D3" s="18" t="s">
        <v>1</v>
      </c>
      <c r="E3" s="18"/>
      <c r="F3" s="6" t="s">
        <v>2</v>
      </c>
      <c r="G3" s="18" t="s">
        <v>3</v>
      </c>
      <c r="H3" s="18"/>
      <c r="I3" s="19" t="s">
        <v>11</v>
      </c>
      <c r="J3" s="19"/>
      <c r="K3" s="19" t="s">
        <v>13</v>
      </c>
      <c r="L3" s="19"/>
      <c r="M3" s="18" t="s">
        <v>4</v>
      </c>
      <c r="N3" s="18"/>
    </row>
    <row r="4" spans="2:15" ht="15.95" customHeight="1" x14ac:dyDescent="0.5">
      <c r="B4" s="20" t="s">
        <v>9</v>
      </c>
      <c r="C4" s="20"/>
      <c r="D4" s="24">
        <v>70.5</v>
      </c>
      <c r="E4" s="24"/>
      <c r="F4" s="8">
        <v>1</v>
      </c>
      <c r="G4" s="22">
        <f>D4*F4</f>
        <v>70.5</v>
      </c>
      <c r="H4" s="22"/>
      <c r="I4" s="25">
        <v>0.73</v>
      </c>
      <c r="J4" s="25"/>
      <c r="K4" s="23">
        <f>ROUND(TAN(ACOS(I4)),2)</f>
        <v>0.94</v>
      </c>
      <c r="L4" s="23"/>
      <c r="M4" s="21">
        <f>ROUND(G4*K4,1)</f>
        <v>66.3</v>
      </c>
      <c r="N4" s="21"/>
    </row>
    <row r="5" spans="2:15" ht="15.95" customHeight="1" x14ac:dyDescent="0.5">
      <c r="B5" s="13" t="s">
        <v>14</v>
      </c>
      <c r="C5" s="14">
        <v>0.95</v>
      </c>
      <c r="D5" s="22" t="s">
        <v>5</v>
      </c>
      <c r="E5" s="22"/>
      <c r="F5" s="9" t="s">
        <v>5</v>
      </c>
      <c r="G5" s="22" t="s">
        <v>5</v>
      </c>
      <c r="H5" s="22"/>
      <c r="I5" s="26" t="s">
        <v>5</v>
      </c>
      <c r="J5" s="26"/>
      <c r="K5" s="27" t="s">
        <v>5</v>
      </c>
      <c r="L5" s="27"/>
      <c r="M5" s="30">
        <f>ROUND(-1*G4*(K4-(TAN(ACOS(C5)))),0)</f>
        <v>-43</v>
      </c>
      <c r="N5" s="30"/>
    </row>
    <row r="6" spans="2:15" ht="15.95" customHeight="1" x14ac:dyDescent="0.5">
      <c r="B6" s="20" t="s">
        <v>8</v>
      </c>
      <c r="C6" s="20"/>
      <c r="D6" s="22">
        <f>D4</f>
        <v>70.5</v>
      </c>
      <c r="E6" s="22"/>
      <c r="F6" s="7">
        <f>G6/D6</f>
        <v>1</v>
      </c>
      <c r="G6" s="22">
        <f>G4</f>
        <v>70.5</v>
      </c>
      <c r="H6" s="22"/>
      <c r="I6" s="23">
        <f>(ROUND(COS(ATAN(K6)),2))</f>
        <v>0.95</v>
      </c>
      <c r="J6" s="23"/>
      <c r="K6" s="23">
        <f>ROUND(M6/G6,2)</f>
        <v>0.33</v>
      </c>
      <c r="L6" s="23"/>
      <c r="M6" s="21">
        <f>SUM(M4:N5)</f>
        <v>23.299999999999997</v>
      </c>
      <c r="N6" s="21"/>
    </row>
    <row r="7" spans="2:15" ht="15.95" customHeight="1" x14ac:dyDescent="0.5">
      <c r="B7" s="28" t="s">
        <v>10</v>
      </c>
      <c r="C7" s="28"/>
      <c r="D7" s="10"/>
      <c r="E7" s="11"/>
      <c r="F7" s="10"/>
      <c r="G7" s="10"/>
      <c r="H7" s="12" t="s">
        <v>12</v>
      </c>
      <c r="I7" s="29">
        <f>ROUND(G6/I6,1)</f>
        <v>74.2</v>
      </c>
      <c r="J7" s="29"/>
      <c r="K7" s="29"/>
      <c r="L7" s="31" t="s">
        <v>6</v>
      </c>
      <c r="M7" s="31"/>
      <c r="N7" s="31"/>
      <c r="O7" s="5"/>
    </row>
  </sheetData>
  <mergeCells count="29">
    <mergeCell ref="B7:C7"/>
    <mergeCell ref="D5:E5"/>
    <mergeCell ref="I7:K7"/>
    <mergeCell ref="M5:N5"/>
    <mergeCell ref="B6:C6"/>
    <mergeCell ref="M6:N6"/>
    <mergeCell ref="L7:N7"/>
    <mergeCell ref="B4:C4"/>
    <mergeCell ref="M4:N4"/>
    <mergeCell ref="D6:E6"/>
    <mergeCell ref="G6:H6"/>
    <mergeCell ref="I6:J6"/>
    <mergeCell ref="K6:L6"/>
    <mergeCell ref="D4:E4"/>
    <mergeCell ref="G4:H4"/>
    <mergeCell ref="I4:J4"/>
    <mergeCell ref="K4:L4"/>
    <mergeCell ref="G5:H5"/>
    <mergeCell ref="I5:J5"/>
    <mergeCell ref="K5:L5"/>
    <mergeCell ref="B2:F2"/>
    <mergeCell ref="I2:J2"/>
    <mergeCell ref="K2:N2"/>
    <mergeCell ref="B3:C3"/>
    <mergeCell ref="D3:E3"/>
    <mergeCell ref="G3:H3"/>
    <mergeCell ref="I3:J3"/>
    <mergeCell ref="K3:L3"/>
    <mergeCell ref="M3:N3"/>
  </mergeCells>
  <pageMargins left="0.74999999999999989" right="0.74999999999999989" top="1.393700787401575" bottom="1.393700787401575" header="1" footer="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mySchema</vt:lpstr>
    </vt:vector>
  </TitlesOfParts>
  <Manager>Сологубов Дмитрий;</Manager>
  <Company>ToKaMaK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Компенсация реактивной мощности</dc:title>
  <dc:subject>Расчет</dc:subject>
  <dc:creator>Сологубов Дмитрий</dc:creator>
  <cp:keywords>mySchema</cp:keywords>
  <dc:description>mySchema</dc:description>
  <cp:lastModifiedBy>Дмитрий С</cp:lastModifiedBy>
  <cp:revision>1</cp:revision>
  <cp:lastPrinted>2014-10-16T12:49:32Z</cp:lastPrinted>
  <dcterms:created xsi:type="dcterms:W3CDTF">2008-07-30T05:29:18Z</dcterms:created>
  <dcterms:modified xsi:type="dcterms:W3CDTF">2022-11-11T10:24:31Z</dcterms:modified>
  <cp:category>Расчет</cp:category>
  <cp:contentStatus>Подбор УКРМ</cp:contentStatus>
  <dc:language>Русский</dc:language>
  <cp:version>2022-10-31</cp:version>
</cp:coreProperties>
</file>