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kiselevav\Desktop\МЗиЗ\Динамические блоки\Сводная\"/>
    </mc:Choice>
  </mc:AlternateContent>
  <xr:revisionPtr revIDLastSave="0" documentId="13_ncr:1_{9A596F97-95D6-4444-8EFC-EE99AFC4E8CF}" xr6:coauthVersionLast="36" xr6:coauthVersionMax="47" xr10:uidLastSave="{00000000-0000-0000-0000-000000000000}"/>
  <bookViews>
    <workbookView xWindow="-110" yWindow="-110" windowWidth="19100" windowHeight="12080" activeTab="2" xr2:uid="{00000000-000D-0000-FFFF-FFFF00000000}"/>
  </bookViews>
  <sheets>
    <sheet name="Стержневые МП" sheetId="6" r:id="rId1"/>
    <sheet name="Сетка" sheetId="11" r:id="rId2"/>
    <sheet name="Опуски" sheetId="19" r:id="rId3"/>
    <sheet name="Соединители" sheetId="15" r:id="rId4"/>
    <sheet name="Горизнтальный заземлитель" sheetId="13" r:id="rId5"/>
    <sheet name="Вертикальные заземлители" sheetId="12" r:id="rId6"/>
    <sheet name="ГЗШ" sheetId="16" r:id="rId7"/>
    <sheet name="СУП" sheetId="14" r:id="rId8"/>
    <sheet name="КУП" sheetId="18" r:id="rId9"/>
    <sheet name="Мачты 1 категория" sheetId="17" r:id="rId10"/>
    <sheet name="Исходные данные" sheetId="8" r:id="rId11"/>
    <sheet name="DATA" sheetId="9" r:id="rId12"/>
  </sheets>
  <definedNames>
    <definedName name="_xlnm.Print_Titles" localSheetId="0">'Стержневые МП'!$6:$6</definedName>
  </definedNames>
  <calcPr calcId="191029"/>
  <pivotCaches>
    <pivotCache cacheId="63" r:id="rId13"/>
  </pivotCaches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K599" i="19" l="1"/>
  <c r="K598" i="19"/>
  <c r="K597" i="19"/>
  <c r="K596" i="19"/>
  <c r="K595" i="19"/>
  <c r="K594" i="19"/>
  <c r="K593" i="19"/>
  <c r="K592" i="19"/>
  <c r="K591" i="19"/>
  <c r="K590" i="19"/>
  <c r="K589" i="19"/>
  <c r="K588" i="19"/>
  <c r="K587" i="19"/>
  <c r="K586" i="19"/>
  <c r="K585" i="19"/>
  <c r="K584" i="19"/>
  <c r="K583" i="19"/>
  <c r="K582" i="19"/>
  <c r="K581" i="19"/>
  <c r="K580" i="19"/>
  <c r="K579" i="19"/>
  <c r="K578" i="19"/>
  <c r="K577" i="19"/>
  <c r="K576" i="19"/>
  <c r="K575" i="19"/>
  <c r="K574" i="19"/>
  <c r="K573" i="19"/>
  <c r="K572" i="19"/>
  <c r="K571" i="19"/>
  <c r="K570" i="19"/>
  <c r="K569" i="19"/>
  <c r="K568" i="19"/>
  <c r="K567" i="19"/>
  <c r="K566" i="19"/>
  <c r="K565" i="19"/>
  <c r="K564" i="19"/>
  <c r="K563" i="19"/>
  <c r="K562" i="19"/>
  <c r="K561" i="19"/>
  <c r="K560" i="19"/>
  <c r="K559" i="19"/>
  <c r="K558" i="19"/>
  <c r="K557" i="19"/>
  <c r="K556" i="19"/>
  <c r="K555" i="19"/>
  <c r="K554" i="19"/>
  <c r="K553" i="19"/>
  <c r="K552" i="19"/>
  <c r="K551" i="19"/>
  <c r="K550" i="19"/>
  <c r="K549" i="19"/>
  <c r="K548" i="19"/>
  <c r="K547" i="19"/>
  <c r="K546" i="19"/>
  <c r="K545" i="19"/>
  <c r="K544" i="19"/>
  <c r="K543" i="19"/>
  <c r="K542" i="19"/>
  <c r="K541" i="19"/>
  <c r="K540" i="19"/>
  <c r="K539" i="19"/>
  <c r="K538" i="19"/>
  <c r="K537" i="19"/>
  <c r="K536" i="19"/>
  <c r="K535" i="19"/>
  <c r="K534" i="19"/>
  <c r="K533" i="19"/>
  <c r="K532" i="19"/>
  <c r="K531" i="19"/>
  <c r="K530" i="19"/>
  <c r="K529" i="19"/>
  <c r="K528" i="19"/>
  <c r="K527" i="19"/>
  <c r="I526" i="19"/>
  <c r="K526" i="19" s="1"/>
  <c r="K525" i="19"/>
  <c r="I525" i="19"/>
  <c r="K524" i="19"/>
  <c r="K523" i="19"/>
  <c r="K522" i="19"/>
  <c r="K521" i="19"/>
  <c r="K520" i="19"/>
  <c r="I520" i="19"/>
  <c r="I519" i="19"/>
  <c r="K519" i="19" s="1"/>
  <c r="K518" i="19"/>
  <c r="K517" i="19"/>
  <c r="K516" i="19"/>
  <c r="K515" i="19"/>
  <c r="K514" i="19"/>
  <c r="I513" i="19"/>
  <c r="K513" i="19" s="1"/>
  <c r="K512" i="19"/>
  <c r="I512" i="19"/>
  <c r="K511" i="19"/>
  <c r="K510" i="19"/>
  <c r="K509" i="19"/>
  <c r="K508" i="19"/>
  <c r="I507" i="19"/>
  <c r="K507" i="19" s="1"/>
  <c r="K506" i="19"/>
  <c r="I506" i="19"/>
  <c r="K505" i="19"/>
  <c r="I505" i="19"/>
  <c r="K504" i="19"/>
  <c r="K503" i="19"/>
  <c r="K502" i="19"/>
  <c r="K501" i="19"/>
  <c r="I501" i="19"/>
  <c r="I500" i="19"/>
  <c r="K500" i="19" s="1"/>
  <c r="K499" i="19"/>
  <c r="I499" i="19"/>
  <c r="K498" i="19"/>
  <c r="K497" i="19"/>
  <c r="K496" i="19"/>
  <c r="K495" i="19"/>
  <c r="I494" i="19"/>
  <c r="K494" i="19" s="1"/>
  <c r="I493" i="19"/>
  <c r="K493" i="19" s="1"/>
  <c r="I492" i="19"/>
  <c r="K492" i="19" s="1"/>
  <c r="K491" i="19"/>
  <c r="K490" i="19"/>
  <c r="K489" i="19"/>
  <c r="K488" i="19"/>
  <c r="K487" i="19"/>
  <c r="I487" i="19"/>
  <c r="K486" i="19"/>
  <c r="I486" i="19"/>
  <c r="I485" i="19"/>
  <c r="K485" i="19" s="1"/>
  <c r="K484" i="19"/>
  <c r="K483" i="19"/>
  <c r="K482" i="19"/>
  <c r="K481" i="19"/>
  <c r="I480" i="19"/>
  <c r="K480" i="19" s="1"/>
  <c r="K479" i="19"/>
  <c r="I479" i="19"/>
  <c r="I478" i="19"/>
  <c r="K478" i="19" s="1"/>
  <c r="K477" i="19"/>
  <c r="K476" i="19"/>
  <c r="K475" i="19"/>
  <c r="K474" i="19"/>
  <c r="K473" i="19"/>
  <c r="K472" i="19"/>
  <c r="I471" i="19"/>
  <c r="K471" i="19" s="1"/>
  <c r="I470" i="19"/>
  <c r="K470" i="19" s="1"/>
  <c r="K469" i="19"/>
  <c r="K468" i="19"/>
  <c r="K467" i="19"/>
  <c r="K466" i="19"/>
  <c r="I465" i="19"/>
  <c r="K465" i="19" s="1"/>
  <c r="K464" i="19"/>
  <c r="I464" i="19"/>
  <c r="K463" i="19"/>
  <c r="K462" i="19"/>
  <c r="K461" i="19"/>
  <c r="K460" i="19"/>
  <c r="K459" i="19"/>
  <c r="K458" i="19"/>
  <c r="I458" i="19"/>
  <c r="K457" i="19"/>
  <c r="I457" i="19"/>
  <c r="K456" i="19"/>
  <c r="K455" i="19"/>
  <c r="K454" i="19"/>
  <c r="K453" i="19"/>
  <c r="K452" i="19"/>
  <c r="I452" i="19"/>
  <c r="I451" i="19"/>
  <c r="K451" i="19" s="1"/>
  <c r="K450" i="19"/>
  <c r="I450" i="19"/>
  <c r="K449" i="19"/>
  <c r="K448" i="19"/>
  <c r="K447" i="19"/>
  <c r="I446" i="19"/>
  <c r="K446" i="19" s="1"/>
  <c r="I445" i="19"/>
  <c r="K445" i="19" s="1"/>
  <c r="K444" i="19"/>
  <c r="I444" i="19"/>
  <c r="K443" i="19"/>
  <c r="K442" i="19"/>
  <c r="K441" i="19"/>
  <c r="K440" i="19"/>
  <c r="K439" i="19"/>
  <c r="K438" i="19"/>
  <c r="I438" i="19"/>
  <c r="K437" i="19"/>
  <c r="I437" i="19"/>
  <c r="K436" i="19"/>
  <c r="I436" i="19"/>
  <c r="K435" i="19"/>
  <c r="K434" i="19"/>
  <c r="K433" i="19"/>
  <c r="K432" i="19"/>
  <c r="K431" i="19"/>
  <c r="I431" i="19"/>
  <c r="K430" i="19"/>
  <c r="I430" i="19"/>
  <c r="I429" i="19"/>
  <c r="K429" i="19" s="1"/>
  <c r="K428" i="19"/>
  <c r="K427" i="19"/>
  <c r="K426" i="19"/>
  <c r="K425" i="19"/>
  <c r="K424" i="19"/>
  <c r="I423" i="19"/>
  <c r="K423" i="19" s="1"/>
  <c r="I422" i="19"/>
  <c r="K422" i="19" s="1"/>
  <c r="K421" i="19"/>
  <c r="I421" i="19"/>
  <c r="K420" i="19"/>
  <c r="K419" i="19"/>
  <c r="K418" i="19"/>
  <c r="K417" i="19"/>
  <c r="K416" i="19"/>
  <c r="K415" i="19"/>
  <c r="I414" i="19"/>
  <c r="K414" i="19" s="1"/>
  <c r="I413" i="19"/>
  <c r="K413" i="19" s="1"/>
  <c r="K412" i="19"/>
  <c r="K411" i="19"/>
  <c r="I411" i="19"/>
  <c r="I410" i="19"/>
  <c r="K410" i="19" s="1"/>
  <c r="K409" i="19"/>
  <c r="I409" i="19"/>
  <c r="K408" i="19"/>
  <c r="K407" i="19"/>
  <c r="K406" i="19"/>
  <c r="I404" i="19"/>
  <c r="K404" i="19" s="1"/>
  <c r="I403" i="19"/>
  <c r="K403" i="19" s="1"/>
  <c r="K402" i="19"/>
  <c r="K401" i="19"/>
  <c r="I401" i="19"/>
  <c r="I400" i="19"/>
  <c r="K400" i="19" s="1"/>
  <c r="I399" i="19"/>
  <c r="K399" i="19" s="1"/>
  <c r="K398" i="19"/>
  <c r="K397" i="19"/>
  <c r="K396" i="19"/>
  <c r="K395" i="19"/>
  <c r="I395" i="19"/>
  <c r="I394" i="19"/>
  <c r="K394" i="19" s="1"/>
  <c r="I393" i="19"/>
  <c r="K393" i="19" s="1"/>
  <c r="K392" i="19"/>
  <c r="K391" i="19"/>
  <c r="I391" i="19"/>
  <c r="I390" i="19"/>
  <c r="K390" i="19" s="1"/>
  <c r="I389" i="19"/>
  <c r="K389" i="19" s="1"/>
  <c r="K388" i="19"/>
  <c r="K387" i="19"/>
  <c r="K386" i="19"/>
  <c r="K385" i="19"/>
  <c r="I385" i="19"/>
  <c r="I384" i="19"/>
  <c r="K384" i="19" s="1"/>
  <c r="I383" i="19"/>
  <c r="K383" i="19" s="1"/>
  <c r="K382" i="19"/>
  <c r="K381" i="19"/>
  <c r="I381" i="19"/>
  <c r="I380" i="19"/>
  <c r="K380" i="19" s="1"/>
  <c r="I379" i="19"/>
  <c r="K379" i="19" s="1"/>
  <c r="K378" i="19"/>
  <c r="K377" i="19"/>
  <c r="K376" i="19"/>
  <c r="I375" i="19"/>
  <c r="K375" i="19" s="1"/>
  <c r="I374" i="19"/>
  <c r="K374" i="19" s="1"/>
  <c r="I373" i="19"/>
  <c r="K373" i="19" s="1"/>
  <c r="K372" i="19"/>
  <c r="K371" i="19"/>
  <c r="I371" i="19"/>
  <c r="I370" i="19"/>
  <c r="K370" i="19" s="1"/>
  <c r="I369" i="19"/>
  <c r="K369" i="19" s="1"/>
  <c r="K368" i="19"/>
  <c r="K367" i="19"/>
  <c r="K366" i="19"/>
  <c r="I365" i="19"/>
  <c r="K365" i="19" s="1"/>
  <c r="I364" i="19"/>
  <c r="K364" i="19" s="1"/>
  <c r="I363" i="19"/>
  <c r="K363" i="19" s="1"/>
  <c r="K362" i="19"/>
  <c r="K361" i="19"/>
  <c r="I361" i="19"/>
  <c r="I359" i="19"/>
  <c r="K359" i="19" s="1"/>
  <c r="K358" i="19"/>
  <c r="I358" i="19"/>
  <c r="K357" i="19"/>
  <c r="I357" i="19"/>
  <c r="I360" i="19" s="1"/>
  <c r="K360" i="19" s="1"/>
  <c r="K356" i="19"/>
  <c r="I356" i="19"/>
  <c r="K355" i="19"/>
  <c r="K354" i="19"/>
  <c r="K353" i="19"/>
  <c r="I352" i="19"/>
  <c r="K352" i="19" s="1"/>
  <c r="I351" i="19"/>
  <c r="K351" i="19" s="1"/>
  <c r="I350" i="19"/>
  <c r="K350" i="19" s="1"/>
  <c r="K349" i="19"/>
  <c r="K348" i="19"/>
  <c r="I348" i="19"/>
  <c r="K347" i="19"/>
  <c r="I347" i="19"/>
  <c r="K346" i="19"/>
  <c r="I346" i="19"/>
  <c r="K345" i="19"/>
  <c r="I345" i="19"/>
  <c r="K344" i="19"/>
  <c r="I344" i="19"/>
  <c r="K343" i="19"/>
  <c r="I343" i="19"/>
  <c r="K342" i="19"/>
  <c r="K341" i="19"/>
  <c r="K340" i="19"/>
  <c r="K339" i="19"/>
  <c r="I339" i="19"/>
  <c r="I338" i="19"/>
  <c r="K338" i="19" s="1"/>
  <c r="K337" i="19"/>
  <c r="K336" i="19"/>
  <c r="I336" i="19"/>
  <c r="K335" i="19"/>
  <c r="I335" i="19"/>
  <c r="K334" i="19"/>
  <c r="I334" i="19"/>
  <c r="K333" i="19"/>
  <c r="K332" i="19"/>
  <c r="K331" i="19"/>
  <c r="I330" i="19"/>
  <c r="I329" i="19"/>
  <c r="K329" i="19" s="1"/>
  <c r="K328" i="19"/>
  <c r="I327" i="19"/>
  <c r="K327" i="19" s="1"/>
  <c r="I326" i="19"/>
  <c r="K326" i="19" s="1"/>
  <c r="I325" i="19"/>
  <c r="K325" i="19" s="1"/>
  <c r="K324" i="19"/>
  <c r="K323" i="19"/>
  <c r="K322" i="19"/>
  <c r="I321" i="19"/>
  <c r="I320" i="19"/>
  <c r="K320" i="19" s="1"/>
  <c r="K319" i="19"/>
  <c r="I318" i="19"/>
  <c r="K318" i="19" s="1"/>
  <c r="K317" i="19"/>
  <c r="I317" i="19"/>
  <c r="K316" i="19"/>
  <c r="I316" i="19"/>
  <c r="K315" i="19"/>
  <c r="K314" i="19"/>
  <c r="K313" i="19"/>
  <c r="K312" i="19"/>
  <c r="K311" i="19"/>
  <c r="I311" i="19"/>
  <c r="K310" i="19"/>
  <c r="I310" i="19"/>
  <c r="K309" i="19"/>
  <c r="K308" i="19"/>
  <c r="I308" i="19"/>
  <c r="K307" i="19"/>
  <c r="I307" i="19"/>
  <c r="I306" i="19"/>
  <c r="K306" i="19" s="1"/>
  <c r="K305" i="19"/>
  <c r="K304" i="19"/>
  <c r="K303" i="19"/>
  <c r="K302" i="19"/>
  <c r="I302" i="19"/>
  <c r="K301" i="19"/>
  <c r="I301" i="19"/>
  <c r="K300" i="19"/>
  <c r="I299" i="19"/>
  <c r="K299" i="19" s="1"/>
  <c r="K298" i="19"/>
  <c r="I298" i="19"/>
  <c r="K297" i="19"/>
  <c r="I297" i="19"/>
  <c r="K296" i="19"/>
  <c r="K295" i="19"/>
  <c r="K294" i="19"/>
  <c r="I293" i="19"/>
  <c r="K293" i="19" s="1"/>
  <c r="K292" i="19"/>
  <c r="I292" i="19"/>
  <c r="K291" i="19"/>
  <c r="I291" i="19"/>
  <c r="K290" i="19"/>
  <c r="I289" i="19"/>
  <c r="K289" i="19" s="1"/>
  <c r="K288" i="19"/>
  <c r="I288" i="19"/>
  <c r="K287" i="19"/>
  <c r="I287" i="19"/>
  <c r="K286" i="19"/>
  <c r="K285" i="19"/>
  <c r="K284" i="19"/>
  <c r="I283" i="19"/>
  <c r="K283" i="19" s="1"/>
  <c r="K282" i="19"/>
  <c r="I282" i="19"/>
  <c r="K281" i="19"/>
  <c r="I281" i="19"/>
  <c r="K280" i="19"/>
  <c r="I279" i="19"/>
  <c r="K279" i="19" s="1"/>
  <c r="K278" i="19"/>
  <c r="I278" i="19"/>
  <c r="K277" i="19"/>
  <c r="I277" i="19"/>
  <c r="K276" i="19"/>
  <c r="K275" i="19"/>
  <c r="K274" i="19"/>
  <c r="I273" i="19"/>
  <c r="K273" i="19" s="1"/>
  <c r="K272" i="19"/>
  <c r="I272" i="19"/>
  <c r="K271" i="19"/>
  <c r="I271" i="19"/>
  <c r="K270" i="19"/>
  <c r="I269" i="19"/>
  <c r="K269" i="19" s="1"/>
  <c r="K268" i="19"/>
  <c r="I268" i="19"/>
  <c r="K267" i="19"/>
  <c r="I267" i="19"/>
  <c r="K266" i="19"/>
  <c r="K265" i="19"/>
  <c r="K262" i="19"/>
  <c r="I261" i="19"/>
  <c r="K261" i="19" s="1"/>
  <c r="K260" i="19"/>
  <c r="I260" i="19"/>
  <c r="K259" i="19"/>
  <c r="I258" i="19"/>
  <c r="K258" i="19" s="1"/>
  <c r="I257" i="19"/>
  <c r="K257" i="19" s="1"/>
  <c r="K256" i="19"/>
  <c r="I256" i="19"/>
  <c r="K255" i="19"/>
  <c r="K254" i="19"/>
  <c r="K253" i="19"/>
  <c r="K252" i="19"/>
  <c r="I252" i="19"/>
  <c r="I251" i="19"/>
  <c r="K251" i="19" s="1"/>
  <c r="K250" i="19"/>
  <c r="I249" i="19"/>
  <c r="K249" i="19" s="1"/>
  <c r="I248" i="19"/>
  <c r="K248" i="19" s="1"/>
  <c r="I247" i="19"/>
  <c r="K247" i="19" s="1"/>
  <c r="K246" i="19"/>
  <c r="K245" i="19"/>
  <c r="K244" i="19"/>
  <c r="K243" i="19"/>
  <c r="I243" i="19"/>
  <c r="K242" i="19"/>
  <c r="I242" i="19"/>
  <c r="I241" i="19"/>
  <c r="K241" i="19" s="1"/>
  <c r="K240" i="19"/>
  <c r="I239" i="19"/>
  <c r="K239" i="19" s="1"/>
  <c r="I238" i="19"/>
  <c r="K238" i="19" s="1"/>
  <c r="I237" i="19"/>
  <c r="K237" i="19" s="1"/>
  <c r="K236" i="19"/>
  <c r="K235" i="19"/>
  <c r="K234" i="19"/>
  <c r="K233" i="19"/>
  <c r="I233" i="19"/>
  <c r="K232" i="19"/>
  <c r="I232" i="19"/>
  <c r="I231" i="19"/>
  <c r="K231" i="19" s="1"/>
  <c r="K230" i="19"/>
  <c r="I229" i="19"/>
  <c r="K229" i="19" s="1"/>
  <c r="I228" i="19"/>
  <c r="K228" i="19" s="1"/>
  <c r="I227" i="19"/>
  <c r="K227" i="19" s="1"/>
  <c r="K226" i="19"/>
  <c r="K225" i="19"/>
  <c r="K224" i="19"/>
  <c r="K223" i="19"/>
  <c r="I223" i="19"/>
  <c r="K222" i="19"/>
  <c r="I222" i="19"/>
  <c r="I221" i="19"/>
  <c r="K221" i="19" s="1"/>
  <c r="K220" i="19"/>
  <c r="I219" i="19"/>
  <c r="K219" i="19" s="1"/>
  <c r="I218" i="19"/>
  <c r="K218" i="19" s="1"/>
  <c r="I217" i="19"/>
  <c r="K217" i="19" s="1"/>
  <c r="K216" i="19"/>
  <c r="K215" i="19"/>
  <c r="K214" i="19"/>
  <c r="K213" i="19"/>
  <c r="K212" i="19"/>
  <c r="K211" i="19"/>
  <c r="K210" i="19"/>
  <c r="I210" i="19"/>
  <c r="I209" i="19"/>
  <c r="K209" i="19" s="1"/>
  <c r="K208" i="19"/>
  <c r="K207" i="19"/>
  <c r="I207" i="19"/>
  <c r="K206" i="19"/>
  <c r="I206" i="19"/>
  <c r="I205" i="19"/>
  <c r="K205" i="19" s="1"/>
  <c r="K203" i="19"/>
  <c r="K202" i="19"/>
  <c r="K201" i="19"/>
  <c r="I201" i="19"/>
  <c r="K200" i="19"/>
  <c r="I200" i="19"/>
  <c r="K199" i="19"/>
  <c r="I198" i="19"/>
  <c r="K198" i="19" s="1"/>
  <c r="I197" i="19"/>
  <c r="K197" i="19" s="1"/>
  <c r="I196" i="19"/>
  <c r="K196" i="19" s="1"/>
  <c r="K194" i="19"/>
  <c r="K193" i="19"/>
  <c r="K192" i="19"/>
  <c r="I192" i="19"/>
  <c r="I191" i="19"/>
  <c r="K191" i="19" s="1"/>
  <c r="I190" i="19"/>
  <c r="K190" i="19" s="1"/>
  <c r="K189" i="19"/>
  <c r="I188" i="19"/>
  <c r="K188" i="19" s="1"/>
  <c r="K187" i="19"/>
  <c r="I187" i="19"/>
  <c r="K186" i="19"/>
  <c r="I186" i="19"/>
  <c r="K184" i="19"/>
  <c r="K183" i="19"/>
  <c r="I182" i="19"/>
  <c r="K182" i="19" s="1"/>
  <c r="I181" i="19"/>
  <c r="K181" i="19" s="1"/>
  <c r="K180" i="19"/>
  <c r="I180" i="19"/>
  <c r="K179" i="19"/>
  <c r="K178" i="19"/>
  <c r="I178" i="19"/>
  <c r="I177" i="19"/>
  <c r="K177" i="19" s="1"/>
  <c r="I176" i="19"/>
  <c r="K176" i="19" s="1"/>
  <c r="K174" i="19"/>
  <c r="K173" i="19"/>
  <c r="I172" i="19"/>
  <c r="K172" i="19" s="1"/>
  <c r="K171" i="19"/>
  <c r="I171" i="19"/>
  <c r="I170" i="19"/>
  <c r="K170" i="19" s="1"/>
  <c r="K169" i="19"/>
  <c r="K168" i="19"/>
  <c r="I168" i="19"/>
  <c r="I167" i="19"/>
  <c r="K167" i="19" s="1"/>
  <c r="K166" i="19"/>
  <c r="I166" i="19"/>
  <c r="K164" i="19"/>
  <c r="K163" i="19"/>
  <c r="K162" i="19"/>
  <c r="I162" i="19"/>
  <c r="I161" i="19"/>
  <c r="K161" i="19" s="1"/>
  <c r="I160" i="19"/>
  <c r="K160" i="19" s="1"/>
  <c r="K159" i="19"/>
  <c r="I158" i="19"/>
  <c r="K158" i="19" s="1"/>
  <c r="I156" i="19"/>
  <c r="K156" i="19" s="1"/>
  <c r="I154" i="19"/>
  <c r="I157" i="19" s="1"/>
  <c r="K157" i="19" s="1"/>
  <c r="I153" i="19"/>
  <c r="K153" i="19" s="1"/>
  <c r="K151" i="19"/>
  <c r="K150" i="19"/>
  <c r="I149" i="19"/>
  <c r="K149" i="19" s="1"/>
  <c r="I148" i="19"/>
  <c r="K148" i="19" s="1"/>
  <c r="K147" i="19"/>
  <c r="I147" i="19"/>
  <c r="K146" i="19"/>
  <c r="K145" i="19"/>
  <c r="I145" i="19"/>
  <c r="I144" i="19"/>
  <c r="I142" i="19"/>
  <c r="I141" i="19"/>
  <c r="I143" i="19" s="1"/>
  <c r="K140" i="19"/>
  <c r="I140" i="19"/>
  <c r="K138" i="19"/>
  <c r="K137" i="19"/>
  <c r="K136" i="19"/>
  <c r="K135" i="19"/>
  <c r="I135" i="19"/>
  <c r="I134" i="19"/>
  <c r="K134" i="19" s="1"/>
  <c r="K133" i="19"/>
  <c r="I132" i="19"/>
  <c r="K131" i="19"/>
  <c r="I131" i="19"/>
  <c r="K130" i="19"/>
  <c r="I130" i="19"/>
  <c r="K128" i="19"/>
  <c r="K127" i="19"/>
  <c r="I126" i="19"/>
  <c r="K126" i="19" s="1"/>
  <c r="K125" i="19"/>
  <c r="I125" i="19"/>
  <c r="K124" i="19"/>
  <c r="I123" i="19"/>
  <c r="I122" i="19"/>
  <c r="K122" i="19" s="1"/>
  <c r="K121" i="19"/>
  <c r="I121" i="19"/>
  <c r="K119" i="19"/>
  <c r="K118" i="19"/>
  <c r="K117" i="19"/>
  <c r="I117" i="19"/>
  <c r="I116" i="19"/>
  <c r="K116" i="19" s="1"/>
  <c r="K115" i="19"/>
  <c r="I114" i="19"/>
  <c r="K113" i="19"/>
  <c r="I113" i="19"/>
  <c r="K112" i="19"/>
  <c r="I112" i="19"/>
  <c r="K110" i="19"/>
  <c r="K109" i="19"/>
  <c r="K108" i="19"/>
  <c r="I107" i="19"/>
  <c r="K107" i="19" s="1"/>
  <c r="I106" i="19"/>
  <c r="K106" i="19" s="1"/>
  <c r="K105" i="19"/>
  <c r="I104" i="19"/>
  <c r="K104" i="19" s="1"/>
  <c r="I103" i="19"/>
  <c r="K103" i="19" s="1"/>
  <c r="K102" i="19"/>
  <c r="I102" i="19"/>
  <c r="K100" i="19"/>
  <c r="K99" i="19"/>
  <c r="I98" i="19"/>
  <c r="I97" i="19"/>
  <c r="K97" i="19" s="1"/>
  <c r="K96" i="19"/>
  <c r="K95" i="19"/>
  <c r="I95" i="19"/>
  <c r="K94" i="19"/>
  <c r="I94" i="19"/>
  <c r="I93" i="19"/>
  <c r="K93" i="19" s="1"/>
  <c r="K91" i="19"/>
  <c r="K90" i="19"/>
  <c r="I89" i="19"/>
  <c r="I88" i="19"/>
  <c r="K88" i="19" s="1"/>
  <c r="K87" i="19"/>
  <c r="I87" i="19"/>
  <c r="K86" i="19"/>
  <c r="K85" i="19"/>
  <c r="I85" i="19"/>
  <c r="K84" i="19"/>
  <c r="I84" i="19"/>
  <c r="K83" i="19"/>
  <c r="I83" i="19"/>
  <c r="K81" i="19"/>
  <c r="K80" i="19"/>
  <c r="I79" i="19"/>
  <c r="I78" i="19"/>
  <c r="K78" i="19" s="1"/>
  <c r="I77" i="19"/>
  <c r="K77" i="19" s="1"/>
  <c r="K76" i="19"/>
  <c r="I75" i="19"/>
  <c r="K75" i="19" s="1"/>
  <c r="K74" i="19"/>
  <c r="I74" i="19"/>
  <c r="K73" i="19"/>
  <c r="I73" i="19"/>
  <c r="K71" i="19"/>
  <c r="K70" i="19"/>
  <c r="I69" i="19"/>
  <c r="K69" i="19" s="1"/>
  <c r="I68" i="19"/>
  <c r="K68" i="19" s="1"/>
  <c r="K67" i="19"/>
  <c r="I67" i="19"/>
  <c r="K66" i="19"/>
  <c r="K65" i="19"/>
  <c r="I65" i="19"/>
  <c r="I64" i="19"/>
  <c r="K64" i="19" s="1"/>
  <c r="I63" i="19"/>
  <c r="K63" i="19" s="1"/>
  <c r="K61" i="19"/>
  <c r="K60" i="19"/>
  <c r="I57" i="19"/>
  <c r="I56" i="19"/>
  <c r="I54" i="19"/>
  <c r="I53" i="19"/>
  <c r="I52" i="19"/>
  <c r="I48" i="19"/>
  <c r="I47" i="19"/>
  <c r="I45" i="19"/>
  <c r="I44" i="19"/>
  <c r="I43" i="19"/>
  <c r="I39" i="19"/>
  <c r="I38" i="19"/>
  <c r="I37" i="19"/>
  <c r="I35" i="19"/>
  <c r="I34" i="19"/>
  <c r="I33" i="19"/>
  <c r="I29" i="19"/>
  <c r="I28" i="19"/>
  <c r="I27" i="19"/>
  <c r="I25" i="19"/>
  <c r="I24" i="19"/>
  <c r="I23" i="19"/>
  <c r="I19" i="19"/>
  <c r="I18" i="19"/>
  <c r="I17" i="19"/>
  <c r="I15" i="19"/>
  <c r="K15" i="19" s="1"/>
  <c r="K14" i="19"/>
  <c r="I14" i="19"/>
  <c r="K13" i="19"/>
  <c r="I13" i="19"/>
  <c r="K141" i="19" l="1"/>
  <c r="K154" i="19"/>
  <c r="I155" i="19"/>
  <c r="K155" i="19" s="1"/>
  <c r="K705" i="18"/>
  <c r="K704" i="18"/>
  <c r="K703" i="18"/>
  <c r="K702" i="18"/>
  <c r="K701" i="18"/>
  <c r="K700" i="18"/>
  <c r="K699" i="18"/>
  <c r="K698" i="18"/>
  <c r="K697" i="18"/>
  <c r="K696" i="18"/>
  <c r="K695" i="18"/>
  <c r="K694" i="18"/>
  <c r="K693" i="18"/>
  <c r="K692" i="18"/>
  <c r="K691" i="18"/>
  <c r="K690" i="18"/>
  <c r="K689" i="18"/>
  <c r="K688" i="18"/>
  <c r="K687" i="18"/>
  <c r="K686" i="18"/>
  <c r="K685" i="18"/>
  <c r="K684" i="18"/>
  <c r="K683" i="18"/>
  <c r="K682" i="18"/>
  <c r="K681" i="18"/>
  <c r="K680" i="18"/>
  <c r="K679" i="18"/>
  <c r="K678" i="18"/>
  <c r="K677" i="18"/>
  <c r="K676" i="18"/>
  <c r="K675" i="18"/>
  <c r="K674" i="18"/>
  <c r="K673" i="18"/>
  <c r="K672" i="18"/>
  <c r="K671" i="18"/>
  <c r="K670" i="18"/>
  <c r="K669" i="18"/>
  <c r="K668" i="18"/>
  <c r="K667" i="18"/>
  <c r="K666" i="18"/>
  <c r="K665" i="18"/>
  <c r="K664" i="18"/>
  <c r="K663" i="18"/>
  <c r="K662" i="18"/>
  <c r="K661" i="18"/>
  <c r="K660" i="18"/>
  <c r="K659" i="18"/>
  <c r="K658" i="18"/>
  <c r="K657" i="18"/>
  <c r="K656" i="18"/>
  <c r="K655" i="18"/>
  <c r="K654" i="18"/>
  <c r="K653" i="18"/>
  <c r="K652" i="18"/>
  <c r="K651" i="18"/>
  <c r="K650" i="18"/>
  <c r="K649" i="18"/>
  <c r="K648" i="18"/>
  <c r="K647" i="18"/>
  <c r="K646" i="18"/>
  <c r="K645" i="18"/>
  <c r="K644" i="18"/>
  <c r="K643" i="18"/>
  <c r="K642" i="18"/>
  <c r="K641" i="18"/>
  <c r="K640" i="18"/>
  <c r="K639" i="18"/>
  <c r="K638" i="18"/>
  <c r="K637" i="18"/>
  <c r="K636" i="18"/>
  <c r="K635" i="18"/>
  <c r="K634" i="18"/>
  <c r="K633" i="18"/>
  <c r="K632" i="18"/>
  <c r="K631" i="18"/>
  <c r="K630" i="18"/>
  <c r="K629" i="18"/>
  <c r="K628" i="18"/>
  <c r="K627" i="18"/>
  <c r="K626" i="18"/>
  <c r="K625" i="18"/>
  <c r="K624" i="18"/>
  <c r="K623" i="18"/>
  <c r="K622" i="18"/>
  <c r="K621" i="18"/>
  <c r="K620" i="18"/>
  <c r="K619" i="18"/>
  <c r="K618" i="18"/>
  <c r="K617" i="18"/>
  <c r="K616" i="18"/>
  <c r="K615" i="18"/>
  <c r="K614" i="18"/>
  <c r="K613" i="18"/>
  <c r="K612" i="18"/>
  <c r="K611" i="18"/>
  <c r="K610" i="18"/>
  <c r="K609" i="18"/>
  <c r="K608" i="18"/>
  <c r="K607" i="18"/>
  <c r="K606" i="18"/>
  <c r="K605" i="18"/>
  <c r="K604" i="18"/>
  <c r="K603" i="18"/>
  <c r="K602" i="18"/>
  <c r="K601" i="18"/>
  <c r="K600" i="18"/>
  <c r="K599" i="18"/>
  <c r="K598" i="18"/>
  <c r="K597" i="18"/>
  <c r="K596" i="18"/>
  <c r="K595" i="18"/>
  <c r="K594" i="18"/>
  <c r="K593" i="18"/>
  <c r="K592" i="18"/>
  <c r="K591" i="18"/>
  <c r="K590" i="18"/>
  <c r="K589" i="18"/>
  <c r="K588" i="18"/>
  <c r="K587" i="18"/>
  <c r="K586" i="18"/>
  <c r="K585" i="18"/>
  <c r="K584" i="18"/>
  <c r="K583" i="18"/>
  <c r="K582" i="18"/>
  <c r="K581" i="18"/>
  <c r="K580" i="18"/>
  <c r="K579" i="18"/>
  <c r="K578" i="18"/>
  <c r="K577" i="18"/>
  <c r="K576" i="18"/>
  <c r="K575" i="18"/>
  <c r="K574" i="18"/>
  <c r="K573" i="18"/>
  <c r="K572" i="18"/>
  <c r="K571" i="18"/>
  <c r="K570" i="18"/>
  <c r="K569" i="18"/>
  <c r="K568" i="18"/>
  <c r="K567" i="18"/>
  <c r="K566" i="18"/>
  <c r="K565" i="18"/>
  <c r="K564" i="18"/>
  <c r="K563" i="18"/>
  <c r="K562" i="18"/>
  <c r="K561" i="18"/>
  <c r="K560" i="18"/>
  <c r="K559" i="18"/>
  <c r="K558" i="18"/>
  <c r="K557" i="18"/>
  <c r="K556" i="18"/>
  <c r="K555" i="18"/>
  <c r="K554" i="18"/>
  <c r="K553" i="18"/>
  <c r="K552" i="18"/>
  <c r="K551" i="18"/>
  <c r="K550" i="18"/>
  <c r="K549" i="18"/>
  <c r="K548" i="18"/>
  <c r="K547" i="18"/>
  <c r="K546" i="18"/>
  <c r="K545" i="18"/>
  <c r="K544" i="18"/>
  <c r="K543" i="18"/>
  <c r="K542" i="18"/>
  <c r="K541" i="18"/>
  <c r="K540" i="18"/>
  <c r="K539" i="18"/>
  <c r="K538" i="18"/>
  <c r="K537" i="18"/>
  <c r="K536" i="18"/>
  <c r="K535" i="18"/>
  <c r="K534" i="18"/>
  <c r="K533" i="18"/>
  <c r="K532" i="18"/>
  <c r="K531" i="18"/>
  <c r="K530" i="18"/>
  <c r="K529" i="18"/>
  <c r="K528" i="18"/>
  <c r="K527" i="18"/>
  <c r="K526" i="18"/>
  <c r="K525" i="18"/>
  <c r="K524" i="18"/>
  <c r="K523" i="18"/>
  <c r="K522" i="18"/>
  <c r="K521" i="18"/>
  <c r="K520" i="18"/>
  <c r="K519" i="18"/>
  <c r="K518" i="18"/>
  <c r="K517" i="18"/>
  <c r="K516" i="18"/>
  <c r="K515" i="18"/>
  <c r="K514" i="18"/>
  <c r="K513" i="18"/>
  <c r="K512" i="18"/>
  <c r="K511" i="18"/>
  <c r="K510" i="18"/>
  <c r="K509" i="18"/>
  <c r="K508" i="18"/>
  <c r="K507" i="18"/>
  <c r="K506" i="18"/>
  <c r="K505" i="18"/>
  <c r="K504" i="18"/>
  <c r="K503" i="18"/>
  <c r="K502" i="18"/>
  <c r="K501" i="18"/>
  <c r="K500" i="18"/>
  <c r="K499" i="18"/>
  <c r="K498" i="18"/>
  <c r="K497" i="18"/>
  <c r="K496" i="18"/>
  <c r="K495" i="18"/>
  <c r="K494" i="18"/>
  <c r="K493" i="18"/>
  <c r="K492" i="18"/>
  <c r="K491" i="18"/>
  <c r="K490" i="18"/>
  <c r="K489" i="18"/>
  <c r="K488" i="18"/>
  <c r="K487" i="18"/>
  <c r="K486" i="18"/>
  <c r="K485" i="18"/>
  <c r="K484" i="18"/>
  <c r="K483" i="18"/>
  <c r="K482" i="18"/>
  <c r="K481" i="18"/>
  <c r="K480" i="18"/>
  <c r="K479" i="18"/>
  <c r="K478" i="18"/>
  <c r="K477" i="18"/>
  <c r="K476" i="18"/>
  <c r="K475" i="18"/>
  <c r="K474" i="18"/>
  <c r="K473" i="18"/>
  <c r="K472" i="18"/>
  <c r="K471" i="18"/>
  <c r="K470" i="18"/>
  <c r="K469" i="18"/>
  <c r="K468" i="18"/>
  <c r="K467" i="18"/>
  <c r="K466" i="18"/>
  <c r="K465" i="18"/>
  <c r="K464" i="18"/>
  <c r="K463" i="18"/>
  <c r="K462" i="18"/>
  <c r="K461" i="18"/>
  <c r="K460" i="18"/>
  <c r="K459" i="18"/>
  <c r="K458" i="18"/>
  <c r="K457" i="18"/>
  <c r="K456" i="18"/>
  <c r="K455" i="18"/>
  <c r="K454" i="18"/>
  <c r="K453" i="18"/>
  <c r="K452" i="18"/>
  <c r="K451" i="18"/>
  <c r="K450" i="18"/>
  <c r="K449" i="18"/>
  <c r="K448" i="18"/>
  <c r="K447" i="18"/>
  <c r="K446" i="18"/>
  <c r="K445" i="18"/>
  <c r="K444" i="18"/>
  <c r="K443" i="18"/>
  <c r="K442" i="18"/>
  <c r="K441" i="18"/>
  <c r="K440" i="18"/>
  <c r="K439" i="18"/>
  <c r="K438" i="18"/>
  <c r="K437" i="18"/>
  <c r="K436" i="18"/>
  <c r="K435" i="18"/>
  <c r="K434" i="18"/>
  <c r="K433" i="18"/>
  <c r="K432" i="18"/>
  <c r="K431" i="18"/>
  <c r="K430" i="18"/>
  <c r="K429" i="18"/>
  <c r="K428" i="18"/>
  <c r="K427" i="18"/>
  <c r="K426" i="18"/>
  <c r="K425" i="18"/>
  <c r="K424" i="18"/>
  <c r="K423" i="18"/>
  <c r="K422" i="18"/>
  <c r="K421" i="18"/>
  <c r="K420" i="18"/>
  <c r="K419" i="18"/>
  <c r="K418" i="18"/>
  <c r="K417" i="18"/>
  <c r="K416" i="18"/>
  <c r="K415" i="18"/>
  <c r="K414" i="18"/>
  <c r="K413" i="18"/>
  <c r="K412" i="18"/>
  <c r="K411" i="18"/>
  <c r="K410" i="18"/>
  <c r="K409" i="18"/>
  <c r="K408" i="18"/>
  <c r="K407" i="18"/>
  <c r="K406" i="18"/>
  <c r="K405" i="18"/>
  <c r="K404" i="18"/>
  <c r="K403" i="18"/>
  <c r="K402" i="18"/>
  <c r="K401" i="18"/>
  <c r="K400" i="18"/>
  <c r="K399" i="18"/>
  <c r="K398" i="18"/>
  <c r="K397" i="18"/>
  <c r="K396" i="18"/>
  <c r="K395" i="18"/>
  <c r="K394" i="18"/>
  <c r="K393" i="18"/>
  <c r="K392" i="18"/>
  <c r="K391" i="18"/>
  <c r="K390" i="18"/>
  <c r="K389" i="18"/>
  <c r="K388" i="18"/>
  <c r="K387" i="18"/>
  <c r="K386" i="18"/>
  <c r="K385" i="18"/>
  <c r="K384" i="18"/>
  <c r="K383" i="18"/>
  <c r="K382" i="18"/>
  <c r="K381" i="18"/>
  <c r="K380" i="18"/>
  <c r="K379" i="18"/>
  <c r="K378" i="18"/>
  <c r="K377" i="18"/>
  <c r="K376" i="18"/>
  <c r="K375" i="18"/>
  <c r="K374" i="18"/>
  <c r="K373" i="18"/>
  <c r="K372" i="18"/>
  <c r="K371" i="18"/>
  <c r="K370" i="18"/>
  <c r="K369" i="18"/>
  <c r="K368" i="18"/>
  <c r="K367" i="18"/>
  <c r="K366" i="18"/>
  <c r="K365" i="18"/>
  <c r="K364" i="18"/>
  <c r="K363" i="18"/>
  <c r="K362" i="18"/>
  <c r="K361" i="18"/>
  <c r="K360" i="18"/>
  <c r="K359" i="18"/>
  <c r="K358" i="18"/>
  <c r="K357" i="18"/>
  <c r="K356" i="18"/>
  <c r="K355" i="18"/>
  <c r="K354" i="18"/>
  <c r="K353" i="18"/>
  <c r="K352" i="18"/>
  <c r="K351" i="18"/>
  <c r="K350" i="18"/>
  <c r="K349" i="18"/>
  <c r="K348" i="18"/>
  <c r="K347" i="18"/>
  <c r="K346" i="18"/>
  <c r="K345" i="18"/>
  <c r="K344" i="18"/>
  <c r="K343" i="18"/>
  <c r="K342" i="18"/>
  <c r="K341" i="18"/>
  <c r="K340" i="18"/>
  <c r="K339" i="18"/>
  <c r="K338" i="18"/>
  <c r="K337" i="18"/>
  <c r="K336" i="18"/>
  <c r="K335" i="18"/>
  <c r="K334" i="18"/>
  <c r="K333" i="18"/>
  <c r="K332" i="18"/>
  <c r="K331" i="18"/>
  <c r="K330" i="18"/>
  <c r="K329" i="18"/>
  <c r="K328" i="18"/>
  <c r="K327" i="18"/>
  <c r="K326" i="18"/>
  <c r="K325" i="18"/>
  <c r="K324" i="18"/>
  <c r="K323" i="18"/>
  <c r="K322" i="18"/>
  <c r="K321" i="18"/>
  <c r="K320" i="18"/>
  <c r="K319" i="18"/>
  <c r="K318" i="18"/>
  <c r="K317" i="18"/>
  <c r="K316" i="18"/>
  <c r="K315" i="18"/>
  <c r="K314" i="18"/>
  <c r="K313" i="18"/>
  <c r="K312" i="18"/>
  <c r="K311" i="18"/>
  <c r="K310" i="18"/>
  <c r="K309" i="18"/>
  <c r="K308" i="18"/>
  <c r="K307" i="18"/>
  <c r="K306" i="18"/>
  <c r="K305" i="18"/>
  <c r="K304" i="18"/>
  <c r="K303" i="18"/>
  <c r="K302" i="18"/>
  <c r="K301" i="18"/>
  <c r="K300" i="18"/>
  <c r="K299" i="18"/>
  <c r="K298" i="18"/>
  <c r="K297" i="18"/>
  <c r="K296" i="18"/>
  <c r="K295" i="18"/>
  <c r="K294" i="18"/>
  <c r="K293" i="18"/>
  <c r="K292" i="18"/>
  <c r="K291" i="18"/>
  <c r="K290" i="18"/>
  <c r="K289" i="18"/>
  <c r="K288" i="18"/>
  <c r="K287" i="18"/>
  <c r="K286" i="18"/>
  <c r="K285" i="18"/>
  <c r="K284" i="18"/>
  <c r="K283" i="18"/>
  <c r="K282" i="18"/>
  <c r="K281" i="18"/>
  <c r="K280" i="18"/>
  <c r="K279" i="18"/>
  <c r="K278" i="18"/>
  <c r="K277" i="18"/>
  <c r="K276" i="18"/>
  <c r="K275" i="18"/>
  <c r="K274" i="18"/>
  <c r="K273" i="18"/>
  <c r="K272" i="18"/>
  <c r="K271" i="18"/>
  <c r="K270" i="18"/>
  <c r="K269" i="18"/>
  <c r="K268" i="18"/>
  <c r="K267" i="18"/>
  <c r="K266" i="18"/>
  <c r="K265" i="18"/>
  <c r="K264" i="18"/>
  <c r="K263" i="18"/>
  <c r="K262" i="18"/>
  <c r="K261" i="18"/>
  <c r="K260" i="18"/>
  <c r="K259" i="18"/>
  <c r="K258" i="18"/>
  <c r="K257" i="18"/>
  <c r="K256" i="18"/>
  <c r="K255" i="18"/>
  <c r="K254" i="18"/>
  <c r="K253" i="18"/>
  <c r="K252" i="18"/>
  <c r="K251" i="18"/>
  <c r="K250" i="18"/>
  <c r="K249" i="18"/>
  <c r="K248" i="18"/>
  <c r="K247" i="18"/>
  <c r="K246" i="18"/>
  <c r="K245" i="18"/>
  <c r="K244" i="18"/>
  <c r="K243" i="18"/>
  <c r="K242" i="18"/>
  <c r="K241" i="18"/>
  <c r="K240" i="18"/>
  <c r="K239" i="18"/>
  <c r="K238" i="18"/>
  <c r="K237" i="18"/>
  <c r="K236" i="18"/>
  <c r="K235" i="18"/>
  <c r="K234" i="18"/>
  <c r="K233" i="18"/>
  <c r="K232" i="18"/>
  <c r="K231" i="18"/>
  <c r="K230" i="18"/>
  <c r="K229" i="18"/>
  <c r="K228" i="18"/>
  <c r="K227" i="18"/>
  <c r="K226" i="18"/>
  <c r="K225" i="18"/>
  <c r="K224" i="18"/>
  <c r="K223" i="18"/>
  <c r="K222" i="18"/>
  <c r="K221" i="18"/>
  <c r="K220" i="18"/>
  <c r="K219" i="18"/>
  <c r="K218" i="18"/>
  <c r="K217" i="18"/>
  <c r="K216" i="18"/>
  <c r="K215" i="18"/>
  <c r="K214" i="18"/>
  <c r="K213" i="18"/>
  <c r="K212" i="18"/>
  <c r="K211" i="18"/>
  <c r="K210" i="18"/>
  <c r="K209" i="18"/>
  <c r="K208" i="18"/>
  <c r="K207" i="18"/>
  <c r="K206" i="18"/>
  <c r="K205" i="18"/>
  <c r="K204" i="18"/>
  <c r="K203" i="18"/>
  <c r="K202" i="18"/>
  <c r="K201" i="18"/>
  <c r="K200" i="18"/>
  <c r="K199" i="18"/>
  <c r="K198" i="18"/>
  <c r="K197" i="18"/>
  <c r="K196" i="18"/>
  <c r="K195" i="18"/>
  <c r="K194" i="18"/>
  <c r="K193" i="18"/>
  <c r="K192" i="18"/>
  <c r="K191" i="18"/>
  <c r="K190" i="18"/>
  <c r="K189" i="18"/>
  <c r="K188" i="18"/>
  <c r="K187" i="18"/>
  <c r="K186" i="18"/>
  <c r="K185" i="18"/>
  <c r="K184" i="18"/>
  <c r="K183" i="18"/>
  <c r="K182" i="18"/>
  <c r="K181" i="18"/>
  <c r="K180" i="18"/>
  <c r="K179" i="18"/>
  <c r="K178" i="18"/>
  <c r="K177" i="18"/>
  <c r="K176" i="18"/>
  <c r="K175" i="18"/>
  <c r="K174" i="18"/>
  <c r="K173" i="18"/>
  <c r="K172" i="18"/>
  <c r="K171" i="18"/>
  <c r="K170" i="18"/>
  <c r="K169" i="18"/>
  <c r="K168" i="18"/>
  <c r="K167" i="18"/>
  <c r="K166" i="18"/>
  <c r="K165" i="18"/>
  <c r="K164" i="18"/>
  <c r="K163" i="18"/>
  <c r="K162" i="18"/>
  <c r="K161" i="18"/>
  <c r="K160" i="18"/>
  <c r="K159" i="18"/>
  <c r="K158" i="18"/>
  <c r="K157" i="18"/>
  <c r="K156" i="18"/>
  <c r="K155" i="18"/>
  <c r="K154" i="18"/>
  <c r="K153" i="18"/>
  <c r="K152" i="18"/>
  <c r="K151" i="18"/>
  <c r="K150" i="18"/>
  <c r="K149" i="18"/>
  <c r="K148" i="18"/>
  <c r="K147" i="18"/>
  <c r="K146" i="18"/>
  <c r="K145" i="18"/>
  <c r="K144" i="18"/>
  <c r="K143" i="18"/>
  <c r="K142" i="18"/>
  <c r="K141" i="18"/>
  <c r="K140" i="18"/>
  <c r="K139" i="18"/>
  <c r="K138" i="18"/>
  <c r="K137" i="18"/>
  <c r="K136" i="18"/>
  <c r="K135" i="18"/>
  <c r="K134" i="18"/>
  <c r="K133" i="18"/>
  <c r="K132" i="18"/>
  <c r="K131" i="18"/>
  <c r="K130" i="18"/>
  <c r="K129" i="18"/>
  <c r="K128" i="18"/>
  <c r="K127" i="18"/>
  <c r="K126" i="18"/>
  <c r="K125" i="18"/>
  <c r="K124" i="18"/>
  <c r="K123" i="18"/>
  <c r="K122" i="18"/>
  <c r="K121" i="18"/>
  <c r="K120" i="18"/>
  <c r="K119" i="18"/>
  <c r="K118" i="18"/>
  <c r="K117" i="18"/>
  <c r="K116" i="18"/>
  <c r="K115" i="18"/>
  <c r="K114" i="18"/>
  <c r="K113" i="18"/>
  <c r="K112" i="18"/>
  <c r="K111" i="18"/>
  <c r="K110" i="18"/>
  <c r="K109" i="18"/>
  <c r="K108" i="18"/>
  <c r="K107" i="18"/>
  <c r="K106" i="18"/>
  <c r="K105" i="18"/>
  <c r="K104" i="18"/>
  <c r="K103" i="18"/>
  <c r="K102" i="18"/>
  <c r="K101" i="18"/>
  <c r="K100" i="18"/>
  <c r="K99" i="18"/>
  <c r="K98" i="18"/>
  <c r="K97" i="18"/>
  <c r="K96" i="18"/>
  <c r="K95" i="18"/>
  <c r="K94" i="18"/>
  <c r="K93" i="18"/>
  <c r="K92" i="18"/>
  <c r="K91" i="18"/>
  <c r="K90" i="18"/>
  <c r="K89" i="18"/>
  <c r="K88" i="18"/>
  <c r="K87" i="18"/>
  <c r="K86" i="18"/>
  <c r="K85" i="18"/>
  <c r="K84" i="18"/>
  <c r="K83" i="18"/>
  <c r="K82" i="18"/>
  <c r="K81" i="18"/>
  <c r="K80" i="18"/>
  <c r="K79" i="18"/>
  <c r="K78" i="18"/>
  <c r="K77" i="18"/>
  <c r="K76" i="18"/>
  <c r="K75" i="18"/>
  <c r="K74" i="18"/>
  <c r="K73" i="18"/>
  <c r="K72" i="18"/>
  <c r="K71" i="18"/>
  <c r="K70" i="18"/>
  <c r="K69" i="18"/>
  <c r="K68" i="18"/>
  <c r="K67" i="18"/>
  <c r="K66" i="18"/>
  <c r="K65" i="18"/>
  <c r="K64" i="18"/>
  <c r="K63" i="18"/>
  <c r="K62" i="18"/>
  <c r="K61" i="18"/>
  <c r="K60" i="18"/>
  <c r="K59" i="18"/>
  <c r="K58" i="18"/>
  <c r="K57" i="18"/>
  <c r="K56" i="18"/>
  <c r="K55" i="18"/>
  <c r="K54" i="18"/>
  <c r="K53" i="18"/>
  <c r="K52" i="18"/>
  <c r="K51" i="18"/>
  <c r="K50" i="18"/>
  <c r="K49" i="18"/>
  <c r="K48" i="18"/>
  <c r="K47" i="18"/>
  <c r="K46" i="18"/>
  <c r="K45" i="18"/>
  <c r="K44" i="18"/>
  <c r="K43" i="18"/>
  <c r="K42" i="18"/>
  <c r="K41" i="18"/>
  <c r="K40" i="18"/>
  <c r="K39" i="18"/>
  <c r="K38" i="18"/>
  <c r="K37" i="18"/>
  <c r="K36" i="18"/>
  <c r="K35" i="18"/>
  <c r="K34" i="18"/>
  <c r="K33" i="18"/>
  <c r="K32" i="18"/>
  <c r="K31" i="18"/>
  <c r="K30" i="18"/>
  <c r="K29" i="18"/>
  <c r="K28" i="18"/>
  <c r="K27" i="18"/>
  <c r="K26" i="18"/>
  <c r="K25" i="18"/>
  <c r="K24" i="18"/>
  <c r="K23" i="18"/>
  <c r="K22" i="18"/>
  <c r="K21" i="18"/>
  <c r="K20" i="18"/>
  <c r="K19" i="18"/>
  <c r="K18" i="18"/>
  <c r="K17" i="18"/>
  <c r="K16" i="18"/>
  <c r="K15" i="18"/>
  <c r="K14" i="18"/>
  <c r="K13" i="18"/>
  <c r="K12" i="18"/>
  <c r="K11" i="18"/>
  <c r="K10" i="18"/>
  <c r="K9" i="18"/>
  <c r="K8" i="18"/>
  <c r="K7" i="18"/>
  <c r="K732" i="17" l="1"/>
  <c r="K731" i="17"/>
  <c r="K730" i="17"/>
  <c r="K729" i="17"/>
  <c r="K728" i="17"/>
  <c r="K727" i="17"/>
  <c r="K726" i="17"/>
  <c r="K725" i="17"/>
  <c r="K724" i="17"/>
  <c r="K723" i="17"/>
  <c r="K722" i="17"/>
  <c r="K721" i="17"/>
  <c r="K720" i="17"/>
  <c r="K719" i="17"/>
  <c r="K718" i="17"/>
  <c r="K717" i="17"/>
  <c r="K716" i="17"/>
  <c r="K715" i="17"/>
  <c r="K714" i="17"/>
  <c r="K713" i="17"/>
  <c r="K712" i="17"/>
  <c r="K711" i="17"/>
  <c r="K710" i="17"/>
  <c r="K709" i="17"/>
  <c r="K708" i="17"/>
  <c r="K707" i="17"/>
  <c r="K706" i="17"/>
  <c r="K705" i="17"/>
  <c r="K704" i="17"/>
  <c r="K703" i="17"/>
  <c r="K702" i="17"/>
  <c r="K701" i="17"/>
  <c r="K700" i="17"/>
  <c r="K699" i="17"/>
  <c r="K698" i="17"/>
  <c r="K697" i="17"/>
  <c r="K696" i="17"/>
  <c r="K695" i="17"/>
  <c r="K694" i="17"/>
  <c r="K693" i="17"/>
  <c r="K692" i="17"/>
  <c r="K691" i="17"/>
  <c r="K690" i="17"/>
  <c r="K689" i="17"/>
  <c r="K688" i="17"/>
  <c r="K687" i="17"/>
  <c r="K686" i="17"/>
  <c r="K685" i="17"/>
  <c r="K684" i="17"/>
  <c r="K683" i="17"/>
  <c r="K682" i="17"/>
  <c r="K681" i="17"/>
  <c r="K680" i="17"/>
  <c r="K679" i="17"/>
  <c r="K678" i="17"/>
  <c r="K677" i="17"/>
  <c r="K676" i="17"/>
  <c r="K675" i="17"/>
  <c r="K674" i="17"/>
  <c r="K673" i="17"/>
  <c r="K672" i="17"/>
  <c r="K671" i="17"/>
  <c r="K670" i="17"/>
  <c r="K669" i="17"/>
  <c r="K668" i="17"/>
  <c r="K667" i="17"/>
  <c r="K666" i="17"/>
  <c r="K665" i="17"/>
  <c r="K664" i="17"/>
  <c r="K663" i="17"/>
  <c r="K662" i="17"/>
  <c r="K661" i="17"/>
  <c r="K660" i="17"/>
  <c r="K659" i="17"/>
  <c r="K658" i="17"/>
  <c r="K657" i="17"/>
  <c r="K656" i="17"/>
  <c r="K655" i="17"/>
  <c r="K654" i="17"/>
  <c r="K653" i="17"/>
  <c r="K652" i="17"/>
  <c r="K651" i="17"/>
  <c r="K650" i="17"/>
  <c r="K649" i="17"/>
  <c r="K648" i="17"/>
  <c r="K647" i="17"/>
  <c r="K646" i="17"/>
  <c r="K645" i="17"/>
  <c r="K644" i="17"/>
  <c r="K643" i="17"/>
  <c r="K642" i="17"/>
  <c r="K641" i="17"/>
  <c r="K640" i="17"/>
  <c r="K639" i="17"/>
  <c r="K638" i="17"/>
  <c r="K637" i="17"/>
  <c r="K636" i="17"/>
  <c r="K635" i="17"/>
  <c r="K634" i="17"/>
  <c r="K633" i="17"/>
  <c r="K632" i="17"/>
  <c r="K631" i="17"/>
  <c r="K630" i="17"/>
  <c r="K629" i="17"/>
  <c r="K628" i="17"/>
  <c r="K627" i="17"/>
  <c r="K626" i="17"/>
  <c r="K625" i="17"/>
  <c r="K624" i="17"/>
  <c r="K623" i="17"/>
  <c r="K622" i="17"/>
  <c r="K621" i="17"/>
  <c r="K620" i="17"/>
  <c r="K619" i="17"/>
  <c r="K618" i="17"/>
  <c r="K617" i="17"/>
  <c r="K616" i="17"/>
  <c r="K615" i="17"/>
  <c r="K614" i="17"/>
  <c r="K613" i="17"/>
  <c r="K612" i="17"/>
  <c r="K611" i="17"/>
  <c r="K610" i="17"/>
  <c r="K609" i="17"/>
  <c r="K608" i="17"/>
  <c r="K607" i="17"/>
  <c r="K606" i="17"/>
  <c r="K605" i="17"/>
  <c r="K604" i="17"/>
  <c r="K603" i="17"/>
  <c r="K602" i="17"/>
  <c r="K601" i="17"/>
  <c r="K600" i="17"/>
  <c r="K599" i="17"/>
  <c r="K598" i="17"/>
  <c r="K597" i="17"/>
  <c r="K596" i="17"/>
  <c r="K595" i="17"/>
  <c r="K594" i="17"/>
  <c r="K593" i="17"/>
  <c r="K592" i="17"/>
  <c r="K591" i="17"/>
  <c r="K590" i="17"/>
  <c r="K589" i="17"/>
  <c r="K588" i="17"/>
  <c r="K587" i="17"/>
  <c r="K586" i="17"/>
  <c r="K585" i="17"/>
  <c r="K584" i="17"/>
  <c r="K583" i="17"/>
  <c r="K582" i="17"/>
  <c r="K581" i="17"/>
  <c r="K580" i="17"/>
  <c r="K579" i="17"/>
  <c r="K578" i="17"/>
  <c r="K577" i="17"/>
  <c r="K576" i="17"/>
  <c r="K575" i="17"/>
  <c r="K574" i="17"/>
  <c r="K573" i="17"/>
  <c r="K572" i="17"/>
  <c r="K571" i="17"/>
  <c r="K570" i="17"/>
  <c r="K569" i="17"/>
  <c r="K568" i="17"/>
  <c r="K567" i="17"/>
  <c r="K566" i="17"/>
  <c r="K565" i="17"/>
  <c r="K564" i="17"/>
  <c r="K563" i="17"/>
  <c r="K562" i="17"/>
  <c r="K561" i="17"/>
  <c r="K560" i="17"/>
  <c r="K559" i="17"/>
  <c r="K558" i="17"/>
  <c r="K557" i="17"/>
  <c r="K556" i="17"/>
  <c r="K555" i="17"/>
  <c r="K554" i="17"/>
  <c r="K553" i="17"/>
  <c r="K552" i="17"/>
  <c r="K551" i="17"/>
  <c r="K550" i="17"/>
  <c r="K549" i="17"/>
  <c r="K548" i="17"/>
  <c r="K547" i="17"/>
  <c r="K546" i="17"/>
  <c r="K545" i="17"/>
  <c r="K544" i="17"/>
  <c r="K543" i="17"/>
  <c r="K542" i="17"/>
  <c r="K541" i="17"/>
  <c r="K540" i="17"/>
  <c r="K539" i="17"/>
  <c r="K538" i="17"/>
  <c r="K537" i="17"/>
  <c r="K536" i="17"/>
  <c r="K535" i="17"/>
  <c r="K534" i="17"/>
  <c r="K533" i="17"/>
  <c r="K532" i="17"/>
  <c r="K531" i="17"/>
  <c r="K530" i="17"/>
  <c r="K529" i="17"/>
  <c r="K528" i="17"/>
  <c r="K527" i="17"/>
  <c r="K526" i="17"/>
  <c r="K525" i="17"/>
  <c r="K524" i="17"/>
  <c r="K523" i="17"/>
  <c r="K522" i="17"/>
  <c r="K521" i="17"/>
  <c r="K520" i="17"/>
  <c r="K519" i="17"/>
  <c r="K518" i="17"/>
  <c r="K517" i="17"/>
  <c r="K516" i="17"/>
  <c r="K515" i="17"/>
  <c r="K514" i="17"/>
  <c r="K513" i="17"/>
  <c r="K512" i="17"/>
  <c r="K511" i="17"/>
  <c r="K510" i="17"/>
  <c r="K509" i="17"/>
  <c r="K508" i="17"/>
  <c r="K507" i="17"/>
  <c r="K506" i="17"/>
  <c r="K505" i="17"/>
  <c r="K504" i="17"/>
  <c r="K503" i="17"/>
  <c r="K502" i="17"/>
  <c r="K501" i="17"/>
  <c r="K500" i="17"/>
  <c r="K499" i="17"/>
  <c r="K498" i="17"/>
  <c r="K497" i="17"/>
  <c r="K496" i="17"/>
  <c r="K495" i="17"/>
  <c r="K494" i="17"/>
  <c r="K493" i="17"/>
  <c r="K492" i="17"/>
  <c r="K491" i="17"/>
  <c r="K490" i="17"/>
  <c r="K489" i="17"/>
  <c r="K488" i="17"/>
  <c r="K487" i="17"/>
  <c r="K486" i="17"/>
  <c r="K485" i="17"/>
  <c r="K484" i="17"/>
  <c r="K483" i="17"/>
  <c r="K482" i="17"/>
  <c r="K481" i="17"/>
  <c r="K480" i="17"/>
  <c r="K479" i="17"/>
  <c r="K478" i="17"/>
  <c r="K477" i="17"/>
  <c r="K476" i="17"/>
  <c r="K475" i="17"/>
  <c r="K474" i="17"/>
  <c r="K473" i="17"/>
  <c r="K472" i="17"/>
  <c r="K471" i="17"/>
  <c r="K470" i="17"/>
  <c r="K469" i="17"/>
  <c r="K468" i="17"/>
  <c r="K467" i="17"/>
  <c r="K466" i="17"/>
  <c r="K465" i="17"/>
  <c r="K464" i="17"/>
  <c r="K463" i="17"/>
  <c r="K462" i="17"/>
  <c r="K461" i="17"/>
  <c r="K460" i="17"/>
  <c r="K459" i="17"/>
  <c r="K458" i="17"/>
  <c r="K457" i="17"/>
  <c r="K456" i="17"/>
  <c r="K455" i="17"/>
  <c r="K454" i="17"/>
  <c r="K453" i="17"/>
  <c r="K452" i="17"/>
  <c r="K451" i="17"/>
  <c r="K450" i="17"/>
  <c r="K449" i="17"/>
  <c r="K448" i="17"/>
  <c r="K447" i="17"/>
  <c r="K446" i="17"/>
  <c r="K445" i="17"/>
  <c r="K444" i="17"/>
  <c r="K443" i="17"/>
  <c r="K442" i="17"/>
  <c r="K441" i="17"/>
  <c r="K440" i="17"/>
  <c r="K439" i="17"/>
  <c r="K438" i="17"/>
  <c r="K437" i="17"/>
  <c r="K436" i="17"/>
  <c r="K435" i="17"/>
  <c r="K434" i="17"/>
  <c r="K433" i="17"/>
  <c r="K432" i="17"/>
  <c r="K431" i="17"/>
  <c r="K430" i="17"/>
  <c r="K429" i="17"/>
  <c r="K428" i="17"/>
  <c r="K427" i="17"/>
  <c r="K426" i="17"/>
  <c r="K425" i="17"/>
  <c r="K424" i="17"/>
  <c r="K423" i="17"/>
  <c r="K422" i="17"/>
  <c r="K421" i="17"/>
  <c r="K420" i="17"/>
  <c r="K419" i="17"/>
  <c r="K418" i="17"/>
  <c r="K417" i="17"/>
  <c r="K416" i="17"/>
  <c r="K415" i="17"/>
  <c r="K414" i="17"/>
  <c r="K413" i="17"/>
  <c r="K412" i="17"/>
  <c r="K411" i="17"/>
  <c r="K410" i="17"/>
  <c r="K409" i="17"/>
  <c r="K408" i="17"/>
  <c r="K407" i="17"/>
  <c r="K406" i="17"/>
  <c r="K405" i="17"/>
  <c r="K404" i="17"/>
  <c r="K403" i="17"/>
  <c r="K402" i="17"/>
  <c r="K401" i="17"/>
  <c r="K400" i="17"/>
  <c r="K399" i="17"/>
  <c r="K398" i="17"/>
  <c r="K397" i="17"/>
  <c r="K396" i="17"/>
  <c r="K395" i="17"/>
  <c r="K394" i="17"/>
  <c r="K393" i="17"/>
  <c r="K392" i="17"/>
  <c r="K391" i="17"/>
  <c r="K390" i="17"/>
  <c r="K389" i="17"/>
  <c r="K388" i="17"/>
  <c r="K387" i="17"/>
  <c r="K386" i="17"/>
  <c r="K385" i="17"/>
  <c r="K384" i="17"/>
  <c r="K383" i="17"/>
  <c r="K382" i="17"/>
  <c r="K381" i="17"/>
  <c r="K380" i="17"/>
  <c r="K379" i="17"/>
  <c r="K378" i="17"/>
  <c r="K377" i="17"/>
  <c r="K376" i="17"/>
  <c r="K375" i="17"/>
  <c r="K374" i="17"/>
  <c r="K373" i="17"/>
  <c r="K372" i="17"/>
  <c r="K371" i="17"/>
  <c r="K370" i="17"/>
  <c r="K369" i="17"/>
  <c r="K368" i="17"/>
  <c r="K367" i="17"/>
  <c r="K366" i="17"/>
  <c r="K365" i="17"/>
  <c r="K364" i="17"/>
  <c r="K363" i="17"/>
  <c r="K362" i="17"/>
  <c r="K361" i="17"/>
  <c r="K360" i="17"/>
  <c r="K359" i="17"/>
  <c r="K358" i="17"/>
  <c r="K357" i="17"/>
  <c r="K356" i="17"/>
  <c r="K355" i="17"/>
  <c r="K354" i="17"/>
  <c r="K353" i="17"/>
  <c r="K352" i="17"/>
  <c r="K351" i="17"/>
  <c r="K350" i="17"/>
  <c r="K349" i="17"/>
  <c r="K348" i="17"/>
  <c r="K347" i="17"/>
  <c r="K346" i="17"/>
  <c r="K345" i="17"/>
  <c r="K344" i="17"/>
  <c r="K343" i="17"/>
  <c r="K342" i="17"/>
  <c r="K341" i="17"/>
  <c r="K340" i="17"/>
  <c r="K339" i="17"/>
  <c r="K338" i="17"/>
  <c r="K337" i="17"/>
  <c r="K336" i="17"/>
  <c r="K335" i="17"/>
  <c r="K334" i="17"/>
  <c r="K333" i="17"/>
  <c r="K332" i="17"/>
  <c r="K331" i="17"/>
  <c r="K330" i="17"/>
  <c r="K329" i="17"/>
  <c r="K328" i="17"/>
  <c r="K327" i="17"/>
  <c r="K326" i="17"/>
  <c r="K325" i="17"/>
  <c r="K324" i="17"/>
  <c r="K323" i="17"/>
  <c r="K322" i="17"/>
  <c r="K321" i="17"/>
  <c r="K320" i="17"/>
  <c r="K319" i="17"/>
  <c r="K318" i="17"/>
  <c r="K317" i="17"/>
  <c r="K316" i="17"/>
  <c r="K315" i="17"/>
  <c r="K314" i="17"/>
  <c r="K313" i="17"/>
  <c r="K312" i="17"/>
  <c r="K311" i="17"/>
  <c r="K310" i="17"/>
  <c r="K309" i="17"/>
  <c r="K308" i="17"/>
  <c r="K307" i="17"/>
  <c r="K306" i="17"/>
  <c r="K305" i="17"/>
  <c r="K304" i="17"/>
  <c r="K303" i="17"/>
  <c r="K302" i="17"/>
  <c r="K301" i="17"/>
  <c r="K300" i="17"/>
  <c r="K299" i="17"/>
  <c r="K298" i="17"/>
  <c r="K297" i="17"/>
  <c r="K296" i="17"/>
  <c r="K295" i="17"/>
  <c r="K294" i="17"/>
  <c r="K293" i="17"/>
  <c r="K292" i="17"/>
  <c r="K291" i="17"/>
  <c r="K290" i="17"/>
  <c r="K289" i="17"/>
  <c r="K288" i="17"/>
  <c r="K287" i="17"/>
  <c r="K286" i="17"/>
  <c r="K285" i="17"/>
  <c r="K284" i="17"/>
  <c r="K283" i="17"/>
  <c r="K282" i="17"/>
  <c r="K281" i="17"/>
  <c r="K280" i="17"/>
  <c r="K279" i="17"/>
  <c r="K278" i="17"/>
  <c r="K277" i="17"/>
  <c r="K276" i="17"/>
  <c r="K275" i="17"/>
  <c r="K274" i="17"/>
  <c r="K273" i="17"/>
  <c r="K272" i="17"/>
  <c r="K271" i="17"/>
  <c r="K270" i="17"/>
  <c r="K269" i="17"/>
  <c r="K268" i="17"/>
  <c r="K267" i="17"/>
  <c r="K266" i="17"/>
  <c r="K265" i="17"/>
  <c r="K264" i="17"/>
  <c r="K263" i="17"/>
  <c r="K262" i="17"/>
  <c r="K261" i="17"/>
  <c r="K260" i="17"/>
  <c r="K259" i="17"/>
  <c r="K258" i="17"/>
  <c r="K257" i="17"/>
  <c r="K256" i="17"/>
  <c r="K255" i="17"/>
  <c r="K254" i="17"/>
  <c r="K253" i="17"/>
  <c r="K252" i="17"/>
  <c r="K251" i="17"/>
  <c r="K250" i="17"/>
  <c r="K249" i="17"/>
  <c r="K248" i="17"/>
  <c r="K247" i="17"/>
  <c r="K246" i="17"/>
  <c r="K245" i="17"/>
  <c r="K244" i="17"/>
  <c r="K243" i="17"/>
  <c r="K242" i="17"/>
  <c r="K241" i="17"/>
  <c r="K240" i="17"/>
  <c r="K239" i="17"/>
  <c r="K238" i="17"/>
  <c r="K237" i="17"/>
  <c r="K236" i="17"/>
  <c r="K235" i="17"/>
  <c r="K234" i="17"/>
  <c r="K233" i="17"/>
  <c r="K232" i="17"/>
  <c r="K231" i="17"/>
  <c r="K230" i="17"/>
  <c r="K229" i="17"/>
  <c r="K228" i="17"/>
  <c r="K227" i="17"/>
  <c r="K226" i="17"/>
  <c r="K225" i="17"/>
  <c r="K224" i="17"/>
  <c r="K223" i="17"/>
  <c r="K222" i="17"/>
  <c r="K221" i="17"/>
  <c r="K220" i="17"/>
  <c r="K219" i="17"/>
  <c r="K218" i="17"/>
  <c r="K217" i="17"/>
  <c r="K216" i="17"/>
  <c r="K215" i="17"/>
  <c r="K214" i="17"/>
  <c r="K213" i="17"/>
  <c r="K212" i="17"/>
  <c r="K211" i="17"/>
  <c r="K210" i="17"/>
  <c r="K209" i="17"/>
  <c r="K208" i="17"/>
  <c r="K207" i="17"/>
  <c r="K206" i="17"/>
  <c r="K205" i="17"/>
  <c r="K204" i="17"/>
  <c r="K203" i="17"/>
  <c r="K202" i="17"/>
  <c r="K201" i="17"/>
  <c r="K200" i="17"/>
  <c r="K199" i="17"/>
  <c r="K198" i="17"/>
  <c r="K197" i="17"/>
  <c r="K196" i="17"/>
  <c r="K195" i="17"/>
  <c r="K194" i="17"/>
  <c r="K193" i="17"/>
  <c r="K192" i="17"/>
  <c r="K191" i="17"/>
  <c r="K190" i="17"/>
  <c r="K189" i="17"/>
  <c r="K188" i="17"/>
  <c r="K187" i="17"/>
  <c r="K186" i="17"/>
  <c r="K185" i="17"/>
  <c r="K184" i="17"/>
  <c r="K183" i="17"/>
  <c r="K182" i="17"/>
  <c r="K181" i="17"/>
  <c r="K180" i="17"/>
  <c r="K179" i="17"/>
  <c r="K178" i="17"/>
  <c r="K177" i="17"/>
  <c r="K176" i="17"/>
  <c r="K175" i="17"/>
  <c r="K174" i="17"/>
  <c r="K173" i="17"/>
  <c r="K172" i="17"/>
  <c r="K171" i="17"/>
  <c r="K170" i="17"/>
  <c r="K169" i="17"/>
  <c r="K168" i="17"/>
  <c r="K167" i="17"/>
  <c r="K166" i="17"/>
  <c r="K165" i="17"/>
  <c r="K164" i="17"/>
  <c r="K163" i="17"/>
  <c r="K162" i="17"/>
  <c r="K161" i="17"/>
  <c r="K160" i="17"/>
  <c r="K159" i="17"/>
  <c r="K158" i="17"/>
  <c r="K157" i="17"/>
  <c r="K156" i="17"/>
  <c r="K155" i="17"/>
  <c r="K154" i="17"/>
  <c r="K153" i="17"/>
  <c r="K152" i="17"/>
  <c r="K151" i="17"/>
  <c r="K150" i="17"/>
  <c r="K149" i="17"/>
  <c r="K148" i="17"/>
  <c r="K147" i="17"/>
  <c r="K146" i="17"/>
  <c r="K145" i="17"/>
  <c r="K144" i="17"/>
  <c r="K143" i="17"/>
  <c r="K142" i="17"/>
  <c r="K141" i="17"/>
  <c r="K140" i="17"/>
  <c r="K139" i="17"/>
  <c r="K138" i="17"/>
  <c r="K137" i="17"/>
  <c r="K136" i="17"/>
  <c r="K135" i="17"/>
  <c r="K134" i="17"/>
  <c r="K133" i="17"/>
  <c r="K132" i="17"/>
  <c r="K131" i="17"/>
  <c r="K130" i="17"/>
  <c r="K129" i="17"/>
  <c r="K128" i="17"/>
  <c r="K127" i="17"/>
  <c r="K126" i="17"/>
  <c r="K125" i="17"/>
  <c r="K124" i="17"/>
  <c r="K123" i="17"/>
  <c r="K122" i="17"/>
  <c r="K121" i="17"/>
  <c r="K120" i="17"/>
  <c r="K119" i="17"/>
  <c r="K118" i="17"/>
  <c r="K117" i="17"/>
  <c r="K116" i="17"/>
  <c r="K115" i="17"/>
  <c r="K114" i="17"/>
  <c r="K113" i="17"/>
  <c r="K112" i="17"/>
  <c r="K111" i="17"/>
  <c r="K110" i="17"/>
  <c r="K109" i="17"/>
  <c r="K108" i="17"/>
  <c r="K107" i="17"/>
  <c r="K106" i="17"/>
  <c r="K105" i="17"/>
  <c r="K104" i="17"/>
  <c r="K103" i="17"/>
  <c r="K102" i="17"/>
  <c r="K101" i="17"/>
  <c r="K100" i="17"/>
  <c r="K99" i="17"/>
  <c r="K98" i="17"/>
  <c r="K97" i="17"/>
  <c r="K96" i="17"/>
  <c r="K95" i="17"/>
  <c r="K94" i="17"/>
  <c r="K93" i="17"/>
  <c r="K92" i="17"/>
  <c r="K91" i="17"/>
  <c r="K90" i="17"/>
  <c r="K89" i="17"/>
  <c r="K88" i="17"/>
  <c r="K87" i="17"/>
  <c r="K86" i="17"/>
  <c r="K85" i="17"/>
  <c r="K84" i="17"/>
  <c r="K83" i="17"/>
  <c r="K82" i="17"/>
  <c r="K81" i="17"/>
  <c r="K80" i="17"/>
  <c r="K79" i="17"/>
  <c r="K78" i="17"/>
  <c r="K77" i="17"/>
  <c r="K76" i="17"/>
  <c r="K75" i="17"/>
  <c r="K74" i="17"/>
  <c r="K73" i="17"/>
  <c r="K72" i="17"/>
  <c r="K71" i="17"/>
  <c r="K70" i="17"/>
  <c r="K69" i="17"/>
  <c r="K68" i="17"/>
  <c r="K67" i="17"/>
  <c r="K66" i="17"/>
  <c r="K65" i="17"/>
  <c r="K64" i="17"/>
  <c r="K63" i="17"/>
  <c r="K62" i="17"/>
  <c r="K61" i="17"/>
  <c r="K60" i="17"/>
  <c r="K59" i="17"/>
  <c r="K58" i="17"/>
  <c r="K57" i="17"/>
  <c r="K56" i="17"/>
  <c r="K55" i="17"/>
  <c r="K54" i="17"/>
  <c r="K53" i="17"/>
  <c r="K52" i="17"/>
  <c r="K51" i="17"/>
  <c r="K50" i="17"/>
  <c r="K49" i="17"/>
  <c r="K48" i="17"/>
  <c r="K47" i="17"/>
  <c r="K46" i="17"/>
  <c r="K45" i="17"/>
  <c r="K44" i="17"/>
  <c r="K43" i="17"/>
  <c r="K42" i="17"/>
  <c r="K41" i="17"/>
  <c r="K40" i="17"/>
  <c r="K39" i="17"/>
  <c r="K38" i="17"/>
  <c r="K37" i="17"/>
  <c r="K36" i="17"/>
  <c r="K35" i="17"/>
  <c r="K34" i="17"/>
  <c r="K33" i="17"/>
  <c r="K32" i="17"/>
  <c r="K31" i="17"/>
  <c r="K30" i="17"/>
  <c r="K29" i="17"/>
  <c r="K28" i="17"/>
  <c r="K27" i="17"/>
  <c r="K26" i="17"/>
  <c r="K25" i="17"/>
  <c r="K24" i="17"/>
  <c r="K23" i="17"/>
  <c r="K22" i="17"/>
  <c r="K21" i="17"/>
  <c r="K20" i="17"/>
  <c r="K19" i="17"/>
  <c r="K18" i="17"/>
  <c r="K17" i="17"/>
  <c r="K16" i="17"/>
  <c r="K15" i="17"/>
  <c r="K14" i="17"/>
  <c r="K13" i="17"/>
  <c r="K12" i="17"/>
  <c r="K11" i="17"/>
  <c r="K10" i="17"/>
  <c r="K9" i="17"/>
  <c r="K8" i="17"/>
  <c r="K7" i="17"/>
  <c r="K710" i="16" l="1"/>
  <c r="K709" i="16"/>
  <c r="K708" i="16"/>
  <c r="K707" i="16"/>
  <c r="K706" i="16"/>
  <c r="K705" i="16"/>
  <c r="K704" i="16"/>
  <c r="K703" i="16"/>
  <c r="K702" i="16"/>
  <c r="K701" i="16"/>
  <c r="K700" i="16"/>
  <c r="K699" i="16"/>
  <c r="K698" i="16"/>
  <c r="K697" i="16"/>
  <c r="K696" i="16"/>
  <c r="K695" i="16"/>
  <c r="K694" i="16"/>
  <c r="K693" i="16"/>
  <c r="K692" i="16"/>
  <c r="K691" i="16"/>
  <c r="K690" i="16"/>
  <c r="K689" i="16"/>
  <c r="K688" i="16"/>
  <c r="K687" i="16"/>
  <c r="K686" i="16"/>
  <c r="K685" i="16"/>
  <c r="K684" i="16"/>
  <c r="K683" i="16"/>
  <c r="K682" i="16"/>
  <c r="K681" i="16"/>
  <c r="K680" i="16"/>
  <c r="K679" i="16"/>
  <c r="K678" i="16"/>
  <c r="K677" i="16"/>
  <c r="K676" i="16"/>
  <c r="K675" i="16"/>
  <c r="K674" i="16"/>
  <c r="K673" i="16"/>
  <c r="K672" i="16"/>
  <c r="K671" i="16"/>
  <c r="K670" i="16"/>
  <c r="K669" i="16"/>
  <c r="K668" i="16"/>
  <c r="K667" i="16"/>
  <c r="K666" i="16"/>
  <c r="K665" i="16"/>
  <c r="K664" i="16"/>
  <c r="K663" i="16"/>
  <c r="K662" i="16"/>
  <c r="K661" i="16"/>
  <c r="K660" i="16"/>
  <c r="K659" i="16"/>
  <c r="K658" i="16"/>
  <c r="K657" i="16"/>
  <c r="K656" i="16"/>
  <c r="K655" i="16"/>
  <c r="K654" i="16"/>
  <c r="K653" i="16"/>
  <c r="K652" i="16"/>
  <c r="K651" i="16"/>
  <c r="K650" i="16"/>
  <c r="K649" i="16"/>
  <c r="K648" i="16"/>
  <c r="K647" i="16"/>
  <c r="K646" i="16"/>
  <c r="K645" i="16"/>
  <c r="K644" i="16"/>
  <c r="K643" i="16"/>
  <c r="K642" i="16"/>
  <c r="K641" i="16"/>
  <c r="K640" i="16"/>
  <c r="K639" i="16"/>
  <c r="K638" i="16"/>
  <c r="K637" i="16"/>
  <c r="K636" i="16"/>
  <c r="K635" i="16"/>
  <c r="K634" i="16"/>
  <c r="K633" i="16"/>
  <c r="K632" i="16"/>
  <c r="K631" i="16"/>
  <c r="K630" i="16"/>
  <c r="K629" i="16"/>
  <c r="K628" i="16"/>
  <c r="K627" i="16"/>
  <c r="K626" i="16"/>
  <c r="K625" i="16"/>
  <c r="K624" i="16"/>
  <c r="K623" i="16"/>
  <c r="K622" i="16"/>
  <c r="K621" i="16"/>
  <c r="K620" i="16"/>
  <c r="K619" i="16"/>
  <c r="K618" i="16"/>
  <c r="K617" i="16"/>
  <c r="K616" i="16"/>
  <c r="K615" i="16"/>
  <c r="K614" i="16"/>
  <c r="K613" i="16"/>
  <c r="K612" i="16"/>
  <c r="K611" i="16"/>
  <c r="K610" i="16"/>
  <c r="K609" i="16"/>
  <c r="K608" i="16"/>
  <c r="K607" i="16"/>
  <c r="K606" i="16"/>
  <c r="K605" i="16"/>
  <c r="K604" i="16"/>
  <c r="K603" i="16"/>
  <c r="K602" i="16"/>
  <c r="K601" i="16"/>
  <c r="K600" i="16"/>
  <c r="K599" i="16"/>
  <c r="K598" i="16"/>
  <c r="K597" i="16"/>
  <c r="K596" i="16"/>
  <c r="K595" i="16"/>
  <c r="K594" i="16"/>
  <c r="K593" i="16"/>
  <c r="K592" i="16"/>
  <c r="K591" i="16"/>
  <c r="K590" i="16"/>
  <c r="K589" i="16"/>
  <c r="K588" i="16"/>
  <c r="K587" i="16"/>
  <c r="K586" i="16"/>
  <c r="K585" i="16"/>
  <c r="K584" i="16"/>
  <c r="K583" i="16"/>
  <c r="K582" i="16"/>
  <c r="K581" i="16"/>
  <c r="K580" i="16"/>
  <c r="K579" i="16"/>
  <c r="K578" i="16"/>
  <c r="K577" i="16"/>
  <c r="K576" i="16"/>
  <c r="K575" i="16"/>
  <c r="K574" i="16"/>
  <c r="K573" i="16"/>
  <c r="K572" i="16"/>
  <c r="K571" i="16"/>
  <c r="K570" i="16"/>
  <c r="K569" i="16"/>
  <c r="K568" i="16"/>
  <c r="K567" i="16"/>
  <c r="K566" i="16"/>
  <c r="K565" i="16"/>
  <c r="K564" i="16"/>
  <c r="K563" i="16"/>
  <c r="K562" i="16"/>
  <c r="K561" i="16"/>
  <c r="K560" i="16"/>
  <c r="K559" i="16"/>
  <c r="K558" i="16"/>
  <c r="K557" i="16"/>
  <c r="K556" i="16"/>
  <c r="K555" i="16"/>
  <c r="K554" i="16"/>
  <c r="K553" i="16"/>
  <c r="K552" i="16"/>
  <c r="K551" i="16"/>
  <c r="K550" i="16"/>
  <c r="K549" i="16"/>
  <c r="K548" i="16"/>
  <c r="K547" i="16"/>
  <c r="K546" i="16"/>
  <c r="K545" i="16"/>
  <c r="K544" i="16"/>
  <c r="K543" i="16"/>
  <c r="K542" i="16"/>
  <c r="K541" i="16"/>
  <c r="K540" i="16"/>
  <c r="K539" i="16"/>
  <c r="K538" i="16"/>
  <c r="K537" i="16"/>
  <c r="K536" i="16"/>
  <c r="K535" i="16"/>
  <c r="K534" i="16"/>
  <c r="K533" i="16"/>
  <c r="K532" i="16"/>
  <c r="K531" i="16"/>
  <c r="K530" i="16"/>
  <c r="K529" i="16"/>
  <c r="K528" i="16"/>
  <c r="K527" i="16"/>
  <c r="K526" i="16"/>
  <c r="K525" i="16"/>
  <c r="K524" i="16"/>
  <c r="K523" i="16"/>
  <c r="K522" i="16"/>
  <c r="K521" i="16"/>
  <c r="K520" i="16"/>
  <c r="K519" i="16"/>
  <c r="K518" i="16"/>
  <c r="K517" i="16"/>
  <c r="K516" i="16"/>
  <c r="K515" i="16"/>
  <c r="K514" i="16"/>
  <c r="K513" i="16"/>
  <c r="K512" i="16"/>
  <c r="K511" i="16"/>
  <c r="K510" i="16"/>
  <c r="K509" i="16"/>
  <c r="K508" i="16"/>
  <c r="K507" i="16"/>
  <c r="K506" i="16"/>
  <c r="K505" i="16"/>
  <c r="K504" i="16"/>
  <c r="K503" i="16"/>
  <c r="K502" i="16"/>
  <c r="K501" i="16"/>
  <c r="K500" i="16"/>
  <c r="K499" i="16"/>
  <c r="K498" i="16"/>
  <c r="K497" i="16"/>
  <c r="K496" i="16"/>
  <c r="K495" i="16"/>
  <c r="K494" i="16"/>
  <c r="K493" i="16"/>
  <c r="K492" i="16"/>
  <c r="K491" i="16"/>
  <c r="K490" i="16"/>
  <c r="K489" i="16"/>
  <c r="K488" i="16"/>
  <c r="K487" i="16"/>
  <c r="K486" i="16"/>
  <c r="K485" i="16"/>
  <c r="K484" i="16"/>
  <c r="K483" i="16"/>
  <c r="K482" i="16"/>
  <c r="K481" i="16"/>
  <c r="K480" i="16"/>
  <c r="K479" i="16"/>
  <c r="K478" i="16"/>
  <c r="K477" i="16"/>
  <c r="K476" i="16"/>
  <c r="K475" i="16"/>
  <c r="K474" i="16"/>
  <c r="K473" i="16"/>
  <c r="K472" i="16"/>
  <c r="K471" i="16"/>
  <c r="K470" i="16"/>
  <c r="K469" i="16"/>
  <c r="K468" i="16"/>
  <c r="K467" i="16"/>
  <c r="K466" i="16"/>
  <c r="K465" i="16"/>
  <c r="K464" i="16"/>
  <c r="K463" i="16"/>
  <c r="K462" i="16"/>
  <c r="K461" i="16"/>
  <c r="K460" i="16"/>
  <c r="K459" i="16"/>
  <c r="K458" i="16"/>
  <c r="K457" i="16"/>
  <c r="K456" i="16"/>
  <c r="K455" i="16"/>
  <c r="K454" i="16"/>
  <c r="K453" i="16"/>
  <c r="K452" i="16"/>
  <c r="K451" i="16"/>
  <c r="K450" i="16"/>
  <c r="K449" i="16"/>
  <c r="K448" i="16"/>
  <c r="K447" i="16"/>
  <c r="K446" i="16"/>
  <c r="K445" i="16"/>
  <c r="K444" i="16"/>
  <c r="K443" i="16"/>
  <c r="K442" i="16"/>
  <c r="K441" i="16"/>
  <c r="K440" i="16"/>
  <c r="K439" i="16"/>
  <c r="K438" i="16"/>
  <c r="K437" i="16"/>
  <c r="K436" i="16"/>
  <c r="K435" i="16"/>
  <c r="K434" i="16"/>
  <c r="K433" i="16"/>
  <c r="K432" i="16"/>
  <c r="K431" i="16"/>
  <c r="K430" i="16"/>
  <c r="K429" i="16"/>
  <c r="K428" i="16"/>
  <c r="K427" i="16"/>
  <c r="K426" i="16"/>
  <c r="K425" i="16"/>
  <c r="K424" i="16"/>
  <c r="K423" i="16"/>
  <c r="K422" i="16"/>
  <c r="K421" i="16"/>
  <c r="K420" i="16"/>
  <c r="K419" i="16"/>
  <c r="K418" i="16"/>
  <c r="K417" i="16"/>
  <c r="K416" i="16"/>
  <c r="K415" i="16"/>
  <c r="K414" i="16"/>
  <c r="K413" i="16"/>
  <c r="K412" i="16"/>
  <c r="K411" i="16"/>
  <c r="K410" i="16"/>
  <c r="K409" i="16"/>
  <c r="K408" i="16"/>
  <c r="K407" i="16"/>
  <c r="K406" i="16"/>
  <c r="K405" i="16"/>
  <c r="K404" i="16"/>
  <c r="K403" i="16"/>
  <c r="K402" i="16"/>
  <c r="K401" i="16"/>
  <c r="K400" i="16"/>
  <c r="K399" i="16"/>
  <c r="K398" i="16"/>
  <c r="K397" i="16"/>
  <c r="K396" i="16"/>
  <c r="K395" i="16"/>
  <c r="K394" i="16"/>
  <c r="K393" i="16"/>
  <c r="K392" i="16"/>
  <c r="K391" i="16"/>
  <c r="K390" i="16"/>
  <c r="K389" i="16"/>
  <c r="K388" i="16"/>
  <c r="K387" i="16"/>
  <c r="K386" i="16"/>
  <c r="K385" i="16"/>
  <c r="K384" i="16"/>
  <c r="K383" i="16"/>
  <c r="K382" i="16"/>
  <c r="K381" i="16"/>
  <c r="K380" i="16"/>
  <c r="K379" i="16"/>
  <c r="K378" i="16"/>
  <c r="K377" i="16"/>
  <c r="K376" i="16"/>
  <c r="K375" i="16"/>
  <c r="K374" i="16"/>
  <c r="K373" i="16"/>
  <c r="K372" i="16"/>
  <c r="K371" i="16"/>
  <c r="K370" i="16"/>
  <c r="K369" i="16"/>
  <c r="K368" i="16"/>
  <c r="K367" i="16"/>
  <c r="K366" i="16"/>
  <c r="K365" i="16"/>
  <c r="K364" i="16"/>
  <c r="K363" i="16"/>
  <c r="K362" i="16"/>
  <c r="K361" i="16"/>
  <c r="K360" i="16"/>
  <c r="K359" i="16"/>
  <c r="K358" i="16"/>
  <c r="K357" i="16"/>
  <c r="K356" i="16"/>
  <c r="K355" i="16"/>
  <c r="K354" i="16"/>
  <c r="K353" i="16"/>
  <c r="K352" i="16"/>
  <c r="K351" i="16"/>
  <c r="K350" i="16"/>
  <c r="K349" i="16"/>
  <c r="K348" i="16"/>
  <c r="K347" i="16"/>
  <c r="K346" i="16"/>
  <c r="K345" i="16"/>
  <c r="K344" i="16"/>
  <c r="K343" i="16"/>
  <c r="K342" i="16"/>
  <c r="K341" i="16"/>
  <c r="K340" i="16"/>
  <c r="K339" i="16"/>
  <c r="K338" i="16"/>
  <c r="K337" i="16"/>
  <c r="K336" i="16"/>
  <c r="K335" i="16"/>
  <c r="K334" i="16"/>
  <c r="K333" i="16"/>
  <c r="K332" i="16"/>
  <c r="K331" i="16"/>
  <c r="K330" i="16"/>
  <c r="K329" i="16"/>
  <c r="K328" i="16"/>
  <c r="K327" i="16"/>
  <c r="K326" i="16"/>
  <c r="K325" i="16"/>
  <c r="K324" i="16"/>
  <c r="K323" i="16"/>
  <c r="K322" i="16"/>
  <c r="K321" i="16"/>
  <c r="K320" i="16"/>
  <c r="K319" i="16"/>
  <c r="K318" i="16"/>
  <c r="K317" i="16"/>
  <c r="K316" i="16"/>
  <c r="K315" i="16"/>
  <c r="K314" i="16"/>
  <c r="K313" i="16"/>
  <c r="K312" i="16"/>
  <c r="K311" i="16"/>
  <c r="K310" i="16"/>
  <c r="K309" i="16"/>
  <c r="K308" i="16"/>
  <c r="K307" i="16"/>
  <c r="K306" i="16"/>
  <c r="K305" i="16"/>
  <c r="K304" i="16"/>
  <c r="K303" i="16"/>
  <c r="K302" i="16"/>
  <c r="K301" i="16"/>
  <c r="K300" i="16"/>
  <c r="K299" i="16"/>
  <c r="K298" i="16"/>
  <c r="K297" i="16"/>
  <c r="K296" i="16"/>
  <c r="K295" i="16"/>
  <c r="K294" i="16"/>
  <c r="K293" i="16"/>
  <c r="K292" i="16"/>
  <c r="K291" i="16"/>
  <c r="K290" i="16"/>
  <c r="K289" i="16"/>
  <c r="K288" i="16"/>
  <c r="K287" i="16"/>
  <c r="K286" i="16"/>
  <c r="K285" i="16"/>
  <c r="K284" i="16"/>
  <c r="K283" i="16"/>
  <c r="K282" i="16"/>
  <c r="K281" i="16"/>
  <c r="K280" i="16"/>
  <c r="K279" i="16"/>
  <c r="K278" i="16"/>
  <c r="K277" i="16"/>
  <c r="K276" i="16"/>
  <c r="K275" i="16"/>
  <c r="K274" i="16"/>
  <c r="K273" i="16"/>
  <c r="K272" i="16"/>
  <c r="K271" i="16"/>
  <c r="K270" i="16"/>
  <c r="K269" i="16"/>
  <c r="K268" i="16"/>
  <c r="K267" i="16"/>
  <c r="K266" i="16"/>
  <c r="K265" i="16"/>
  <c r="K264" i="16"/>
  <c r="K263" i="16"/>
  <c r="K262" i="16"/>
  <c r="K261" i="16"/>
  <c r="K260" i="16"/>
  <c r="K259" i="16"/>
  <c r="K258" i="16"/>
  <c r="K257" i="16"/>
  <c r="K256" i="16"/>
  <c r="K255" i="16"/>
  <c r="K254" i="16"/>
  <c r="K253" i="16"/>
  <c r="K252" i="16"/>
  <c r="K251" i="16"/>
  <c r="K250" i="16"/>
  <c r="K249" i="16"/>
  <c r="K248" i="16"/>
  <c r="K247" i="16"/>
  <c r="K246" i="16"/>
  <c r="K245" i="16"/>
  <c r="K244" i="16"/>
  <c r="K243" i="16"/>
  <c r="K242" i="16"/>
  <c r="K241" i="16"/>
  <c r="K240" i="16"/>
  <c r="K239" i="16"/>
  <c r="K238" i="16"/>
  <c r="K237" i="16"/>
  <c r="K236" i="16"/>
  <c r="K235" i="16"/>
  <c r="K234" i="16"/>
  <c r="K233" i="16"/>
  <c r="K232" i="16"/>
  <c r="K231" i="16"/>
  <c r="K230" i="16"/>
  <c r="K229" i="16"/>
  <c r="K228" i="16"/>
  <c r="K227" i="16"/>
  <c r="K226" i="16"/>
  <c r="K225" i="16"/>
  <c r="K224" i="16"/>
  <c r="K223" i="16"/>
  <c r="K222" i="16"/>
  <c r="K221" i="16"/>
  <c r="K220" i="16"/>
  <c r="K219" i="16"/>
  <c r="K218" i="16"/>
  <c r="K217" i="16"/>
  <c r="K216" i="16"/>
  <c r="K215" i="16"/>
  <c r="K214" i="16"/>
  <c r="K213" i="16"/>
  <c r="K212" i="16"/>
  <c r="K211" i="16"/>
  <c r="K210" i="16"/>
  <c r="K209" i="16"/>
  <c r="K208" i="16"/>
  <c r="K207" i="16"/>
  <c r="K206" i="16"/>
  <c r="K205" i="16"/>
  <c r="K204" i="16"/>
  <c r="K203" i="16"/>
  <c r="K202" i="16"/>
  <c r="K201" i="16"/>
  <c r="K200" i="16"/>
  <c r="K199" i="16"/>
  <c r="K198" i="16"/>
  <c r="K197" i="16"/>
  <c r="K196" i="16"/>
  <c r="K195" i="16"/>
  <c r="K194" i="16"/>
  <c r="K193" i="16"/>
  <c r="K192" i="16"/>
  <c r="K191" i="16"/>
  <c r="K190" i="16"/>
  <c r="K189" i="16"/>
  <c r="K188" i="16"/>
  <c r="K187" i="16"/>
  <c r="K186" i="16"/>
  <c r="K185" i="16"/>
  <c r="K184" i="16"/>
  <c r="K183" i="16"/>
  <c r="K182" i="16"/>
  <c r="K181" i="16"/>
  <c r="K180" i="16"/>
  <c r="K179" i="16"/>
  <c r="K178" i="16"/>
  <c r="K177" i="16"/>
  <c r="K176" i="16"/>
  <c r="K175" i="16"/>
  <c r="K174" i="16"/>
  <c r="K173" i="16"/>
  <c r="K172" i="16"/>
  <c r="K171" i="16"/>
  <c r="K170" i="16"/>
  <c r="K169" i="16"/>
  <c r="K168" i="16"/>
  <c r="K167" i="16"/>
  <c r="K166" i="16"/>
  <c r="K165" i="16"/>
  <c r="K164" i="16"/>
  <c r="K163" i="16"/>
  <c r="K162" i="16"/>
  <c r="K161" i="16"/>
  <c r="K160" i="16"/>
  <c r="K159" i="16"/>
  <c r="K158" i="16"/>
  <c r="K157" i="16"/>
  <c r="K156" i="16"/>
  <c r="K155" i="16"/>
  <c r="K154" i="16"/>
  <c r="K153" i="16"/>
  <c r="K152" i="16"/>
  <c r="K151" i="16"/>
  <c r="K150" i="16"/>
  <c r="K149" i="16"/>
  <c r="K148" i="16"/>
  <c r="K147" i="16"/>
  <c r="K146" i="16"/>
  <c r="K145" i="16"/>
  <c r="K144" i="16"/>
  <c r="K143" i="16"/>
  <c r="K142" i="16"/>
  <c r="K141" i="16"/>
  <c r="K140" i="16"/>
  <c r="K139" i="16"/>
  <c r="K138" i="16"/>
  <c r="K137" i="16"/>
  <c r="K136" i="16"/>
  <c r="K135" i="16"/>
  <c r="K134" i="16"/>
  <c r="K133" i="16"/>
  <c r="K132" i="16"/>
  <c r="K131" i="16"/>
  <c r="K130" i="16"/>
  <c r="K129" i="16"/>
  <c r="K128" i="16"/>
  <c r="K127" i="16"/>
  <c r="K126" i="16"/>
  <c r="K125" i="16"/>
  <c r="K124" i="16"/>
  <c r="K123" i="16"/>
  <c r="K122" i="16"/>
  <c r="K121" i="16"/>
  <c r="K120" i="16"/>
  <c r="K119" i="16"/>
  <c r="K118" i="16"/>
  <c r="K117" i="16"/>
  <c r="K116" i="16"/>
  <c r="K115" i="16"/>
  <c r="K114" i="16"/>
  <c r="K113" i="16"/>
  <c r="K112" i="16"/>
  <c r="K111" i="16"/>
  <c r="K110" i="16"/>
  <c r="K109" i="16"/>
  <c r="K108" i="16"/>
  <c r="K107" i="16"/>
  <c r="K106" i="16"/>
  <c r="K105" i="16"/>
  <c r="K104" i="16"/>
  <c r="K103" i="16"/>
  <c r="K102" i="16"/>
  <c r="K101" i="16"/>
  <c r="K100" i="16"/>
  <c r="K99" i="16"/>
  <c r="K98" i="16"/>
  <c r="K97" i="16"/>
  <c r="K96" i="16"/>
  <c r="K95" i="16"/>
  <c r="K94" i="16"/>
  <c r="K93" i="16"/>
  <c r="K92" i="16"/>
  <c r="K91" i="16"/>
  <c r="K90" i="16"/>
  <c r="K89" i="16"/>
  <c r="K88" i="16"/>
  <c r="K87" i="16"/>
  <c r="K86" i="16"/>
  <c r="K85" i="16"/>
  <c r="K84" i="16"/>
  <c r="K83" i="16"/>
  <c r="K82" i="16"/>
  <c r="K81" i="16"/>
  <c r="K80" i="16"/>
  <c r="K79" i="16"/>
  <c r="K78" i="16"/>
  <c r="K77" i="16"/>
  <c r="K76" i="16"/>
  <c r="K75" i="16"/>
  <c r="K74" i="16"/>
  <c r="K73" i="16"/>
  <c r="K72" i="16"/>
  <c r="K71" i="16"/>
  <c r="K70" i="16"/>
  <c r="K69" i="16"/>
  <c r="K68" i="16"/>
  <c r="K67" i="16"/>
  <c r="K66" i="16"/>
  <c r="K65" i="16"/>
  <c r="K64" i="16"/>
  <c r="K63" i="16"/>
  <c r="K62" i="16"/>
  <c r="K61" i="16"/>
  <c r="K60" i="16"/>
  <c r="K59" i="16"/>
  <c r="K58" i="16"/>
  <c r="K57" i="16"/>
  <c r="K56" i="16"/>
  <c r="K55" i="16"/>
  <c r="K54" i="16"/>
  <c r="K53" i="16"/>
  <c r="K52" i="16"/>
  <c r="K51" i="16"/>
  <c r="K50" i="16"/>
  <c r="K49" i="16"/>
  <c r="K48" i="16"/>
  <c r="K47" i="16"/>
  <c r="K46" i="16"/>
  <c r="K45" i="16"/>
  <c r="K44" i="16"/>
  <c r="K43" i="16"/>
  <c r="K42" i="16"/>
  <c r="K41" i="16"/>
  <c r="K40" i="16"/>
  <c r="K39" i="16"/>
  <c r="K38" i="16"/>
  <c r="K37" i="16"/>
  <c r="K36" i="16"/>
  <c r="K35" i="16"/>
  <c r="K34" i="16"/>
  <c r="K33" i="16"/>
  <c r="K32" i="16"/>
  <c r="K31" i="16"/>
  <c r="K30" i="16"/>
  <c r="K29" i="16"/>
  <c r="K28" i="16"/>
  <c r="K27" i="16"/>
  <c r="K26" i="16"/>
  <c r="K25" i="16"/>
  <c r="K24" i="16"/>
  <c r="K23" i="16"/>
  <c r="K22" i="16"/>
  <c r="K21" i="16"/>
  <c r="K20" i="16"/>
  <c r="K19" i="16"/>
  <c r="K18" i="16"/>
  <c r="K17" i="16"/>
  <c r="K16" i="16"/>
  <c r="K15" i="16"/>
  <c r="K14" i="16"/>
  <c r="K13" i="16"/>
  <c r="K12" i="16"/>
  <c r="K11" i="16"/>
  <c r="K10" i="16"/>
  <c r="K9" i="16"/>
  <c r="K8" i="16"/>
  <c r="K7" i="16"/>
  <c r="K731" i="15" l="1"/>
  <c r="K730" i="15"/>
  <c r="K729" i="15"/>
  <c r="K728" i="15"/>
  <c r="K727" i="15"/>
  <c r="K726" i="15"/>
  <c r="K725" i="15"/>
  <c r="K724" i="15"/>
  <c r="K723" i="15"/>
  <c r="K722" i="15"/>
  <c r="K721" i="15"/>
  <c r="K720" i="15"/>
  <c r="K719" i="15"/>
  <c r="K718" i="15"/>
  <c r="K717" i="15"/>
  <c r="K716" i="15"/>
  <c r="K715" i="15"/>
  <c r="K714" i="15"/>
  <c r="K713" i="15"/>
  <c r="K712" i="15"/>
  <c r="K711" i="15"/>
  <c r="K710" i="15"/>
  <c r="K709" i="15"/>
  <c r="K708" i="15"/>
  <c r="K707" i="15"/>
  <c r="K706" i="15"/>
  <c r="K705" i="15"/>
  <c r="K704" i="15"/>
  <c r="K703" i="15"/>
  <c r="K702" i="15"/>
  <c r="K701" i="15"/>
  <c r="K700" i="15"/>
  <c r="K699" i="15"/>
  <c r="K698" i="15"/>
  <c r="K697" i="15"/>
  <c r="K696" i="15"/>
  <c r="K695" i="15"/>
  <c r="K694" i="15"/>
  <c r="K693" i="15"/>
  <c r="K692" i="15"/>
  <c r="K691" i="15"/>
  <c r="K690" i="15"/>
  <c r="K689" i="15"/>
  <c r="K688" i="15"/>
  <c r="K687" i="15"/>
  <c r="K686" i="15"/>
  <c r="K685" i="15"/>
  <c r="K684" i="15"/>
  <c r="K683" i="15"/>
  <c r="K682" i="15"/>
  <c r="K681" i="15"/>
  <c r="K680" i="15"/>
  <c r="K679" i="15"/>
  <c r="K678" i="15"/>
  <c r="K677" i="15"/>
  <c r="K676" i="15"/>
  <c r="K675" i="15"/>
  <c r="K674" i="15"/>
  <c r="K673" i="15"/>
  <c r="K672" i="15"/>
  <c r="K671" i="15"/>
  <c r="K670" i="15"/>
  <c r="K669" i="15"/>
  <c r="K668" i="15"/>
  <c r="K667" i="15"/>
  <c r="K666" i="15"/>
  <c r="K665" i="15"/>
  <c r="K664" i="15"/>
  <c r="K663" i="15"/>
  <c r="K662" i="15"/>
  <c r="K661" i="15"/>
  <c r="K660" i="15"/>
  <c r="K659" i="15"/>
  <c r="K658" i="15"/>
  <c r="K657" i="15"/>
  <c r="K656" i="15"/>
  <c r="K655" i="15"/>
  <c r="K654" i="15"/>
  <c r="K653" i="15"/>
  <c r="K652" i="15"/>
  <c r="K651" i="15"/>
  <c r="K650" i="15"/>
  <c r="K649" i="15"/>
  <c r="K648" i="15"/>
  <c r="K647" i="15"/>
  <c r="K646" i="15"/>
  <c r="K645" i="15"/>
  <c r="K644" i="15"/>
  <c r="K643" i="15"/>
  <c r="K642" i="15"/>
  <c r="K641" i="15"/>
  <c r="K640" i="15"/>
  <c r="K639" i="15"/>
  <c r="K638" i="15"/>
  <c r="K637" i="15"/>
  <c r="K636" i="15"/>
  <c r="K635" i="15"/>
  <c r="K634" i="15"/>
  <c r="K633" i="15"/>
  <c r="K632" i="15"/>
  <c r="K631" i="15"/>
  <c r="K630" i="15"/>
  <c r="K629" i="15"/>
  <c r="K628" i="15"/>
  <c r="K627" i="15"/>
  <c r="K626" i="15"/>
  <c r="K625" i="15"/>
  <c r="K624" i="15"/>
  <c r="K623" i="15"/>
  <c r="K622" i="15"/>
  <c r="K621" i="15"/>
  <c r="K620" i="15"/>
  <c r="K619" i="15"/>
  <c r="K618" i="15"/>
  <c r="K617" i="15"/>
  <c r="K616" i="15"/>
  <c r="K615" i="15"/>
  <c r="K614" i="15"/>
  <c r="K613" i="15"/>
  <c r="K612" i="15"/>
  <c r="K611" i="15"/>
  <c r="K610" i="15"/>
  <c r="K609" i="15"/>
  <c r="K608" i="15"/>
  <c r="K607" i="15"/>
  <c r="K606" i="15"/>
  <c r="K605" i="15"/>
  <c r="K604" i="15"/>
  <c r="K603" i="15"/>
  <c r="K602" i="15"/>
  <c r="K601" i="15"/>
  <c r="K600" i="15"/>
  <c r="K599" i="15"/>
  <c r="K598" i="15"/>
  <c r="K597" i="15"/>
  <c r="K596" i="15"/>
  <c r="K595" i="15"/>
  <c r="K594" i="15"/>
  <c r="K593" i="15"/>
  <c r="K592" i="15"/>
  <c r="K591" i="15"/>
  <c r="K590" i="15"/>
  <c r="K589" i="15"/>
  <c r="K588" i="15"/>
  <c r="K587" i="15"/>
  <c r="K586" i="15"/>
  <c r="K585" i="15"/>
  <c r="K584" i="15"/>
  <c r="K583" i="15"/>
  <c r="K582" i="15"/>
  <c r="K581" i="15"/>
  <c r="K580" i="15"/>
  <c r="K579" i="15"/>
  <c r="K578" i="15"/>
  <c r="K577" i="15"/>
  <c r="K576" i="15"/>
  <c r="K575" i="15"/>
  <c r="K574" i="15"/>
  <c r="K573" i="15"/>
  <c r="K572" i="15"/>
  <c r="K571" i="15"/>
  <c r="K570" i="15"/>
  <c r="K569" i="15"/>
  <c r="K568" i="15"/>
  <c r="K567" i="15"/>
  <c r="K566" i="15"/>
  <c r="K565" i="15"/>
  <c r="K564" i="15"/>
  <c r="K563" i="15"/>
  <c r="K562" i="15"/>
  <c r="K561" i="15"/>
  <c r="K560" i="15"/>
  <c r="K559" i="15"/>
  <c r="K558" i="15"/>
  <c r="K557" i="15"/>
  <c r="K556" i="15"/>
  <c r="K555" i="15"/>
  <c r="K554" i="15"/>
  <c r="K553" i="15"/>
  <c r="K552" i="15"/>
  <c r="K551" i="15"/>
  <c r="K550" i="15"/>
  <c r="K549" i="15"/>
  <c r="K548" i="15"/>
  <c r="K547" i="15"/>
  <c r="K546" i="15"/>
  <c r="K545" i="15"/>
  <c r="K544" i="15"/>
  <c r="K543" i="15"/>
  <c r="K542" i="15"/>
  <c r="K541" i="15"/>
  <c r="K540" i="15"/>
  <c r="K539" i="15"/>
  <c r="K538" i="15"/>
  <c r="K537" i="15"/>
  <c r="K536" i="15"/>
  <c r="K535" i="15"/>
  <c r="K534" i="15"/>
  <c r="K533" i="15"/>
  <c r="K532" i="15"/>
  <c r="K531" i="15"/>
  <c r="K530" i="15"/>
  <c r="K529" i="15"/>
  <c r="K528" i="15"/>
  <c r="K527" i="15"/>
  <c r="K526" i="15"/>
  <c r="K525" i="15"/>
  <c r="K524" i="15"/>
  <c r="K523" i="15"/>
  <c r="K522" i="15"/>
  <c r="K521" i="15"/>
  <c r="K520" i="15"/>
  <c r="K519" i="15"/>
  <c r="K518" i="15"/>
  <c r="K517" i="15"/>
  <c r="K516" i="15"/>
  <c r="K515" i="15"/>
  <c r="K514" i="15"/>
  <c r="K513" i="15"/>
  <c r="K512" i="15"/>
  <c r="K511" i="15"/>
  <c r="K510" i="15"/>
  <c r="K509" i="15"/>
  <c r="K508" i="15"/>
  <c r="K507" i="15"/>
  <c r="K506" i="15"/>
  <c r="K505" i="15"/>
  <c r="K504" i="15"/>
  <c r="K503" i="15"/>
  <c r="K502" i="15"/>
  <c r="K501" i="15"/>
  <c r="K500" i="15"/>
  <c r="K499" i="15"/>
  <c r="K498" i="15"/>
  <c r="K497" i="15"/>
  <c r="K496" i="15"/>
  <c r="K495" i="15"/>
  <c r="K494" i="15"/>
  <c r="K493" i="15"/>
  <c r="K492" i="15"/>
  <c r="K491" i="15"/>
  <c r="K490" i="15"/>
  <c r="K489" i="15"/>
  <c r="K488" i="15"/>
  <c r="K487" i="15"/>
  <c r="K486" i="15"/>
  <c r="K485" i="15"/>
  <c r="K484" i="15"/>
  <c r="K483" i="15"/>
  <c r="K482" i="15"/>
  <c r="K481" i="15"/>
  <c r="K480" i="15"/>
  <c r="K479" i="15"/>
  <c r="K478" i="15"/>
  <c r="K477" i="15"/>
  <c r="K476" i="15"/>
  <c r="K475" i="15"/>
  <c r="K474" i="15"/>
  <c r="K473" i="15"/>
  <c r="K472" i="15"/>
  <c r="K471" i="15"/>
  <c r="K470" i="15"/>
  <c r="K469" i="15"/>
  <c r="K468" i="15"/>
  <c r="K467" i="15"/>
  <c r="K466" i="15"/>
  <c r="K465" i="15"/>
  <c r="K464" i="15"/>
  <c r="K463" i="15"/>
  <c r="K462" i="15"/>
  <c r="K461" i="15"/>
  <c r="K460" i="15"/>
  <c r="K459" i="15"/>
  <c r="K458" i="15"/>
  <c r="K457" i="15"/>
  <c r="K456" i="15"/>
  <c r="K455" i="15"/>
  <c r="K454" i="15"/>
  <c r="K453" i="15"/>
  <c r="K452" i="15"/>
  <c r="K451" i="15"/>
  <c r="K450" i="15"/>
  <c r="K449" i="15"/>
  <c r="K448" i="15"/>
  <c r="K447" i="15"/>
  <c r="K446" i="15"/>
  <c r="K445" i="15"/>
  <c r="K444" i="15"/>
  <c r="K443" i="15"/>
  <c r="K442" i="15"/>
  <c r="K441" i="15"/>
  <c r="K440" i="15"/>
  <c r="K439" i="15"/>
  <c r="K438" i="15"/>
  <c r="K437" i="15"/>
  <c r="K436" i="15"/>
  <c r="K435" i="15"/>
  <c r="K434" i="15"/>
  <c r="K433" i="15"/>
  <c r="K432" i="15"/>
  <c r="K431" i="15"/>
  <c r="K430" i="15"/>
  <c r="K429" i="15"/>
  <c r="K428" i="15"/>
  <c r="K427" i="15"/>
  <c r="K426" i="15"/>
  <c r="K425" i="15"/>
  <c r="K424" i="15"/>
  <c r="K423" i="15"/>
  <c r="K422" i="15"/>
  <c r="K421" i="15"/>
  <c r="K420" i="15"/>
  <c r="K419" i="15"/>
  <c r="K418" i="15"/>
  <c r="K417" i="15"/>
  <c r="K416" i="15"/>
  <c r="K415" i="15"/>
  <c r="K414" i="15"/>
  <c r="K413" i="15"/>
  <c r="K412" i="15"/>
  <c r="K411" i="15"/>
  <c r="K410" i="15"/>
  <c r="K409" i="15"/>
  <c r="K408" i="15"/>
  <c r="K407" i="15"/>
  <c r="K406" i="15"/>
  <c r="K405" i="15"/>
  <c r="K404" i="15"/>
  <c r="K403" i="15"/>
  <c r="K402" i="15"/>
  <c r="K401" i="15"/>
  <c r="K400" i="15"/>
  <c r="K399" i="15"/>
  <c r="K398" i="15"/>
  <c r="K397" i="15"/>
  <c r="K396" i="15"/>
  <c r="K395" i="15"/>
  <c r="K394" i="15"/>
  <c r="K393" i="15"/>
  <c r="K392" i="15"/>
  <c r="K391" i="15"/>
  <c r="K390" i="15"/>
  <c r="K389" i="15"/>
  <c r="K388" i="15"/>
  <c r="K387" i="15"/>
  <c r="K386" i="15"/>
  <c r="K385" i="15"/>
  <c r="K384" i="15"/>
  <c r="K383" i="15"/>
  <c r="K382" i="15"/>
  <c r="K381" i="15"/>
  <c r="K380" i="15"/>
  <c r="K379" i="15"/>
  <c r="K378" i="15"/>
  <c r="K377" i="15"/>
  <c r="K376" i="15"/>
  <c r="K375" i="15"/>
  <c r="K374" i="15"/>
  <c r="K373" i="15"/>
  <c r="K372" i="15"/>
  <c r="K371" i="15"/>
  <c r="K370" i="15"/>
  <c r="K369" i="15"/>
  <c r="K368" i="15"/>
  <c r="K367" i="15"/>
  <c r="K366" i="15"/>
  <c r="K365" i="15"/>
  <c r="K364" i="15"/>
  <c r="K363" i="15"/>
  <c r="K362" i="15"/>
  <c r="K361" i="15"/>
  <c r="K360" i="15"/>
  <c r="K359" i="15"/>
  <c r="K358" i="15"/>
  <c r="K357" i="15"/>
  <c r="K356" i="15"/>
  <c r="K355" i="15"/>
  <c r="K354" i="15"/>
  <c r="K353" i="15"/>
  <c r="K352" i="15"/>
  <c r="K351" i="15"/>
  <c r="K350" i="15"/>
  <c r="K349" i="15"/>
  <c r="K348" i="15"/>
  <c r="K347" i="15"/>
  <c r="K346" i="15"/>
  <c r="K345" i="15"/>
  <c r="K344" i="15"/>
  <c r="K343" i="15"/>
  <c r="K342" i="15"/>
  <c r="K341" i="15"/>
  <c r="K340" i="15"/>
  <c r="K339" i="15"/>
  <c r="K338" i="15"/>
  <c r="K337" i="15"/>
  <c r="K336" i="15"/>
  <c r="K335" i="15"/>
  <c r="K334" i="15"/>
  <c r="K333" i="15"/>
  <c r="K332" i="15"/>
  <c r="K331" i="15"/>
  <c r="K330" i="15"/>
  <c r="K329" i="15"/>
  <c r="K328" i="15"/>
  <c r="K327" i="15"/>
  <c r="K326" i="15"/>
  <c r="K325" i="15"/>
  <c r="K324" i="15"/>
  <c r="K323" i="15"/>
  <c r="K322" i="15"/>
  <c r="K321" i="15"/>
  <c r="K320" i="15"/>
  <c r="K319" i="15"/>
  <c r="K318" i="15"/>
  <c r="K317" i="15"/>
  <c r="K316" i="15"/>
  <c r="K315" i="15"/>
  <c r="K314" i="15"/>
  <c r="K313" i="15"/>
  <c r="K312" i="15"/>
  <c r="K311" i="15"/>
  <c r="K310" i="15"/>
  <c r="K309" i="15"/>
  <c r="K308" i="15"/>
  <c r="K307" i="15"/>
  <c r="K306" i="15"/>
  <c r="K305" i="15"/>
  <c r="K304" i="15"/>
  <c r="K303" i="15"/>
  <c r="K302" i="15"/>
  <c r="K301" i="15"/>
  <c r="K300" i="15"/>
  <c r="K299" i="15"/>
  <c r="K298" i="15"/>
  <c r="K297" i="15"/>
  <c r="K296" i="15"/>
  <c r="K295" i="15"/>
  <c r="K294" i="15"/>
  <c r="K293" i="15"/>
  <c r="K292" i="15"/>
  <c r="K291" i="15"/>
  <c r="K290" i="15"/>
  <c r="K289" i="15"/>
  <c r="K288" i="15"/>
  <c r="K287" i="15"/>
  <c r="K286" i="15"/>
  <c r="K285" i="15"/>
  <c r="K284" i="15"/>
  <c r="K283" i="15"/>
  <c r="K282" i="15"/>
  <c r="K281" i="15"/>
  <c r="K280" i="15"/>
  <c r="K279" i="15"/>
  <c r="K278" i="15"/>
  <c r="K277" i="15"/>
  <c r="K276" i="15"/>
  <c r="K275" i="15"/>
  <c r="K274" i="15"/>
  <c r="K273" i="15"/>
  <c r="K272" i="15"/>
  <c r="K271" i="15"/>
  <c r="K270" i="15"/>
  <c r="K269" i="15"/>
  <c r="K268" i="15"/>
  <c r="K267" i="15"/>
  <c r="K266" i="15"/>
  <c r="K265" i="15"/>
  <c r="K264" i="15"/>
  <c r="K263" i="15"/>
  <c r="K262" i="15"/>
  <c r="K261" i="15"/>
  <c r="K260" i="15"/>
  <c r="K259" i="15"/>
  <c r="K258" i="15"/>
  <c r="K257" i="15"/>
  <c r="K256" i="15"/>
  <c r="K255" i="15"/>
  <c r="K254" i="15"/>
  <c r="K253" i="15"/>
  <c r="K252" i="15"/>
  <c r="K251" i="15"/>
  <c r="K250" i="15"/>
  <c r="K249" i="15"/>
  <c r="K248" i="15"/>
  <c r="K247" i="15"/>
  <c r="K246" i="15"/>
  <c r="K245" i="15"/>
  <c r="K244" i="15"/>
  <c r="K243" i="15"/>
  <c r="K242" i="15"/>
  <c r="K241" i="15"/>
  <c r="K240" i="15"/>
  <c r="K239" i="15"/>
  <c r="K238" i="15"/>
  <c r="K237" i="15"/>
  <c r="K236" i="15"/>
  <c r="K235" i="15"/>
  <c r="K234" i="15"/>
  <c r="K233" i="15"/>
  <c r="K232" i="15"/>
  <c r="K231" i="15"/>
  <c r="K230" i="15"/>
  <c r="K229" i="15"/>
  <c r="K228" i="15"/>
  <c r="K227" i="15"/>
  <c r="K226" i="15"/>
  <c r="K225" i="15"/>
  <c r="K224" i="15"/>
  <c r="K223" i="15"/>
  <c r="K222" i="15"/>
  <c r="K221" i="15"/>
  <c r="K220" i="15"/>
  <c r="K219" i="15"/>
  <c r="K218" i="15"/>
  <c r="K217" i="15"/>
  <c r="K216" i="15"/>
  <c r="K215" i="15"/>
  <c r="K214" i="15"/>
  <c r="K213" i="15"/>
  <c r="K212" i="15"/>
  <c r="K211" i="15"/>
  <c r="K210" i="15"/>
  <c r="K209" i="15"/>
  <c r="K208" i="15"/>
  <c r="K207" i="15"/>
  <c r="K206" i="15"/>
  <c r="K205" i="15"/>
  <c r="K204" i="15"/>
  <c r="K203" i="15"/>
  <c r="K202" i="15"/>
  <c r="K201" i="15"/>
  <c r="K200" i="15"/>
  <c r="K199" i="15"/>
  <c r="K198" i="15"/>
  <c r="K197" i="15"/>
  <c r="K196" i="15"/>
  <c r="K195" i="15"/>
  <c r="K194" i="15"/>
  <c r="K193" i="15"/>
  <c r="K192" i="15"/>
  <c r="K191" i="15"/>
  <c r="K190" i="15"/>
  <c r="K189" i="15"/>
  <c r="K188" i="15"/>
  <c r="K187" i="15"/>
  <c r="K186" i="15"/>
  <c r="K185" i="15"/>
  <c r="K184" i="15"/>
  <c r="K183" i="15"/>
  <c r="K182" i="15"/>
  <c r="K181" i="15"/>
  <c r="K180" i="15"/>
  <c r="K179" i="15"/>
  <c r="K178" i="15"/>
  <c r="K177" i="15"/>
  <c r="K176" i="15"/>
  <c r="K175" i="15"/>
  <c r="K174" i="15"/>
  <c r="K173" i="15"/>
  <c r="K172" i="15"/>
  <c r="K171" i="15"/>
  <c r="K170" i="15"/>
  <c r="K169" i="15"/>
  <c r="K168" i="15"/>
  <c r="K167" i="15"/>
  <c r="K166" i="15"/>
  <c r="K165" i="15"/>
  <c r="K164" i="15"/>
  <c r="K163" i="15"/>
  <c r="K162" i="15"/>
  <c r="K161" i="15"/>
  <c r="K160" i="15"/>
  <c r="K159" i="15"/>
  <c r="K158" i="15"/>
  <c r="K157" i="15"/>
  <c r="K156" i="15"/>
  <c r="K155" i="15"/>
  <c r="K154" i="15"/>
  <c r="K153" i="15"/>
  <c r="K152" i="15"/>
  <c r="K151" i="15"/>
  <c r="K150" i="15"/>
  <c r="K149" i="15"/>
  <c r="K148" i="15"/>
  <c r="K147" i="15"/>
  <c r="K146" i="15"/>
  <c r="K145" i="15"/>
  <c r="K144" i="15"/>
  <c r="K143" i="15"/>
  <c r="K142" i="15"/>
  <c r="K141" i="15"/>
  <c r="K140" i="15"/>
  <c r="K139" i="15"/>
  <c r="K138" i="15"/>
  <c r="K137" i="15"/>
  <c r="K136" i="15"/>
  <c r="K135" i="15"/>
  <c r="K134" i="15"/>
  <c r="K133" i="15"/>
  <c r="K132" i="15"/>
  <c r="K131" i="15"/>
  <c r="K130" i="15"/>
  <c r="K129" i="15"/>
  <c r="K128" i="15"/>
  <c r="K127" i="15"/>
  <c r="K126" i="15"/>
  <c r="K125" i="15"/>
  <c r="K124" i="15"/>
  <c r="K123" i="15"/>
  <c r="K122" i="15"/>
  <c r="K121" i="15"/>
  <c r="K120" i="15"/>
  <c r="K119" i="15"/>
  <c r="K118" i="15"/>
  <c r="K117" i="15"/>
  <c r="K116" i="15"/>
  <c r="K115" i="15"/>
  <c r="K114" i="15"/>
  <c r="K113" i="15"/>
  <c r="K112" i="15"/>
  <c r="K111" i="15"/>
  <c r="K110" i="15"/>
  <c r="K109" i="15"/>
  <c r="K108" i="15"/>
  <c r="K107" i="15"/>
  <c r="K106" i="15"/>
  <c r="K105" i="15"/>
  <c r="K104" i="15"/>
  <c r="K103" i="15"/>
  <c r="K102" i="15"/>
  <c r="K101" i="15"/>
  <c r="K100" i="15"/>
  <c r="K99" i="15"/>
  <c r="K98" i="15"/>
  <c r="K97" i="15"/>
  <c r="K96" i="15"/>
  <c r="K95" i="15"/>
  <c r="K94" i="15"/>
  <c r="K93" i="15"/>
  <c r="K92" i="15"/>
  <c r="K91" i="15"/>
  <c r="K90" i="15"/>
  <c r="K89" i="15"/>
  <c r="K88" i="15"/>
  <c r="K87" i="15"/>
  <c r="K86" i="15"/>
  <c r="K85" i="15"/>
  <c r="K84" i="15"/>
  <c r="K83" i="15"/>
  <c r="K82" i="15"/>
  <c r="K81" i="15"/>
  <c r="K80" i="15"/>
  <c r="K79" i="15"/>
  <c r="K78" i="15"/>
  <c r="K77" i="15"/>
  <c r="K76" i="15"/>
  <c r="K75" i="15"/>
  <c r="K74" i="15"/>
  <c r="K73" i="15"/>
  <c r="K72" i="15"/>
  <c r="K71" i="15"/>
  <c r="K70" i="15"/>
  <c r="K69" i="15"/>
  <c r="K68" i="15"/>
  <c r="K67" i="15"/>
  <c r="K66" i="15"/>
  <c r="K65" i="15"/>
  <c r="K64" i="15"/>
  <c r="K63" i="15"/>
  <c r="K62" i="15"/>
  <c r="K61" i="15"/>
  <c r="K60" i="15"/>
  <c r="K59" i="15"/>
  <c r="K58" i="15"/>
  <c r="K57" i="15"/>
  <c r="K56" i="15"/>
  <c r="K55" i="15"/>
  <c r="K54" i="15"/>
  <c r="K53" i="15"/>
  <c r="K52" i="15"/>
  <c r="K51" i="15"/>
  <c r="K50" i="15"/>
  <c r="K49" i="15"/>
  <c r="K48" i="15"/>
  <c r="K47" i="15"/>
  <c r="K46" i="15"/>
  <c r="K45" i="15"/>
  <c r="K44" i="15"/>
  <c r="K43" i="15"/>
  <c r="K42" i="15"/>
  <c r="K41" i="15"/>
  <c r="K40" i="15"/>
  <c r="K39" i="15"/>
  <c r="K38" i="15"/>
  <c r="K37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1301" i="14" l="1"/>
  <c r="K1300" i="14"/>
  <c r="K1299" i="14"/>
  <c r="K1298" i="14"/>
  <c r="K1297" i="14"/>
  <c r="K1296" i="14"/>
  <c r="K1295" i="14"/>
  <c r="K1294" i="14"/>
  <c r="K1293" i="14"/>
  <c r="K1292" i="14"/>
  <c r="K1291" i="14"/>
  <c r="K1290" i="14"/>
  <c r="K1289" i="14"/>
  <c r="K1288" i="14"/>
  <c r="K1287" i="14"/>
  <c r="K1286" i="14"/>
  <c r="K1285" i="14"/>
  <c r="K1284" i="14"/>
  <c r="K1283" i="14"/>
  <c r="K1282" i="14"/>
  <c r="K1281" i="14"/>
  <c r="K1280" i="14"/>
  <c r="K1279" i="14"/>
  <c r="K1278" i="14"/>
  <c r="K1277" i="14"/>
  <c r="K1276" i="14"/>
  <c r="K1275" i="14"/>
  <c r="K1274" i="14"/>
  <c r="K1273" i="14"/>
  <c r="K1272" i="14"/>
  <c r="K1271" i="14"/>
  <c r="K1270" i="14"/>
  <c r="K1269" i="14"/>
  <c r="K1268" i="14"/>
  <c r="K1267" i="14"/>
  <c r="K1266" i="14"/>
  <c r="K1265" i="14"/>
  <c r="K1264" i="14"/>
  <c r="K1263" i="14"/>
  <c r="K1262" i="14"/>
  <c r="K1261" i="14"/>
  <c r="K1260" i="14"/>
  <c r="K1259" i="14"/>
  <c r="K1258" i="14"/>
  <c r="K1257" i="14"/>
  <c r="K1256" i="14"/>
  <c r="K1255" i="14"/>
  <c r="K1254" i="14"/>
  <c r="K1253" i="14"/>
  <c r="K1252" i="14"/>
  <c r="K1251" i="14"/>
  <c r="K1250" i="14"/>
  <c r="K1249" i="14"/>
  <c r="K1248" i="14"/>
  <c r="K1247" i="14"/>
  <c r="K1246" i="14"/>
  <c r="K1245" i="14"/>
  <c r="K1244" i="14"/>
  <c r="K1243" i="14"/>
  <c r="K1242" i="14"/>
  <c r="K1241" i="14"/>
  <c r="K1240" i="14"/>
  <c r="K1239" i="14"/>
  <c r="K1238" i="14"/>
  <c r="K1237" i="14"/>
  <c r="K1236" i="14"/>
  <c r="K1235" i="14"/>
  <c r="K1234" i="14"/>
  <c r="K1233" i="14"/>
  <c r="K1232" i="14"/>
  <c r="K1231" i="14"/>
  <c r="K1230" i="14"/>
  <c r="K1229" i="14"/>
  <c r="K1228" i="14"/>
  <c r="K1227" i="14"/>
  <c r="K1226" i="14"/>
  <c r="K1225" i="14"/>
  <c r="K1224" i="14"/>
  <c r="K1223" i="14"/>
  <c r="K1222" i="14"/>
  <c r="K1221" i="14"/>
  <c r="K1220" i="14"/>
  <c r="K1219" i="14"/>
  <c r="K1218" i="14"/>
  <c r="K1217" i="14"/>
  <c r="K1216" i="14"/>
  <c r="K1215" i="14"/>
  <c r="K1214" i="14"/>
  <c r="K1213" i="14"/>
  <c r="K1212" i="14"/>
  <c r="K1211" i="14"/>
  <c r="K1210" i="14"/>
  <c r="K1209" i="14"/>
  <c r="K1208" i="14"/>
  <c r="K1207" i="14"/>
  <c r="K1206" i="14"/>
  <c r="K1205" i="14"/>
  <c r="K1204" i="14"/>
  <c r="K1203" i="14"/>
  <c r="K1202" i="14"/>
  <c r="K1201" i="14"/>
  <c r="K1200" i="14"/>
  <c r="K1199" i="14"/>
  <c r="K1198" i="14"/>
  <c r="K1197" i="14"/>
  <c r="K1196" i="14"/>
  <c r="K1195" i="14"/>
  <c r="K1194" i="14"/>
  <c r="K1193" i="14"/>
  <c r="K1192" i="14"/>
  <c r="K1191" i="14"/>
  <c r="K1190" i="14"/>
  <c r="K1189" i="14"/>
  <c r="K1188" i="14"/>
  <c r="K1187" i="14"/>
  <c r="K1186" i="14"/>
  <c r="K1185" i="14"/>
  <c r="K1184" i="14"/>
  <c r="K1183" i="14"/>
  <c r="K1182" i="14"/>
  <c r="K1181" i="14"/>
  <c r="K1180" i="14"/>
  <c r="K1179" i="14"/>
  <c r="K1178" i="14"/>
  <c r="K1177" i="14"/>
  <c r="K1176" i="14"/>
  <c r="K1175" i="14"/>
  <c r="K1174" i="14"/>
  <c r="K1173" i="14"/>
  <c r="K1172" i="14"/>
  <c r="K1171" i="14"/>
  <c r="K1170" i="14"/>
  <c r="K1169" i="14"/>
  <c r="K1168" i="14"/>
  <c r="K1167" i="14"/>
  <c r="K1166" i="14"/>
  <c r="K1165" i="14"/>
  <c r="K1164" i="14"/>
  <c r="K1163" i="14"/>
  <c r="K1162" i="14"/>
  <c r="K1161" i="14"/>
  <c r="K1160" i="14"/>
  <c r="K1159" i="14"/>
  <c r="K1158" i="14"/>
  <c r="K1157" i="14"/>
  <c r="K1156" i="14"/>
  <c r="K1155" i="14"/>
  <c r="K1154" i="14"/>
  <c r="K1153" i="14"/>
  <c r="K1152" i="14"/>
  <c r="K1151" i="14"/>
  <c r="K1150" i="14"/>
  <c r="K1149" i="14"/>
  <c r="K1148" i="14"/>
  <c r="K1147" i="14"/>
  <c r="K1146" i="14"/>
  <c r="K1145" i="14"/>
  <c r="K1144" i="14"/>
  <c r="K1143" i="14"/>
  <c r="K1142" i="14"/>
  <c r="K1141" i="14"/>
  <c r="K1140" i="14"/>
  <c r="K1139" i="14"/>
  <c r="K1138" i="14"/>
  <c r="K1137" i="14"/>
  <c r="K1136" i="14"/>
  <c r="K1135" i="14"/>
  <c r="K1134" i="14"/>
  <c r="K1133" i="14"/>
  <c r="K1132" i="14"/>
  <c r="K1131" i="14"/>
  <c r="K1130" i="14"/>
  <c r="K1129" i="14"/>
  <c r="K1128" i="14"/>
  <c r="K1127" i="14"/>
  <c r="K1126" i="14"/>
  <c r="K1125" i="14"/>
  <c r="K1124" i="14"/>
  <c r="K1123" i="14"/>
  <c r="K1122" i="14"/>
  <c r="K1121" i="14"/>
  <c r="K1120" i="14"/>
  <c r="K1119" i="14"/>
  <c r="K1118" i="14"/>
  <c r="K1117" i="14"/>
  <c r="K1116" i="14"/>
  <c r="K1115" i="14"/>
  <c r="K1114" i="14"/>
  <c r="K1113" i="14"/>
  <c r="K1112" i="14"/>
  <c r="K1111" i="14"/>
  <c r="K1110" i="14"/>
  <c r="K1109" i="14"/>
  <c r="K1108" i="14"/>
  <c r="K1107" i="14"/>
  <c r="K1106" i="14"/>
  <c r="K1105" i="14"/>
  <c r="K1104" i="14"/>
  <c r="K1103" i="14"/>
  <c r="K1102" i="14"/>
  <c r="K1101" i="14"/>
  <c r="K1100" i="14"/>
  <c r="K1099" i="14"/>
  <c r="K1098" i="14"/>
  <c r="K1097" i="14"/>
  <c r="K1096" i="14"/>
  <c r="K1095" i="14"/>
  <c r="K1094" i="14"/>
  <c r="K1093" i="14"/>
  <c r="K1092" i="14"/>
  <c r="K1091" i="14"/>
  <c r="K1090" i="14"/>
  <c r="K1089" i="14"/>
  <c r="K1088" i="14"/>
  <c r="K1087" i="14"/>
  <c r="K1086" i="14"/>
  <c r="K1085" i="14"/>
  <c r="K1084" i="14"/>
  <c r="K1083" i="14"/>
  <c r="K1082" i="14"/>
  <c r="K1081" i="14"/>
  <c r="K1080" i="14"/>
  <c r="K1079" i="14"/>
  <c r="K1078" i="14"/>
  <c r="K1077" i="14"/>
  <c r="K1076" i="14"/>
  <c r="K1075" i="14"/>
  <c r="K1074" i="14"/>
  <c r="K1073" i="14"/>
  <c r="K1072" i="14"/>
  <c r="K1071" i="14"/>
  <c r="K1070" i="14"/>
  <c r="K1069" i="14"/>
  <c r="K1068" i="14"/>
  <c r="K1067" i="14"/>
  <c r="K1066" i="14"/>
  <c r="K1065" i="14"/>
  <c r="K1064" i="14"/>
  <c r="K1063" i="14"/>
  <c r="K1062" i="14"/>
  <c r="K1061" i="14"/>
  <c r="K1060" i="14"/>
  <c r="K1059" i="14"/>
  <c r="K1058" i="14"/>
  <c r="K1057" i="14"/>
  <c r="K1056" i="14"/>
  <c r="K1055" i="14"/>
  <c r="K1054" i="14"/>
  <c r="K1053" i="14"/>
  <c r="K1052" i="14"/>
  <c r="K1051" i="14"/>
  <c r="K1050" i="14"/>
  <c r="K1049" i="14"/>
  <c r="K1048" i="14"/>
  <c r="K1047" i="14"/>
  <c r="K1046" i="14"/>
  <c r="K1045" i="14"/>
  <c r="K1044" i="14"/>
  <c r="K1043" i="14"/>
  <c r="K1042" i="14"/>
  <c r="K1041" i="14"/>
  <c r="K1040" i="14"/>
  <c r="K1039" i="14"/>
  <c r="K1038" i="14"/>
  <c r="K1037" i="14"/>
  <c r="K1036" i="14"/>
  <c r="K1035" i="14"/>
  <c r="K1034" i="14"/>
  <c r="K1033" i="14"/>
  <c r="K1032" i="14"/>
  <c r="K1031" i="14"/>
  <c r="K1030" i="14"/>
  <c r="K1029" i="14"/>
  <c r="K1028" i="14"/>
  <c r="K1027" i="14"/>
  <c r="K1026" i="14"/>
  <c r="K1025" i="14"/>
  <c r="K1024" i="14"/>
  <c r="K1023" i="14"/>
  <c r="K1022" i="14"/>
  <c r="K1021" i="14"/>
  <c r="K1020" i="14"/>
  <c r="K1019" i="14"/>
  <c r="K1018" i="14"/>
  <c r="K1017" i="14"/>
  <c r="K1016" i="14"/>
  <c r="K1015" i="14"/>
  <c r="K1014" i="14"/>
  <c r="K1013" i="14"/>
  <c r="K1012" i="14"/>
  <c r="K1011" i="14"/>
  <c r="K1010" i="14"/>
  <c r="K1009" i="14"/>
  <c r="K1008" i="14"/>
  <c r="K1007" i="14"/>
  <c r="K1006" i="14"/>
  <c r="K1005" i="14"/>
  <c r="K1004" i="14"/>
  <c r="K1003" i="14"/>
  <c r="K1002" i="14"/>
  <c r="K1001" i="14"/>
  <c r="K1000" i="14"/>
  <c r="K999" i="14"/>
  <c r="K998" i="14"/>
  <c r="K997" i="14"/>
  <c r="K996" i="14"/>
  <c r="K995" i="14"/>
  <c r="K994" i="14"/>
  <c r="K993" i="14"/>
  <c r="K992" i="14"/>
  <c r="K991" i="14"/>
  <c r="K990" i="14"/>
  <c r="K989" i="14"/>
  <c r="K988" i="14"/>
  <c r="K987" i="14"/>
  <c r="K986" i="14"/>
  <c r="K985" i="14"/>
  <c r="K984" i="14"/>
  <c r="K983" i="14"/>
  <c r="K982" i="14"/>
  <c r="K981" i="14"/>
  <c r="K980" i="14"/>
  <c r="K979" i="14"/>
  <c r="K978" i="14"/>
  <c r="K977" i="14"/>
  <c r="K976" i="14"/>
  <c r="K975" i="14"/>
  <c r="K974" i="14"/>
  <c r="K973" i="14"/>
  <c r="K972" i="14"/>
  <c r="K971" i="14"/>
  <c r="K970" i="14"/>
  <c r="K969" i="14"/>
  <c r="K968" i="14"/>
  <c r="K967" i="14"/>
  <c r="K966" i="14"/>
  <c r="K965" i="14"/>
  <c r="K964" i="14"/>
  <c r="K963" i="14"/>
  <c r="K962" i="14"/>
  <c r="K961" i="14"/>
  <c r="K960" i="14"/>
  <c r="K959" i="14"/>
  <c r="K958" i="14"/>
  <c r="K957" i="14"/>
  <c r="K956" i="14"/>
  <c r="K955" i="14"/>
  <c r="K954" i="14"/>
  <c r="K953" i="14"/>
  <c r="K952" i="14"/>
  <c r="K951" i="14"/>
  <c r="K950" i="14"/>
  <c r="K949" i="14"/>
  <c r="K948" i="14"/>
  <c r="K947" i="14"/>
  <c r="K946" i="14"/>
  <c r="K945" i="14"/>
  <c r="K944" i="14"/>
  <c r="K943" i="14"/>
  <c r="K942" i="14"/>
  <c r="K941" i="14"/>
  <c r="K940" i="14"/>
  <c r="K939" i="14"/>
  <c r="K938" i="14"/>
  <c r="K937" i="14"/>
  <c r="K936" i="14"/>
  <c r="K935" i="14"/>
  <c r="K934" i="14"/>
  <c r="K933" i="14"/>
  <c r="K932" i="14"/>
  <c r="K931" i="14"/>
  <c r="K930" i="14"/>
  <c r="K929" i="14"/>
  <c r="K928" i="14"/>
  <c r="K927" i="14"/>
  <c r="K926" i="14"/>
  <c r="K925" i="14"/>
  <c r="K924" i="14"/>
  <c r="K923" i="14"/>
  <c r="K922" i="14"/>
  <c r="K921" i="14"/>
  <c r="K920" i="14"/>
  <c r="K919" i="14"/>
  <c r="K918" i="14"/>
  <c r="K917" i="14"/>
  <c r="K916" i="14"/>
  <c r="K915" i="14"/>
  <c r="K914" i="14"/>
  <c r="K913" i="14"/>
  <c r="K912" i="14"/>
  <c r="K911" i="14"/>
  <c r="K910" i="14"/>
  <c r="K909" i="14"/>
  <c r="K908" i="14"/>
  <c r="K907" i="14"/>
  <c r="K906" i="14"/>
  <c r="K905" i="14"/>
  <c r="K904" i="14"/>
  <c r="K903" i="14"/>
  <c r="K902" i="14"/>
  <c r="K901" i="14"/>
  <c r="K900" i="14"/>
  <c r="K899" i="14"/>
  <c r="K898" i="14"/>
  <c r="K897" i="14"/>
  <c r="K896" i="14"/>
  <c r="K895" i="14"/>
  <c r="K894" i="14"/>
  <c r="K893" i="14"/>
  <c r="K892" i="14"/>
  <c r="K891" i="14"/>
  <c r="K890" i="14"/>
  <c r="K889" i="14"/>
  <c r="K888" i="14"/>
  <c r="K887" i="14"/>
  <c r="K886" i="14"/>
  <c r="K885" i="14"/>
  <c r="K884" i="14"/>
  <c r="K883" i="14"/>
  <c r="K882" i="14"/>
  <c r="K881" i="14"/>
  <c r="K880" i="14"/>
  <c r="K879" i="14"/>
  <c r="K878" i="14"/>
  <c r="K877" i="14"/>
  <c r="K876" i="14"/>
  <c r="K875" i="14"/>
  <c r="K874" i="14"/>
  <c r="K873" i="14"/>
  <c r="K872" i="14"/>
  <c r="K871" i="14"/>
  <c r="K870" i="14"/>
  <c r="K869" i="14"/>
  <c r="K868" i="14"/>
  <c r="K867" i="14"/>
  <c r="K866" i="14"/>
  <c r="K865" i="14"/>
  <c r="K864" i="14"/>
  <c r="K863" i="14"/>
  <c r="K862" i="14"/>
  <c r="K861" i="14"/>
  <c r="K860" i="14"/>
  <c r="K859" i="14"/>
  <c r="K858" i="14"/>
  <c r="K857" i="14"/>
  <c r="K856" i="14"/>
  <c r="K855" i="14"/>
  <c r="K854" i="14"/>
  <c r="K853" i="14"/>
  <c r="K852" i="14"/>
  <c r="K851" i="14"/>
  <c r="K850" i="14"/>
  <c r="K849" i="14"/>
  <c r="K848" i="14"/>
  <c r="K847" i="14"/>
  <c r="K846" i="14"/>
  <c r="K845" i="14"/>
  <c r="K844" i="14"/>
  <c r="K843" i="14"/>
  <c r="K842" i="14"/>
  <c r="K841" i="14"/>
  <c r="K840" i="14"/>
  <c r="K839" i="14"/>
  <c r="K838" i="14"/>
  <c r="K837" i="14"/>
  <c r="K836" i="14"/>
  <c r="K835" i="14"/>
  <c r="K834" i="14"/>
  <c r="K833" i="14"/>
  <c r="K832" i="14"/>
  <c r="K831" i="14"/>
  <c r="K830" i="14"/>
  <c r="K829" i="14"/>
  <c r="K828" i="14"/>
  <c r="K827" i="14"/>
  <c r="K826" i="14"/>
  <c r="K825" i="14"/>
  <c r="K824" i="14"/>
  <c r="K823" i="14"/>
  <c r="K822" i="14"/>
  <c r="K821" i="14"/>
  <c r="K820" i="14"/>
  <c r="K819" i="14"/>
  <c r="K818" i="14"/>
  <c r="K817" i="14"/>
  <c r="K816" i="14"/>
  <c r="K815" i="14"/>
  <c r="K814" i="14"/>
  <c r="K813" i="14"/>
  <c r="K812" i="14"/>
  <c r="K811" i="14"/>
  <c r="K810" i="14"/>
  <c r="K809" i="14"/>
  <c r="K808" i="14"/>
  <c r="K807" i="14"/>
  <c r="K806" i="14"/>
  <c r="K805" i="14"/>
  <c r="K804" i="14"/>
  <c r="K803" i="14"/>
  <c r="K802" i="14"/>
  <c r="K801" i="14"/>
  <c r="K800" i="14"/>
  <c r="K799" i="14"/>
  <c r="K798" i="14"/>
  <c r="K797" i="14"/>
  <c r="K796" i="14"/>
  <c r="K795" i="14"/>
  <c r="K794" i="14"/>
  <c r="K793" i="14"/>
  <c r="K792" i="14"/>
  <c r="K791" i="14"/>
  <c r="K790" i="14"/>
  <c r="K789" i="14"/>
  <c r="K788" i="14"/>
  <c r="K787" i="14"/>
  <c r="K786" i="14"/>
  <c r="K785" i="14"/>
  <c r="K784" i="14"/>
  <c r="K783" i="14"/>
  <c r="K782" i="14"/>
  <c r="K781" i="14"/>
  <c r="K780" i="14"/>
  <c r="K779" i="14"/>
  <c r="K778" i="14"/>
  <c r="K777" i="14"/>
  <c r="K776" i="14"/>
  <c r="K775" i="14"/>
  <c r="K774" i="14"/>
  <c r="K773" i="14"/>
  <c r="K772" i="14"/>
  <c r="K771" i="14"/>
  <c r="K770" i="14"/>
  <c r="K769" i="14"/>
  <c r="K768" i="14"/>
  <c r="K767" i="14"/>
  <c r="K766" i="14"/>
  <c r="K765" i="14"/>
  <c r="K764" i="14"/>
  <c r="K763" i="14"/>
  <c r="K762" i="14"/>
  <c r="K761" i="14"/>
  <c r="K760" i="14"/>
  <c r="K759" i="14"/>
  <c r="K758" i="14"/>
  <c r="K757" i="14"/>
  <c r="K756" i="14"/>
  <c r="K755" i="14"/>
  <c r="K754" i="14"/>
  <c r="K753" i="14"/>
  <c r="K752" i="14"/>
  <c r="K751" i="14"/>
  <c r="K750" i="14"/>
  <c r="K749" i="14"/>
  <c r="K748" i="14"/>
  <c r="K747" i="14"/>
  <c r="K746" i="14"/>
  <c r="K745" i="14"/>
  <c r="K744" i="14"/>
  <c r="K743" i="14"/>
  <c r="K742" i="14"/>
  <c r="K741" i="14"/>
  <c r="K740" i="14"/>
  <c r="K739" i="14"/>
  <c r="K738" i="14"/>
  <c r="K737" i="14"/>
  <c r="K736" i="14"/>
  <c r="K735" i="14"/>
  <c r="K734" i="14"/>
  <c r="K733" i="14"/>
  <c r="K732" i="14"/>
  <c r="K731" i="14"/>
  <c r="K730" i="14"/>
  <c r="K729" i="14"/>
  <c r="K728" i="14"/>
  <c r="K727" i="14"/>
  <c r="K726" i="14"/>
  <c r="K725" i="14"/>
  <c r="K724" i="14"/>
  <c r="K723" i="14"/>
  <c r="K722" i="14"/>
  <c r="K721" i="14"/>
  <c r="K720" i="14"/>
  <c r="K719" i="14"/>
  <c r="K718" i="14"/>
  <c r="K717" i="14"/>
  <c r="K716" i="14"/>
  <c r="K715" i="14"/>
  <c r="K714" i="14"/>
  <c r="K713" i="14"/>
  <c r="K712" i="14"/>
  <c r="K711" i="14"/>
  <c r="K710" i="14"/>
  <c r="K709" i="14"/>
  <c r="K708" i="14"/>
  <c r="K707" i="14"/>
  <c r="K706" i="14"/>
  <c r="K705" i="14"/>
  <c r="K704" i="14"/>
  <c r="K703" i="14"/>
  <c r="K702" i="14"/>
  <c r="K701" i="14"/>
  <c r="K700" i="14"/>
  <c r="K699" i="14"/>
  <c r="K698" i="14"/>
  <c r="K697" i="14"/>
  <c r="K696" i="14"/>
  <c r="K695" i="14"/>
  <c r="K694" i="14"/>
  <c r="K693" i="14"/>
  <c r="K692" i="14"/>
  <c r="K691" i="14"/>
  <c r="K690" i="14"/>
  <c r="K689" i="14"/>
  <c r="K688" i="14"/>
  <c r="K687" i="14"/>
  <c r="K686" i="14"/>
  <c r="K685" i="14"/>
  <c r="K684" i="14"/>
  <c r="K683" i="14"/>
  <c r="K682" i="14"/>
  <c r="K681" i="14"/>
  <c r="K680" i="14"/>
  <c r="K679" i="14"/>
  <c r="K678" i="14"/>
  <c r="K677" i="14"/>
  <c r="K676" i="14"/>
  <c r="K675" i="14"/>
  <c r="K674" i="14"/>
  <c r="K673" i="14"/>
  <c r="K672" i="14"/>
  <c r="K671" i="14"/>
  <c r="K670" i="14"/>
  <c r="K669" i="14"/>
  <c r="K668" i="14"/>
  <c r="K667" i="14"/>
  <c r="K666" i="14"/>
  <c r="K665" i="14"/>
  <c r="K664" i="14"/>
  <c r="K663" i="14"/>
  <c r="K662" i="14"/>
  <c r="K661" i="14"/>
  <c r="K660" i="14"/>
  <c r="K659" i="14"/>
  <c r="K658" i="14"/>
  <c r="K657" i="14"/>
  <c r="K656" i="14"/>
  <c r="K655" i="14"/>
  <c r="K654" i="14"/>
  <c r="K653" i="14"/>
  <c r="K652" i="14"/>
  <c r="K651" i="14"/>
  <c r="K650" i="14"/>
  <c r="K649" i="14"/>
  <c r="K648" i="14"/>
  <c r="K647" i="14"/>
  <c r="K646" i="14"/>
  <c r="K645" i="14"/>
  <c r="K644" i="14"/>
  <c r="K643" i="14"/>
  <c r="K642" i="14"/>
  <c r="K641" i="14"/>
  <c r="K640" i="14"/>
  <c r="K639" i="14"/>
  <c r="K638" i="14"/>
  <c r="K637" i="14"/>
  <c r="K636" i="14"/>
  <c r="K635" i="14"/>
  <c r="K634" i="14"/>
  <c r="K633" i="14"/>
  <c r="K632" i="14"/>
  <c r="K631" i="14"/>
  <c r="K630" i="14"/>
  <c r="K629" i="14"/>
  <c r="K628" i="14"/>
  <c r="K627" i="14"/>
  <c r="K626" i="14"/>
  <c r="K625" i="14"/>
  <c r="K624" i="14"/>
  <c r="K623" i="14"/>
  <c r="K622" i="14"/>
  <c r="K621" i="14"/>
  <c r="K620" i="14"/>
  <c r="K619" i="14"/>
  <c r="K618" i="14"/>
  <c r="K617" i="14"/>
  <c r="K616" i="14"/>
  <c r="K615" i="14"/>
  <c r="K614" i="14"/>
  <c r="K613" i="14"/>
  <c r="K612" i="14"/>
  <c r="K611" i="14"/>
  <c r="K610" i="14"/>
  <c r="K609" i="14"/>
  <c r="K608" i="14"/>
  <c r="K607" i="14"/>
  <c r="K606" i="14"/>
  <c r="K605" i="14"/>
  <c r="K604" i="14"/>
  <c r="K603" i="14"/>
  <c r="K602" i="14"/>
  <c r="K601" i="14"/>
  <c r="K600" i="14"/>
  <c r="K599" i="14"/>
  <c r="K598" i="14"/>
  <c r="K597" i="14"/>
  <c r="K596" i="14"/>
  <c r="K595" i="14"/>
  <c r="K594" i="14"/>
  <c r="K593" i="14"/>
  <c r="K592" i="14"/>
  <c r="K591" i="14"/>
  <c r="K590" i="14"/>
  <c r="K589" i="14"/>
  <c r="K588" i="14"/>
  <c r="K587" i="14"/>
  <c r="K586" i="14"/>
  <c r="K585" i="14"/>
  <c r="K584" i="14"/>
  <c r="K583" i="14"/>
  <c r="K582" i="14"/>
  <c r="K581" i="14"/>
  <c r="K580" i="14"/>
  <c r="K579" i="14"/>
  <c r="K578" i="14"/>
  <c r="K577" i="14"/>
  <c r="K576" i="14"/>
  <c r="K575" i="14"/>
  <c r="K574" i="14"/>
  <c r="K573" i="14"/>
  <c r="K572" i="14"/>
  <c r="K571" i="14"/>
  <c r="K570" i="14"/>
  <c r="K569" i="14"/>
  <c r="K568" i="14"/>
  <c r="K567" i="14"/>
  <c r="K566" i="14"/>
  <c r="K565" i="14"/>
  <c r="K564" i="14"/>
  <c r="K563" i="14"/>
  <c r="K562" i="14"/>
  <c r="K561" i="14"/>
  <c r="K560" i="14"/>
  <c r="K559" i="14"/>
  <c r="K558" i="14"/>
  <c r="K557" i="14"/>
  <c r="K556" i="14"/>
  <c r="K555" i="14"/>
  <c r="K554" i="14"/>
  <c r="K553" i="14"/>
  <c r="K552" i="14"/>
  <c r="K551" i="14"/>
  <c r="K550" i="14"/>
  <c r="K549" i="14"/>
  <c r="K548" i="14"/>
  <c r="K547" i="14"/>
  <c r="K546" i="14"/>
  <c r="K545" i="14"/>
  <c r="K544" i="14"/>
  <c r="K543" i="14"/>
  <c r="K542" i="14"/>
  <c r="K541" i="14"/>
  <c r="K540" i="14"/>
  <c r="K539" i="14"/>
  <c r="K538" i="14"/>
  <c r="K537" i="14"/>
  <c r="K536" i="14"/>
  <c r="K535" i="14"/>
  <c r="K534" i="14"/>
  <c r="K533" i="14"/>
  <c r="K532" i="14"/>
  <c r="K531" i="14"/>
  <c r="K530" i="14"/>
  <c r="K529" i="14"/>
  <c r="K528" i="14"/>
  <c r="K527" i="14"/>
  <c r="K526" i="14"/>
  <c r="K525" i="14"/>
  <c r="K524" i="14"/>
  <c r="K523" i="14"/>
  <c r="K522" i="14"/>
  <c r="K521" i="14"/>
  <c r="K520" i="14"/>
  <c r="K519" i="14"/>
  <c r="K518" i="14"/>
  <c r="K517" i="14"/>
  <c r="K516" i="14"/>
  <c r="K515" i="14"/>
  <c r="K514" i="14"/>
  <c r="K513" i="14"/>
  <c r="K512" i="14"/>
  <c r="K511" i="14"/>
  <c r="K510" i="14"/>
  <c r="K509" i="14"/>
  <c r="K508" i="14"/>
  <c r="K507" i="14"/>
  <c r="K506" i="14"/>
  <c r="K505" i="14"/>
  <c r="K504" i="14"/>
  <c r="K503" i="14"/>
  <c r="K502" i="14"/>
  <c r="K501" i="14"/>
  <c r="K500" i="14"/>
  <c r="K499" i="14"/>
  <c r="K498" i="14"/>
  <c r="K497" i="14"/>
  <c r="K496" i="14"/>
  <c r="K495" i="14"/>
  <c r="K494" i="14"/>
  <c r="K493" i="14"/>
  <c r="K492" i="14"/>
  <c r="K491" i="14"/>
  <c r="K490" i="14"/>
  <c r="K489" i="14"/>
  <c r="K488" i="14"/>
  <c r="K487" i="14"/>
  <c r="K486" i="14"/>
  <c r="K485" i="14"/>
  <c r="K484" i="14"/>
  <c r="K483" i="14"/>
  <c r="K482" i="14"/>
  <c r="K481" i="14"/>
  <c r="K480" i="14"/>
  <c r="K479" i="14"/>
  <c r="K478" i="14"/>
  <c r="K477" i="14"/>
  <c r="K476" i="14"/>
  <c r="K475" i="14"/>
  <c r="K474" i="14"/>
  <c r="K473" i="14"/>
  <c r="K472" i="14"/>
  <c r="K471" i="14"/>
  <c r="K470" i="14"/>
  <c r="K469" i="14"/>
  <c r="K468" i="14"/>
  <c r="K467" i="14"/>
  <c r="K466" i="14"/>
  <c r="K465" i="14"/>
  <c r="K464" i="14"/>
  <c r="K463" i="14"/>
  <c r="K462" i="14"/>
  <c r="K461" i="14"/>
  <c r="K460" i="14"/>
  <c r="K459" i="14"/>
  <c r="K458" i="14"/>
  <c r="K457" i="14"/>
  <c r="K456" i="14"/>
  <c r="K455" i="14"/>
  <c r="K454" i="14"/>
  <c r="K453" i="14"/>
  <c r="K452" i="14"/>
  <c r="K451" i="14"/>
  <c r="K450" i="14"/>
  <c r="K449" i="14"/>
  <c r="K448" i="14"/>
  <c r="K447" i="14"/>
  <c r="K446" i="14"/>
  <c r="K445" i="14"/>
  <c r="K444" i="14"/>
  <c r="K443" i="14"/>
  <c r="K442" i="14"/>
  <c r="K441" i="14"/>
  <c r="K440" i="14"/>
  <c r="K439" i="14"/>
  <c r="K438" i="14"/>
  <c r="K437" i="14"/>
  <c r="K436" i="14"/>
  <c r="K435" i="14"/>
  <c r="K434" i="14"/>
  <c r="K433" i="14"/>
  <c r="K432" i="14"/>
  <c r="K431" i="14"/>
  <c r="K430" i="14"/>
  <c r="K429" i="14"/>
  <c r="K428" i="14"/>
  <c r="K427" i="14"/>
  <c r="K426" i="14"/>
  <c r="K425" i="14"/>
  <c r="K424" i="14"/>
  <c r="K423" i="14"/>
  <c r="K422" i="14"/>
  <c r="K421" i="14"/>
  <c r="K420" i="14"/>
  <c r="K419" i="14"/>
  <c r="K418" i="14"/>
  <c r="K417" i="14"/>
  <c r="K416" i="14"/>
  <c r="K415" i="14"/>
  <c r="K414" i="14"/>
  <c r="K413" i="14"/>
  <c r="K412" i="14"/>
  <c r="K411" i="14"/>
  <c r="K410" i="14"/>
  <c r="K409" i="14"/>
  <c r="K408" i="14"/>
  <c r="K407" i="14"/>
  <c r="K406" i="14"/>
  <c r="K405" i="14"/>
  <c r="K404" i="14"/>
  <c r="K403" i="14"/>
  <c r="K402" i="14"/>
  <c r="K401" i="14"/>
  <c r="K400" i="14"/>
  <c r="K399" i="14"/>
  <c r="K398" i="14"/>
  <c r="K397" i="14"/>
  <c r="K396" i="14"/>
  <c r="K395" i="14"/>
  <c r="K394" i="14"/>
  <c r="K393" i="14"/>
  <c r="K392" i="14"/>
  <c r="K391" i="14"/>
  <c r="K390" i="14"/>
  <c r="K389" i="14"/>
  <c r="K388" i="14"/>
  <c r="K387" i="14"/>
  <c r="K386" i="14"/>
  <c r="K385" i="14"/>
  <c r="K384" i="14"/>
  <c r="K383" i="14"/>
  <c r="K382" i="14"/>
  <c r="K381" i="14"/>
  <c r="K380" i="14"/>
  <c r="K379" i="14"/>
  <c r="K378" i="14"/>
  <c r="K377" i="14"/>
  <c r="K376" i="14"/>
  <c r="K375" i="14"/>
  <c r="K374" i="14"/>
  <c r="K373" i="14"/>
  <c r="K372" i="14"/>
  <c r="K371" i="14"/>
  <c r="K370" i="14"/>
  <c r="K369" i="14"/>
  <c r="K368" i="14"/>
  <c r="K367" i="14"/>
  <c r="K366" i="14"/>
  <c r="K365" i="14"/>
  <c r="K364" i="14"/>
  <c r="K363" i="14"/>
  <c r="K362" i="14"/>
  <c r="K361" i="14"/>
  <c r="K360" i="14"/>
  <c r="K359" i="14"/>
  <c r="K358" i="14"/>
  <c r="K357" i="14"/>
  <c r="K356" i="14"/>
  <c r="K355" i="14"/>
  <c r="K354" i="14"/>
  <c r="K353" i="14"/>
  <c r="K352" i="14"/>
  <c r="K351" i="14"/>
  <c r="K350" i="14"/>
  <c r="K349" i="14"/>
  <c r="K348" i="14"/>
  <c r="K347" i="14"/>
  <c r="K346" i="14"/>
  <c r="K345" i="14"/>
  <c r="K344" i="14"/>
  <c r="K343" i="14"/>
  <c r="K342" i="14"/>
  <c r="K341" i="14"/>
  <c r="K340" i="14"/>
  <c r="K339" i="14"/>
  <c r="K338" i="14"/>
  <c r="K337" i="14"/>
  <c r="K336" i="14"/>
  <c r="K335" i="14"/>
  <c r="K334" i="14"/>
  <c r="K333" i="14"/>
  <c r="K332" i="14"/>
  <c r="K331" i="14"/>
  <c r="K330" i="14"/>
  <c r="K329" i="14"/>
  <c r="K328" i="14"/>
  <c r="K327" i="14"/>
  <c r="K326" i="14"/>
  <c r="K325" i="14"/>
  <c r="K324" i="14"/>
  <c r="K323" i="14"/>
  <c r="K322" i="14"/>
  <c r="K321" i="14"/>
  <c r="K320" i="14"/>
  <c r="K319" i="14"/>
  <c r="K318" i="14"/>
  <c r="K317" i="14"/>
  <c r="K316" i="14"/>
  <c r="K315" i="14"/>
  <c r="K314" i="14"/>
  <c r="K313" i="14"/>
  <c r="K312" i="14"/>
  <c r="K311" i="14"/>
  <c r="K310" i="14"/>
  <c r="K309" i="14"/>
  <c r="K308" i="14"/>
  <c r="K307" i="14"/>
  <c r="K306" i="14"/>
  <c r="K305" i="14"/>
  <c r="K304" i="14"/>
  <c r="K303" i="14"/>
  <c r="K302" i="14"/>
  <c r="K301" i="14"/>
  <c r="K300" i="14"/>
  <c r="K299" i="14"/>
  <c r="K298" i="14"/>
  <c r="K297" i="14"/>
  <c r="K296" i="14"/>
  <c r="K295" i="14"/>
  <c r="K294" i="14"/>
  <c r="K293" i="14"/>
  <c r="K292" i="14"/>
  <c r="K291" i="14"/>
  <c r="K290" i="14"/>
  <c r="K289" i="14"/>
  <c r="K288" i="14"/>
  <c r="K287" i="14"/>
  <c r="K286" i="14"/>
  <c r="K285" i="14"/>
  <c r="K284" i="14"/>
  <c r="K283" i="14"/>
  <c r="K282" i="14"/>
  <c r="K281" i="14"/>
  <c r="K280" i="14"/>
  <c r="K279" i="14"/>
  <c r="K278" i="14"/>
  <c r="K277" i="14"/>
  <c r="K276" i="14"/>
  <c r="K275" i="14"/>
  <c r="K274" i="14"/>
  <c r="K273" i="14"/>
  <c r="K272" i="14"/>
  <c r="K271" i="14"/>
  <c r="K270" i="14"/>
  <c r="K269" i="14"/>
  <c r="K268" i="14"/>
  <c r="K267" i="14"/>
  <c r="K266" i="14"/>
  <c r="K265" i="14"/>
  <c r="K264" i="14"/>
  <c r="K263" i="14"/>
  <c r="K262" i="14"/>
  <c r="K261" i="14"/>
  <c r="K260" i="14"/>
  <c r="K259" i="14"/>
  <c r="K258" i="14"/>
  <c r="K257" i="14"/>
  <c r="K256" i="14"/>
  <c r="K255" i="14"/>
  <c r="K254" i="14"/>
  <c r="K253" i="14"/>
  <c r="K252" i="14"/>
  <c r="K251" i="14"/>
  <c r="K250" i="14"/>
  <c r="K249" i="14"/>
  <c r="K248" i="14"/>
  <c r="K247" i="14"/>
  <c r="K246" i="14"/>
  <c r="K245" i="14"/>
  <c r="K244" i="14"/>
  <c r="K243" i="14"/>
  <c r="K242" i="14"/>
  <c r="K241" i="14"/>
  <c r="K240" i="14"/>
  <c r="K239" i="14"/>
  <c r="K238" i="14"/>
  <c r="K237" i="14"/>
  <c r="K236" i="14"/>
  <c r="K235" i="14"/>
  <c r="K234" i="14"/>
  <c r="K233" i="14"/>
  <c r="K232" i="14"/>
  <c r="K231" i="14"/>
  <c r="K230" i="14"/>
  <c r="K229" i="14"/>
  <c r="K228" i="14"/>
  <c r="K227" i="14"/>
  <c r="K226" i="14"/>
  <c r="K225" i="14"/>
  <c r="K224" i="14"/>
  <c r="K223" i="14"/>
  <c r="K222" i="14"/>
  <c r="K221" i="14"/>
  <c r="K220" i="14"/>
  <c r="K219" i="14"/>
  <c r="K218" i="14"/>
  <c r="K217" i="14"/>
  <c r="K216" i="14"/>
  <c r="K215" i="14"/>
  <c r="K214" i="14"/>
  <c r="K213" i="14"/>
  <c r="K212" i="14"/>
  <c r="K211" i="14"/>
  <c r="K210" i="14"/>
  <c r="K209" i="14"/>
  <c r="K208" i="14"/>
  <c r="K207" i="14"/>
  <c r="K206" i="14"/>
  <c r="K205" i="14"/>
  <c r="K204" i="14"/>
  <c r="K203" i="14"/>
  <c r="K202" i="14"/>
  <c r="K201" i="14"/>
  <c r="K200" i="14"/>
  <c r="K199" i="14"/>
  <c r="K198" i="14"/>
  <c r="K197" i="14"/>
  <c r="K196" i="14"/>
  <c r="K195" i="14"/>
  <c r="K194" i="14"/>
  <c r="K193" i="14"/>
  <c r="K192" i="14"/>
  <c r="K191" i="14"/>
  <c r="K190" i="14"/>
  <c r="K189" i="14"/>
  <c r="K188" i="14"/>
  <c r="K187" i="14"/>
  <c r="K186" i="14"/>
  <c r="K185" i="14"/>
  <c r="K184" i="14"/>
  <c r="K183" i="14"/>
  <c r="K182" i="14"/>
  <c r="K181" i="14"/>
  <c r="K180" i="14"/>
  <c r="K179" i="14"/>
  <c r="K178" i="14"/>
  <c r="K177" i="14"/>
  <c r="K176" i="14"/>
  <c r="K175" i="14"/>
  <c r="K174" i="14"/>
  <c r="K173" i="14"/>
  <c r="K172" i="14"/>
  <c r="K171" i="14"/>
  <c r="K170" i="14"/>
  <c r="K169" i="14"/>
  <c r="K168" i="14"/>
  <c r="K167" i="14"/>
  <c r="K166" i="14"/>
  <c r="K165" i="14"/>
  <c r="K164" i="14"/>
  <c r="K163" i="14"/>
  <c r="K162" i="14"/>
  <c r="K161" i="14"/>
  <c r="K160" i="14"/>
  <c r="K159" i="14"/>
  <c r="K158" i="14"/>
  <c r="K157" i="14"/>
  <c r="K156" i="14"/>
  <c r="K155" i="14"/>
  <c r="K154" i="14"/>
  <c r="K153" i="14"/>
  <c r="K152" i="14"/>
  <c r="K151" i="14"/>
  <c r="K150" i="14"/>
  <c r="K149" i="14"/>
  <c r="K148" i="14"/>
  <c r="K147" i="14"/>
  <c r="K146" i="14"/>
  <c r="K145" i="14"/>
  <c r="K144" i="14"/>
  <c r="K143" i="14"/>
  <c r="K142" i="14"/>
  <c r="K141" i="14"/>
  <c r="K140" i="14"/>
  <c r="K139" i="14"/>
  <c r="K138" i="14"/>
  <c r="K137" i="14"/>
  <c r="K136" i="14"/>
  <c r="K135" i="14"/>
  <c r="K134" i="14"/>
  <c r="K133" i="14"/>
  <c r="K132" i="14"/>
  <c r="K131" i="14"/>
  <c r="K130" i="14"/>
  <c r="K129" i="14"/>
  <c r="K128" i="14"/>
  <c r="K127" i="14"/>
  <c r="K126" i="14"/>
  <c r="K125" i="14"/>
  <c r="K124" i="14"/>
  <c r="K123" i="14"/>
  <c r="K122" i="14"/>
  <c r="K121" i="14"/>
  <c r="K120" i="14"/>
  <c r="K119" i="14"/>
  <c r="K118" i="14"/>
  <c r="K117" i="14"/>
  <c r="K116" i="14"/>
  <c r="K115" i="14"/>
  <c r="K114" i="14"/>
  <c r="K113" i="14"/>
  <c r="K112" i="14"/>
  <c r="K111" i="14"/>
  <c r="K110" i="14"/>
  <c r="K109" i="14"/>
  <c r="K108" i="14"/>
  <c r="K107" i="14"/>
  <c r="K106" i="14"/>
  <c r="K105" i="14"/>
  <c r="K104" i="14"/>
  <c r="K103" i="14"/>
  <c r="K102" i="14"/>
  <c r="I101" i="14"/>
  <c r="K101" i="14" s="1"/>
  <c r="I100" i="14"/>
  <c r="K100" i="14" s="1"/>
  <c r="I99" i="14"/>
  <c r="K99" i="14" s="1"/>
  <c r="K98" i="14"/>
  <c r="K97" i="14"/>
  <c r="K96" i="14"/>
  <c r="K95" i="14"/>
  <c r="I94" i="14"/>
  <c r="K94" i="14" s="1"/>
  <c r="I93" i="14"/>
  <c r="K93" i="14" s="1"/>
  <c r="I92" i="14"/>
  <c r="K92" i="14" s="1"/>
  <c r="K91" i="14"/>
  <c r="K90" i="14"/>
  <c r="K89" i="14"/>
  <c r="K88" i="14"/>
  <c r="I87" i="14"/>
  <c r="K87" i="14" s="1"/>
  <c r="K86" i="14"/>
  <c r="I86" i="14"/>
  <c r="I85" i="14"/>
  <c r="K85" i="14" s="1"/>
  <c r="K84" i="14"/>
  <c r="K83" i="14"/>
  <c r="K82" i="14"/>
  <c r="K81" i="14"/>
  <c r="I80" i="14"/>
  <c r="K80" i="14" s="1"/>
  <c r="I79" i="14"/>
  <c r="K79" i="14" s="1"/>
  <c r="I78" i="14"/>
  <c r="K78" i="14" s="1"/>
  <c r="K77" i="14"/>
  <c r="K76" i="14"/>
  <c r="K75" i="14"/>
  <c r="K74" i="14"/>
  <c r="K73" i="14"/>
  <c r="I72" i="14"/>
  <c r="K72" i="14" s="1"/>
  <c r="K71" i="14"/>
  <c r="I71" i="14"/>
  <c r="I70" i="14"/>
  <c r="K70" i="14" s="1"/>
  <c r="K69" i="14"/>
  <c r="K68" i="14"/>
  <c r="K67" i="14"/>
  <c r="K66" i="14"/>
  <c r="I65" i="14"/>
  <c r="K65" i="14" s="1"/>
  <c r="I64" i="14"/>
  <c r="K64" i="14" s="1"/>
  <c r="I63" i="14"/>
  <c r="K63" i="14" s="1"/>
  <c r="K62" i="14"/>
  <c r="K61" i="14"/>
  <c r="K59" i="14"/>
  <c r="I58" i="14"/>
  <c r="K58" i="14" s="1"/>
  <c r="I57" i="14"/>
  <c r="K56" i="14"/>
  <c r="I56" i="14"/>
  <c r="K55" i="14"/>
  <c r="K54" i="14"/>
  <c r="K53" i="14"/>
  <c r="I50" i="14"/>
  <c r="I49" i="14"/>
  <c r="I48" i="14"/>
  <c r="I43" i="14"/>
  <c r="I42" i="14"/>
  <c r="I41" i="14"/>
  <c r="I36" i="14"/>
  <c r="I35" i="14"/>
  <c r="I34" i="14"/>
  <c r="I27" i="14"/>
  <c r="I26" i="14"/>
  <c r="I25" i="14"/>
  <c r="I20" i="14"/>
  <c r="I19" i="14"/>
  <c r="I18" i="14"/>
  <c r="I13" i="14"/>
  <c r="K13" i="14" s="1"/>
  <c r="I12" i="14"/>
  <c r="K12" i="14" s="1"/>
  <c r="I11" i="14"/>
  <c r="K11" i="14" s="1"/>
  <c r="K10" i="14"/>
  <c r="K1202" i="13" l="1"/>
  <c r="K1201" i="13"/>
  <c r="K1200" i="13"/>
  <c r="K1199" i="13"/>
  <c r="K1198" i="13"/>
  <c r="K1197" i="13"/>
  <c r="K1196" i="13"/>
  <c r="K1195" i="13"/>
  <c r="K1194" i="13"/>
  <c r="K1193" i="13"/>
  <c r="K1192" i="13"/>
  <c r="K1191" i="13"/>
  <c r="K1190" i="13"/>
  <c r="K1189" i="13"/>
  <c r="K1188" i="13"/>
  <c r="K1187" i="13"/>
  <c r="K1186" i="13"/>
  <c r="K1185" i="13"/>
  <c r="K1184" i="13"/>
  <c r="K1183" i="13"/>
  <c r="K1182" i="13"/>
  <c r="K1181" i="13"/>
  <c r="K1180" i="13"/>
  <c r="K1179" i="13"/>
  <c r="K1178" i="13"/>
  <c r="K1177" i="13"/>
  <c r="K1176" i="13"/>
  <c r="K1175" i="13"/>
  <c r="K1174" i="13"/>
  <c r="K1173" i="13"/>
  <c r="K1172" i="13"/>
  <c r="K1171" i="13"/>
  <c r="K1170" i="13"/>
  <c r="K1169" i="13"/>
  <c r="K1168" i="13"/>
  <c r="K1167" i="13"/>
  <c r="K1166" i="13"/>
  <c r="K1165" i="13"/>
  <c r="K1164" i="13"/>
  <c r="K1163" i="13"/>
  <c r="K1162" i="13"/>
  <c r="K1161" i="13"/>
  <c r="K1160" i="13"/>
  <c r="K1159" i="13"/>
  <c r="K1158" i="13"/>
  <c r="K1157" i="13"/>
  <c r="K1156" i="13"/>
  <c r="K1155" i="13"/>
  <c r="K1154" i="13"/>
  <c r="K1153" i="13"/>
  <c r="K1152" i="13"/>
  <c r="K1151" i="13"/>
  <c r="K1150" i="13"/>
  <c r="K1149" i="13"/>
  <c r="K1148" i="13"/>
  <c r="K1147" i="13"/>
  <c r="K1146" i="13"/>
  <c r="K1145" i="13"/>
  <c r="K1144" i="13"/>
  <c r="K1143" i="13"/>
  <c r="K1142" i="13"/>
  <c r="K1141" i="13"/>
  <c r="K1140" i="13"/>
  <c r="K1139" i="13"/>
  <c r="K1138" i="13"/>
  <c r="K1137" i="13"/>
  <c r="K1136" i="13"/>
  <c r="K1135" i="13"/>
  <c r="K1134" i="13"/>
  <c r="K1133" i="13"/>
  <c r="K1132" i="13"/>
  <c r="K1131" i="13"/>
  <c r="K1130" i="13"/>
  <c r="K1129" i="13"/>
  <c r="K1128" i="13"/>
  <c r="K1127" i="13"/>
  <c r="K1126" i="13"/>
  <c r="K1125" i="13"/>
  <c r="K1124" i="13"/>
  <c r="K1123" i="13"/>
  <c r="K1122" i="13"/>
  <c r="K1121" i="13"/>
  <c r="K1120" i="13"/>
  <c r="K1119" i="13"/>
  <c r="K1118" i="13"/>
  <c r="K1117" i="13"/>
  <c r="K1116" i="13"/>
  <c r="K1115" i="13"/>
  <c r="K1114" i="13"/>
  <c r="K1113" i="13"/>
  <c r="K1112" i="13"/>
  <c r="K1111" i="13"/>
  <c r="K1110" i="13"/>
  <c r="K1109" i="13"/>
  <c r="K1108" i="13"/>
  <c r="K1107" i="13"/>
  <c r="K1106" i="13"/>
  <c r="K1105" i="13"/>
  <c r="K1104" i="13"/>
  <c r="K1103" i="13"/>
  <c r="K1102" i="13"/>
  <c r="K1101" i="13"/>
  <c r="K1100" i="13"/>
  <c r="K1099" i="13"/>
  <c r="K1098" i="13"/>
  <c r="K1097" i="13"/>
  <c r="K1096" i="13"/>
  <c r="K1095" i="13"/>
  <c r="K1094" i="13"/>
  <c r="K1093" i="13"/>
  <c r="K1092" i="13"/>
  <c r="K1091" i="13"/>
  <c r="K1090" i="13"/>
  <c r="K1089" i="13"/>
  <c r="K1088" i="13"/>
  <c r="K1087" i="13"/>
  <c r="K1086" i="13"/>
  <c r="K1085" i="13"/>
  <c r="K1084" i="13"/>
  <c r="K1083" i="13"/>
  <c r="K1082" i="13"/>
  <c r="K1081" i="13"/>
  <c r="K1080" i="13"/>
  <c r="K1079" i="13"/>
  <c r="K1078" i="13"/>
  <c r="K1077" i="13"/>
  <c r="K1076" i="13"/>
  <c r="K1075" i="13"/>
  <c r="K1074" i="13"/>
  <c r="K1073" i="13"/>
  <c r="K1072" i="13"/>
  <c r="K1071" i="13"/>
  <c r="K1070" i="13"/>
  <c r="K1069" i="13"/>
  <c r="K1068" i="13"/>
  <c r="K1067" i="13"/>
  <c r="K1066" i="13"/>
  <c r="K1065" i="13"/>
  <c r="K1064" i="13"/>
  <c r="K1063" i="13"/>
  <c r="K1062" i="13"/>
  <c r="K1061" i="13"/>
  <c r="K1060" i="13"/>
  <c r="K1059" i="13"/>
  <c r="K1058" i="13"/>
  <c r="K1057" i="13"/>
  <c r="K1056" i="13"/>
  <c r="K1055" i="13"/>
  <c r="K1054" i="13"/>
  <c r="K1053" i="13"/>
  <c r="K1052" i="13"/>
  <c r="K1051" i="13"/>
  <c r="K1050" i="13"/>
  <c r="K1049" i="13"/>
  <c r="K1048" i="13"/>
  <c r="K1047" i="13"/>
  <c r="K1046" i="13"/>
  <c r="K1045" i="13"/>
  <c r="K1044" i="13"/>
  <c r="K1043" i="13"/>
  <c r="K1042" i="13"/>
  <c r="K1041" i="13"/>
  <c r="K1040" i="13"/>
  <c r="K1039" i="13"/>
  <c r="K1038" i="13"/>
  <c r="K1037" i="13"/>
  <c r="K1036" i="13"/>
  <c r="K1035" i="13"/>
  <c r="K1034" i="13"/>
  <c r="K1033" i="13"/>
  <c r="K1032" i="13"/>
  <c r="K1031" i="13"/>
  <c r="K1030" i="13"/>
  <c r="K1029" i="13"/>
  <c r="K1028" i="13"/>
  <c r="K1027" i="13"/>
  <c r="K1026" i="13"/>
  <c r="K1025" i="13"/>
  <c r="K1024" i="13"/>
  <c r="K1023" i="13"/>
  <c r="K1022" i="13"/>
  <c r="K1021" i="13"/>
  <c r="K1020" i="13"/>
  <c r="K1019" i="13"/>
  <c r="K1018" i="13"/>
  <c r="K1017" i="13"/>
  <c r="K1016" i="13"/>
  <c r="K1015" i="13"/>
  <c r="K1014" i="13"/>
  <c r="K1013" i="13"/>
  <c r="K1012" i="13"/>
  <c r="K1011" i="13"/>
  <c r="K1010" i="13"/>
  <c r="K1009" i="13"/>
  <c r="K1008" i="13"/>
  <c r="K1007" i="13"/>
  <c r="K1006" i="13"/>
  <c r="K1005" i="13"/>
  <c r="K1004" i="13"/>
  <c r="K1003" i="13"/>
  <c r="K1002" i="13"/>
  <c r="K1001" i="13"/>
  <c r="K1000" i="13"/>
  <c r="K999" i="13"/>
  <c r="K998" i="13"/>
  <c r="K997" i="13"/>
  <c r="K996" i="13"/>
  <c r="K995" i="13"/>
  <c r="K994" i="13"/>
  <c r="K993" i="13"/>
  <c r="K992" i="13"/>
  <c r="K991" i="13"/>
  <c r="K990" i="13"/>
  <c r="K989" i="13"/>
  <c r="K988" i="13"/>
  <c r="K987" i="13"/>
  <c r="K986" i="13"/>
  <c r="K985" i="13"/>
  <c r="K984" i="13"/>
  <c r="K983" i="13"/>
  <c r="K982" i="13"/>
  <c r="K981" i="13"/>
  <c r="K980" i="13"/>
  <c r="K979" i="13"/>
  <c r="K978" i="13"/>
  <c r="K977" i="13"/>
  <c r="K976" i="13"/>
  <c r="K975" i="13"/>
  <c r="K974" i="13"/>
  <c r="K973" i="13"/>
  <c r="K972" i="13"/>
  <c r="K971" i="13"/>
  <c r="K970" i="13"/>
  <c r="K969" i="13"/>
  <c r="K968" i="13"/>
  <c r="K967" i="13"/>
  <c r="K966" i="13"/>
  <c r="K965" i="13"/>
  <c r="K964" i="13"/>
  <c r="K963" i="13"/>
  <c r="K962" i="13"/>
  <c r="K961" i="13"/>
  <c r="K960" i="13"/>
  <c r="K959" i="13"/>
  <c r="K958" i="13"/>
  <c r="K957" i="13"/>
  <c r="K956" i="13"/>
  <c r="K955" i="13"/>
  <c r="K954" i="13"/>
  <c r="K953" i="13"/>
  <c r="K952" i="13"/>
  <c r="K951" i="13"/>
  <c r="K950" i="13"/>
  <c r="K949" i="13"/>
  <c r="K948" i="13"/>
  <c r="K947" i="13"/>
  <c r="K946" i="13"/>
  <c r="K945" i="13"/>
  <c r="K944" i="13"/>
  <c r="K943" i="13"/>
  <c r="K942" i="13"/>
  <c r="K941" i="13"/>
  <c r="K940" i="13"/>
  <c r="K939" i="13"/>
  <c r="K938" i="13"/>
  <c r="K937" i="13"/>
  <c r="K936" i="13"/>
  <c r="K935" i="13"/>
  <c r="K934" i="13"/>
  <c r="K933" i="13"/>
  <c r="K932" i="13"/>
  <c r="K931" i="13"/>
  <c r="K930" i="13"/>
  <c r="K929" i="13"/>
  <c r="K928" i="13"/>
  <c r="K927" i="13"/>
  <c r="K926" i="13"/>
  <c r="K925" i="13"/>
  <c r="K924" i="13"/>
  <c r="K923" i="13"/>
  <c r="K922" i="13"/>
  <c r="K921" i="13"/>
  <c r="K920" i="13"/>
  <c r="K919" i="13"/>
  <c r="K918" i="13"/>
  <c r="K917" i="13"/>
  <c r="K916" i="13"/>
  <c r="K915" i="13"/>
  <c r="K914" i="13"/>
  <c r="K913" i="13"/>
  <c r="K912" i="13"/>
  <c r="K911" i="13"/>
  <c r="K910" i="13"/>
  <c r="K909" i="13"/>
  <c r="K908" i="13"/>
  <c r="K907" i="13"/>
  <c r="K906" i="13"/>
  <c r="K905" i="13"/>
  <c r="K904" i="13"/>
  <c r="K903" i="13"/>
  <c r="K902" i="13"/>
  <c r="K901" i="13"/>
  <c r="K900" i="13"/>
  <c r="K899" i="13"/>
  <c r="K898" i="13"/>
  <c r="K897" i="13"/>
  <c r="K896" i="13"/>
  <c r="K895" i="13"/>
  <c r="K894" i="13"/>
  <c r="K893" i="13"/>
  <c r="K892" i="13"/>
  <c r="K891" i="13"/>
  <c r="K890" i="13"/>
  <c r="K889" i="13"/>
  <c r="K888" i="13"/>
  <c r="K887" i="13"/>
  <c r="K886" i="13"/>
  <c r="K885" i="13"/>
  <c r="K884" i="13"/>
  <c r="K883" i="13"/>
  <c r="K882" i="13"/>
  <c r="K881" i="13"/>
  <c r="K880" i="13"/>
  <c r="K879" i="13"/>
  <c r="K878" i="13"/>
  <c r="K877" i="13"/>
  <c r="K876" i="13"/>
  <c r="K875" i="13"/>
  <c r="K874" i="13"/>
  <c r="K873" i="13"/>
  <c r="K872" i="13"/>
  <c r="K871" i="13"/>
  <c r="K870" i="13"/>
  <c r="K869" i="13"/>
  <c r="K868" i="13"/>
  <c r="K867" i="13"/>
  <c r="K866" i="13"/>
  <c r="K865" i="13"/>
  <c r="K864" i="13"/>
  <c r="K863" i="13"/>
  <c r="K862" i="13"/>
  <c r="K861" i="13"/>
  <c r="K860" i="13"/>
  <c r="K859" i="13"/>
  <c r="K858" i="13"/>
  <c r="K857" i="13"/>
  <c r="K856" i="13"/>
  <c r="K855" i="13"/>
  <c r="K854" i="13"/>
  <c r="K853" i="13"/>
  <c r="K852" i="13"/>
  <c r="K851" i="13"/>
  <c r="K850" i="13"/>
  <c r="K849" i="13"/>
  <c r="K848" i="13"/>
  <c r="K847" i="13"/>
  <c r="K846" i="13"/>
  <c r="K845" i="13"/>
  <c r="K844" i="13"/>
  <c r="K843" i="13"/>
  <c r="K842" i="13"/>
  <c r="K841" i="13"/>
  <c r="K840" i="13"/>
  <c r="K839" i="13"/>
  <c r="K838" i="13"/>
  <c r="K837" i="13"/>
  <c r="K836" i="13"/>
  <c r="K835" i="13"/>
  <c r="K834" i="13"/>
  <c r="K833" i="13"/>
  <c r="K832" i="13"/>
  <c r="K831" i="13"/>
  <c r="K830" i="13"/>
  <c r="K829" i="13"/>
  <c r="K828" i="13"/>
  <c r="K827" i="13"/>
  <c r="K826" i="13"/>
  <c r="K825" i="13"/>
  <c r="K824" i="13"/>
  <c r="K823" i="13"/>
  <c r="K822" i="13"/>
  <c r="K821" i="13"/>
  <c r="K820" i="13"/>
  <c r="K819" i="13"/>
  <c r="K818" i="13"/>
  <c r="K817" i="13"/>
  <c r="K816" i="13"/>
  <c r="K815" i="13"/>
  <c r="K814" i="13"/>
  <c r="K813" i="13"/>
  <c r="K812" i="13"/>
  <c r="K811" i="13"/>
  <c r="K810" i="13"/>
  <c r="K809" i="13"/>
  <c r="K808" i="13"/>
  <c r="K807" i="13"/>
  <c r="K806" i="13"/>
  <c r="K805" i="13"/>
  <c r="K804" i="13"/>
  <c r="K803" i="13"/>
  <c r="K802" i="13"/>
  <c r="K801" i="13"/>
  <c r="K800" i="13"/>
  <c r="K799" i="13"/>
  <c r="K798" i="13"/>
  <c r="K797" i="13"/>
  <c r="K796" i="13"/>
  <c r="K795" i="13"/>
  <c r="K794" i="13"/>
  <c r="K793" i="13"/>
  <c r="K792" i="13"/>
  <c r="K791" i="13"/>
  <c r="K790" i="13"/>
  <c r="K789" i="13"/>
  <c r="K788" i="13"/>
  <c r="K787" i="13"/>
  <c r="K786" i="13"/>
  <c r="K785" i="13"/>
  <c r="K784" i="13"/>
  <c r="K783" i="13"/>
  <c r="K782" i="13"/>
  <c r="K781" i="13"/>
  <c r="K780" i="13"/>
  <c r="K779" i="13"/>
  <c r="K778" i="13"/>
  <c r="K777" i="13"/>
  <c r="K776" i="13"/>
  <c r="K775" i="13"/>
  <c r="K774" i="13"/>
  <c r="K773" i="13"/>
  <c r="K772" i="13"/>
  <c r="K771" i="13"/>
  <c r="K770" i="13"/>
  <c r="K769" i="13"/>
  <c r="K768" i="13"/>
  <c r="K767" i="13"/>
  <c r="K766" i="13"/>
  <c r="K765" i="13"/>
  <c r="K764" i="13"/>
  <c r="K763" i="13"/>
  <c r="K762" i="13"/>
  <c r="K761" i="13"/>
  <c r="K760" i="13"/>
  <c r="K759" i="13"/>
  <c r="K758" i="13"/>
  <c r="K757" i="13"/>
  <c r="K756" i="13"/>
  <c r="K755" i="13"/>
  <c r="K754" i="13"/>
  <c r="K753" i="13"/>
  <c r="K752" i="13"/>
  <c r="K751" i="13"/>
  <c r="K750" i="13"/>
  <c r="K749" i="13"/>
  <c r="K748" i="13"/>
  <c r="K747" i="13"/>
  <c r="K746" i="13"/>
  <c r="K745" i="13"/>
  <c r="K744" i="13"/>
  <c r="K743" i="13"/>
  <c r="K742" i="13"/>
  <c r="K741" i="13"/>
  <c r="K740" i="13"/>
  <c r="K739" i="13"/>
  <c r="K738" i="13"/>
  <c r="K737" i="13"/>
  <c r="K736" i="13"/>
  <c r="K735" i="13"/>
  <c r="K734" i="13"/>
  <c r="K733" i="13"/>
  <c r="K732" i="13"/>
  <c r="K731" i="13"/>
  <c r="K730" i="13"/>
  <c r="K729" i="13"/>
  <c r="K728" i="13"/>
  <c r="K727" i="13"/>
  <c r="K726" i="13"/>
  <c r="K725" i="13"/>
  <c r="K724" i="13"/>
  <c r="K723" i="13"/>
  <c r="K722" i="13"/>
  <c r="K721" i="13"/>
  <c r="K720" i="13"/>
  <c r="K719" i="13"/>
  <c r="K718" i="13"/>
  <c r="K717" i="13"/>
  <c r="K716" i="13"/>
  <c r="K715" i="13"/>
  <c r="K714" i="13"/>
  <c r="K713" i="13"/>
  <c r="K712" i="13"/>
  <c r="K711" i="13"/>
  <c r="K710" i="13"/>
  <c r="K709" i="13"/>
  <c r="K708" i="13"/>
  <c r="K707" i="13"/>
  <c r="K706" i="13"/>
  <c r="K705" i="13"/>
  <c r="K704" i="13"/>
  <c r="K703" i="13"/>
  <c r="K702" i="13"/>
  <c r="K701" i="13"/>
  <c r="K700" i="13"/>
  <c r="K699" i="13"/>
  <c r="K698" i="13"/>
  <c r="K697" i="13"/>
  <c r="K696" i="13"/>
  <c r="K695" i="13"/>
  <c r="K694" i="13"/>
  <c r="K693" i="13"/>
  <c r="K692" i="13"/>
  <c r="K691" i="13"/>
  <c r="K690" i="13"/>
  <c r="K689" i="13"/>
  <c r="K688" i="13"/>
  <c r="K687" i="13"/>
  <c r="K686" i="13"/>
  <c r="K685" i="13"/>
  <c r="K684" i="13"/>
  <c r="K683" i="13"/>
  <c r="K682" i="13"/>
  <c r="K681" i="13"/>
  <c r="K680" i="13"/>
  <c r="K679" i="13"/>
  <c r="K678" i="13"/>
  <c r="K677" i="13"/>
  <c r="K676" i="13"/>
  <c r="K675" i="13"/>
  <c r="K674" i="13"/>
  <c r="K673" i="13"/>
  <c r="K672" i="13"/>
  <c r="K671" i="13"/>
  <c r="K670" i="13"/>
  <c r="K669" i="13"/>
  <c r="K668" i="13"/>
  <c r="K667" i="13"/>
  <c r="K666" i="13"/>
  <c r="K665" i="13"/>
  <c r="K664" i="13"/>
  <c r="K663" i="13"/>
  <c r="K662" i="13"/>
  <c r="K661" i="13"/>
  <c r="K660" i="13"/>
  <c r="K659" i="13"/>
  <c r="K658" i="13"/>
  <c r="K657" i="13"/>
  <c r="K656" i="13"/>
  <c r="K655" i="13"/>
  <c r="K654" i="13"/>
  <c r="K653" i="13"/>
  <c r="K652" i="13"/>
  <c r="K651" i="13"/>
  <c r="K650" i="13"/>
  <c r="K649" i="13"/>
  <c r="K648" i="13"/>
  <c r="K647" i="13"/>
  <c r="K646" i="13"/>
  <c r="K645" i="13"/>
  <c r="K644" i="13"/>
  <c r="K643" i="13"/>
  <c r="K642" i="13"/>
  <c r="K641" i="13"/>
  <c r="K640" i="13"/>
  <c r="K639" i="13"/>
  <c r="K638" i="13"/>
  <c r="K637" i="13"/>
  <c r="K636" i="13"/>
  <c r="K635" i="13"/>
  <c r="K634" i="13"/>
  <c r="K633" i="13"/>
  <c r="K632" i="13"/>
  <c r="K631" i="13"/>
  <c r="K630" i="13"/>
  <c r="K629" i="13"/>
  <c r="K628" i="13"/>
  <c r="K627" i="13"/>
  <c r="K626" i="13"/>
  <c r="K625" i="13"/>
  <c r="K624" i="13"/>
  <c r="K623" i="13"/>
  <c r="K622" i="13"/>
  <c r="K621" i="13"/>
  <c r="K620" i="13"/>
  <c r="K619" i="13"/>
  <c r="K618" i="13"/>
  <c r="K617" i="13"/>
  <c r="K616" i="13"/>
  <c r="K615" i="13"/>
  <c r="K614" i="13"/>
  <c r="K613" i="13"/>
  <c r="K612" i="13"/>
  <c r="K611" i="13"/>
  <c r="K610" i="13"/>
  <c r="K609" i="13"/>
  <c r="K608" i="13"/>
  <c r="K607" i="13"/>
  <c r="K606" i="13"/>
  <c r="K605" i="13"/>
  <c r="K604" i="13"/>
  <c r="K603" i="13"/>
  <c r="K602" i="13"/>
  <c r="K601" i="13"/>
  <c r="K600" i="13"/>
  <c r="K599" i="13"/>
  <c r="K598" i="13"/>
  <c r="K597" i="13"/>
  <c r="K596" i="13"/>
  <c r="K595" i="13"/>
  <c r="K594" i="13"/>
  <c r="K593" i="13"/>
  <c r="K592" i="13"/>
  <c r="K591" i="13"/>
  <c r="K590" i="13"/>
  <c r="K589" i="13"/>
  <c r="K588" i="13"/>
  <c r="K587" i="13"/>
  <c r="K586" i="13"/>
  <c r="K585" i="13"/>
  <c r="K584" i="13"/>
  <c r="K583" i="13"/>
  <c r="K582" i="13"/>
  <c r="K581" i="13"/>
  <c r="K580" i="13"/>
  <c r="K579" i="13"/>
  <c r="K578" i="13"/>
  <c r="K577" i="13"/>
  <c r="K576" i="13"/>
  <c r="K575" i="13"/>
  <c r="K574" i="13"/>
  <c r="K573" i="13"/>
  <c r="K572" i="13"/>
  <c r="K571" i="13"/>
  <c r="K570" i="13"/>
  <c r="K569" i="13"/>
  <c r="K568" i="13"/>
  <c r="K567" i="13"/>
  <c r="K566" i="13"/>
  <c r="K565" i="13"/>
  <c r="K564" i="13"/>
  <c r="K563" i="13"/>
  <c r="K562" i="13"/>
  <c r="K561" i="13"/>
  <c r="K560" i="13"/>
  <c r="K559" i="13"/>
  <c r="K558" i="13"/>
  <c r="K557" i="13"/>
  <c r="K556" i="13"/>
  <c r="K555" i="13"/>
  <c r="K554" i="13"/>
  <c r="K553" i="13"/>
  <c r="K552" i="13"/>
  <c r="K551" i="13"/>
  <c r="K550" i="13"/>
  <c r="K549" i="13"/>
  <c r="K548" i="13"/>
  <c r="K547" i="13"/>
  <c r="K546" i="13"/>
  <c r="K545" i="13"/>
  <c r="K544" i="13"/>
  <c r="K543" i="13"/>
  <c r="K542" i="13"/>
  <c r="K541" i="13"/>
  <c r="K540" i="13"/>
  <c r="K539" i="13"/>
  <c r="K538" i="13"/>
  <c r="K537" i="13"/>
  <c r="K536" i="13"/>
  <c r="K535" i="13"/>
  <c r="K534" i="13"/>
  <c r="K533" i="13"/>
  <c r="K532" i="13"/>
  <c r="K531" i="13"/>
  <c r="K530" i="13"/>
  <c r="K529" i="13"/>
  <c r="K528" i="13"/>
  <c r="K527" i="13"/>
  <c r="K526" i="13"/>
  <c r="K525" i="13"/>
  <c r="K524" i="13"/>
  <c r="K523" i="13"/>
  <c r="K522" i="13"/>
  <c r="K521" i="13"/>
  <c r="K520" i="13"/>
  <c r="K519" i="13"/>
  <c r="K518" i="13"/>
  <c r="K517" i="13"/>
  <c r="K516" i="13"/>
  <c r="K515" i="13"/>
  <c r="K514" i="13"/>
  <c r="K513" i="13"/>
  <c r="K512" i="13"/>
  <c r="K511" i="13"/>
  <c r="K510" i="13"/>
  <c r="K509" i="13"/>
  <c r="K508" i="13"/>
  <c r="K507" i="13"/>
  <c r="K506" i="13"/>
  <c r="K505" i="13"/>
  <c r="K504" i="13"/>
  <c r="K503" i="13"/>
  <c r="K502" i="13"/>
  <c r="K501" i="13"/>
  <c r="K500" i="13"/>
  <c r="K499" i="13"/>
  <c r="K498" i="13"/>
  <c r="K497" i="13"/>
  <c r="K496" i="13"/>
  <c r="K495" i="13"/>
  <c r="K494" i="13"/>
  <c r="K493" i="13"/>
  <c r="K492" i="13"/>
  <c r="K491" i="13"/>
  <c r="K490" i="13"/>
  <c r="K489" i="13"/>
  <c r="K488" i="13"/>
  <c r="K487" i="13"/>
  <c r="K486" i="13"/>
  <c r="K485" i="13"/>
  <c r="K484" i="13"/>
  <c r="K483" i="13"/>
  <c r="K482" i="13"/>
  <c r="K481" i="13"/>
  <c r="K480" i="13"/>
  <c r="K479" i="13"/>
  <c r="K478" i="13"/>
  <c r="K477" i="13"/>
  <c r="K476" i="13"/>
  <c r="K475" i="13"/>
  <c r="K474" i="13"/>
  <c r="K473" i="13"/>
  <c r="K472" i="13"/>
  <c r="K471" i="13"/>
  <c r="K470" i="13"/>
  <c r="K469" i="13"/>
  <c r="K468" i="13"/>
  <c r="K467" i="13"/>
  <c r="K466" i="13"/>
  <c r="K465" i="13"/>
  <c r="K464" i="13"/>
  <c r="K463" i="13"/>
  <c r="K462" i="13"/>
  <c r="K461" i="13"/>
  <c r="K460" i="13"/>
  <c r="K459" i="13"/>
  <c r="K458" i="13"/>
  <c r="K457" i="13"/>
  <c r="K456" i="13"/>
  <c r="K455" i="13"/>
  <c r="K454" i="13"/>
  <c r="K453" i="13"/>
  <c r="K452" i="13"/>
  <c r="K451" i="13"/>
  <c r="K450" i="13"/>
  <c r="K449" i="13"/>
  <c r="K448" i="13"/>
  <c r="K447" i="13"/>
  <c r="K446" i="13"/>
  <c r="K445" i="13"/>
  <c r="K444" i="13"/>
  <c r="K443" i="13"/>
  <c r="K442" i="13"/>
  <c r="K441" i="13"/>
  <c r="K440" i="13"/>
  <c r="K439" i="13"/>
  <c r="K438" i="13"/>
  <c r="K437" i="13"/>
  <c r="K436" i="13"/>
  <c r="K435" i="13"/>
  <c r="K434" i="13"/>
  <c r="K433" i="13"/>
  <c r="K432" i="13"/>
  <c r="K431" i="13"/>
  <c r="K430" i="13"/>
  <c r="K429" i="13"/>
  <c r="K428" i="13"/>
  <c r="K427" i="13"/>
  <c r="K426" i="13"/>
  <c r="K425" i="13"/>
  <c r="K424" i="13"/>
  <c r="K423" i="13"/>
  <c r="K422" i="13"/>
  <c r="K421" i="13"/>
  <c r="K420" i="13"/>
  <c r="K419" i="13"/>
  <c r="K418" i="13"/>
  <c r="K417" i="13"/>
  <c r="K416" i="13"/>
  <c r="K415" i="13"/>
  <c r="K414" i="13"/>
  <c r="K413" i="13"/>
  <c r="K412" i="13"/>
  <c r="K411" i="13"/>
  <c r="K410" i="13"/>
  <c r="K409" i="13"/>
  <c r="K408" i="13"/>
  <c r="K407" i="13"/>
  <c r="K406" i="13"/>
  <c r="K405" i="13"/>
  <c r="K404" i="13"/>
  <c r="K403" i="13"/>
  <c r="K402" i="13"/>
  <c r="K401" i="13"/>
  <c r="K400" i="13"/>
  <c r="K399" i="13"/>
  <c r="K398" i="13"/>
  <c r="K397" i="13"/>
  <c r="K396" i="13"/>
  <c r="K395" i="13"/>
  <c r="K394" i="13"/>
  <c r="K393" i="13"/>
  <c r="K392" i="13"/>
  <c r="K391" i="13"/>
  <c r="K390" i="13"/>
  <c r="K389" i="13"/>
  <c r="K388" i="13"/>
  <c r="K387" i="13"/>
  <c r="K386" i="13"/>
  <c r="K385" i="13"/>
  <c r="K384" i="13"/>
  <c r="K383" i="13"/>
  <c r="K382" i="13"/>
  <c r="K381" i="13"/>
  <c r="K380" i="13"/>
  <c r="K379" i="13"/>
  <c r="K378" i="13"/>
  <c r="K377" i="13"/>
  <c r="K376" i="13"/>
  <c r="K375" i="13"/>
  <c r="K374" i="13"/>
  <c r="K373" i="13"/>
  <c r="K372" i="13"/>
  <c r="K371" i="13"/>
  <c r="K370" i="13"/>
  <c r="K369" i="13"/>
  <c r="K368" i="13"/>
  <c r="K367" i="13"/>
  <c r="K366" i="13"/>
  <c r="K365" i="13"/>
  <c r="K364" i="13"/>
  <c r="K363" i="13"/>
  <c r="K362" i="13"/>
  <c r="K361" i="13"/>
  <c r="K360" i="13"/>
  <c r="K359" i="13"/>
  <c r="K358" i="13"/>
  <c r="K357" i="13"/>
  <c r="K356" i="13"/>
  <c r="K355" i="13"/>
  <c r="K354" i="13"/>
  <c r="K353" i="13"/>
  <c r="K352" i="13"/>
  <c r="K351" i="13"/>
  <c r="K350" i="13"/>
  <c r="K349" i="13"/>
  <c r="K348" i="13"/>
  <c r="K347" i="13"/>
  <c r="K346" i="13"/>
  <c r="K345" i="13"/>
  <c r="K344" i="13"/>
  <c r="K343" i="13"/>
  <c r="K342" i="13"/>
  <c r="K341" i="13"/>
  <c r="K340" i="13"/>
  <c r="K339" i="13"/>
  <c r="K338" i="13"/>
  <c r="K337" i="13"/>
  <c r="K336" i="13"/>
  <c r="K335" i="13"/>
  <c r="K334" i="13"/>
  <c r="K333" i="13"/>
  <c r="K332" i="13"/>
  <c r="K331" i="13"/>
  <c r="K330" i="13"/>
  <c r="K329" i="13"/>
  <c r="K328" i="13"/>
  <c r="K327" i="13"/>
  <c r="K326" i="13"/>
  <c r="K325" i="13"/>
  <c r="K324" i="13"/>
  <c r="K323" i="13"/>
  <c r="K322" i="13"/>
  <c r="K321" i="13"/>
  <c r="K320" i="13"/>
  <c r="K319" i="13"/>
  <c r="K318" i="13"/>
  <c r="K317" i="13"/>
  <c r="K316" i="13"/>
  <c r="K315" i="13"/>
  <c r="K314" i="13"/>
  <c r="K313" i="13"/>
  <c r="K312" i="13"/>
  <c r="K311" i="13"/>
  <c r="K310" i="13"/>
  <c r="K309" i="13"/>
  <c r="K308" i="13"/>
  <c r="K307" i="13"/>
  <c r="K306" i="13"/>
  <c r="K305" i="13"/>
  <c r="K304" i="13"/>
  <c r="K303" i="13"/>
  <c r="K302" i="13"/>
  <c r="K301" i="13"/>
  <c r="K300" i="13"/>
  <c r="K299" i="13"/>
  <c r="K298" i="13"/>
  <c r="K297" i="13"/>
  <c r="K296" i="13"/>
  <c r="K295" i="13"/>
  <c r="K294" i="13"/>
  <c r="K293" i="13"/>
  <c r="K292" i="13"/>
  <c r="K291" i="13"/>
  <c r="K290" i="13"/>
  <c r="K289" i="13"/>
  <c r="K288" i="13"/>
  <c r="K287" i="13"/>
  <c r="K286" i="13"/>
  <c r="K285" i="13"/>
  <c r="K284" i="13"/>
  <c r="K283" i="13"/>
  <c r="K282" i="13"/>
  <c r="K281" i="13"/>
  <c r="K280" i="13"/>
  <c r="K279" i="13"/>
  <c r="K278" i="13"/>
  <c r="K277" i="13"/>
  <c r="K276" i="13"/>
  <c r="K275" i="13"/>
  <c r="K274" i="13"/>
  <c r="K273" i="13"/>
  <c r="K272" i="13"/>
  <c r="K271" i="13"/>
  <c r="K270" i="13"/>
  <c r="K269" i="13"/>
  <c r="K268" i="13"/>
  <c r="K267" i="13"/>
  <c r="K266" i="13"/>
  <c r="K265" i="13"/>
  <c r="K264" i="13"/>
  <c r="K263" i="13"/>
  <c r="K262" i="13"/>
  <c r="K261" i="13"/>
  <c r="K260" i="13"/>
  <c r="K259" i="13"/>
  <c r="K258" i="13"/>
  <c r="K257" i="13"/>
  <c r="K256" i="13"/>
  <c r="K255" i="13"/>
  <c r="K254" i="13"/>
  <c r="K253" i="13"/>
  <c r="K252" i="13"/>
  <c r="K251" i="13"/>
  <c r="K250" i="13"/>
  <c r="K249" i="13"/>
  <c r="K248" i="13"/>
  <c r="K247" i="13"/>
  <c r="K246" i="13"/>
  <c r="K245" i="13"/>
  <c r="K244" i="13"/>
  <c r="K243" i="13"/>
  <c r="K242" i="13"/>
  <c r="K241" i="13"/>
  <c r="K240" i="13"/>
  <c r="K239" i="13"/>
  <c r="K238" i="13"/>
  <c r="K237" i="13"/>
  <c r="K236" i="13"/>
  <c r="K235" i="13"/>
  <c r="K234" i="13"/>
  <c r="K233" i="13"/>
  <c r="K232" i="13"/>
  <c r="K231" i="13"/>
  <c r="K230" i="13"/>
  <c r="K229" i="13"/>
  <c r="K228" i="13"/>
  <c r="K227" i="13"/>
  <c r="K226" i="13"/>
  <c r="K225" i="13"/>
  <c r="K224" i="13"/>
  <c r="K223" i="13"/>
  <c r="K222" i="13"/>
  <c r="K221" i="13"/>
  <c r="K220" i="13"/>
  <c r="K219" i="13"/>
  <c r="K218" i="13"/>
  <c r="K217" i="13"/>
  <c r="K216" i="13"/>
  <c r="K215" i="13"/>
  <c r="K214" i="13"/>
  <c r="K213" i="13"/>
  <c r="K212" i="13"/>
  <c r="K211" i="13"/>
  <c r="K210" i="13"/>
  <c r="K209" i="13"/>
  <c r="K208" i="13"/>
  <c r="K207" i="13"/>
  <c r="K206" i="13"/>
  <c r="K205" i="13"/>
  <c r="K204" i="13"/>
  <c r="K203" i="13"/>
  <c r="K202" i="13"/>
  <c r="K201" i="13"/>
  <c r="K200" i="13"/>
  <c r="K199" i="13"/>
  <c r="K198" i="13"/>
  <c r="K197" i="13"/>
  <c r="K196" i="13"/>
  <c r="K195" i="13"/>
  <c r="K194" i="13"/>
  <c r="K193" i="13"/>
  <c r="K192" i="13"/>
  <c r="K191" i="13"/>
  <c r="K190" i="13"/>
  <c r="K189" i="13"/>
  <c r="K188" i="13"/>
  <c r="K187" i="13"/>
  <c r="K186" i="13"/>
  <c r="K185" i="13"/>
  <c r="K184" i="13"/>
  <c r="K183" i="13"/>
  <c r="K182" i="13"/>
  <c r="K181" i="13"/>
  <c r="K180" i="13"/>
  <c r="K179" i="13"/>
  <c r="K178" i="13"/>
  <c r="K177" i="13"/>
  <c r="K176" i="13"/>
  <c r="K175" i="13"/>
  <c r="K174" i="13"/>
  <c r="K173" i="13"/>
  <c r="K172" i="13"/>
  <c r="K171" i="13"/>
  <c r="K170" i="13"/>
  <c r="K169" i="13"/>
  <c r="K168" i="13"/>
  <c r="K167" i="13"/>
  <c r="K166" i="13"/>
  <c r="K165" i="13"/>
  <c r="K164" i="13"/>
  <c r="K163" i="13"/>
  <c r="K162" i="13"/>
  <c r="K161" i="13"/>
  <c r="K160" i="13"/>
  <c r="K159" i="13"/>
  <c r="K158" i="13"/>
  <c r="K157" i="13"/>
  <c r="K156" i="13"/>
  <c r="K155" i="13"/>
  <c r="K154" i="13"/>
  <c r="K153" i="13"/>
  <c r="K152" i="13"/>
  <c r="K151" i="13"/>
  <c r="K150" i="13"/>
  <c r="K149" i="13"/>
  <c r="K148" i="13"/>
  <c r="K147" i="13"/>
  <c r="K146" i="13"/>
  <c r="K145" i="13"/>
  <c r="K144" i="13"/>
  <c r="K143" i="13"/>
  <c r="K142" i="13"/>
  <c r="K141" i="13"/>
  <c r="K140" i="13"/>
  <c r="K139" i="13"/>
  <c r="K138" i="13"/>
  <c r="K137" i="13"/>
  <c r="K136" i="13"/>
  <c r="K135" i="13"/>
  <c r="K134" i="13"/>
  <c r="K133" i="13"/>
  <c r="K132" i="13"/>
  <c r="K131" i="13"/>
  <c r="K130" i="13"/>
  <c r="K129" i="13"/>
  <c r="K128" i="13"/>
  <c r="K127" i="13"/>
  <c r="K126" i="13"/>
  <c r="K125" i="13"/>
  <c r="K124" i="13"/>
  <c r="K123" i="13"/>
  <c r="K122" i="13"/>
  <c r="K121" i="13"/>
  <c r="K120" i="13"/>
  <c r="K119" i="13"/>
  <c r="K118" i="13"/>
  <c r="K117" i="13"/>
  <c r="K116" i="13"/>
  <c r="K115" i="13"/>
  <c r="K114" i="13"/>
  <c r="K113" i="13"/>
  <c r="K112" i="13"/>
  <c r="K111" i="13"/>
  <c r="K110" i="13"/>
  <c r="K109" i="13"/>
  <c r="K108" i="13"/>
  <c r="K107" i="13"/>
  <c r="K106" i="13"/>
  <c r="K105" i="13"/>
  <c r="K104" i="13"/>
  <c r="K103" i="13"/>
  <c r="K102" i="13"/>
  <c r="K101" i="13"/>
  <c r="K100" i="13"/>
  <c r="K99" i="13"/>
  <c r="K98" i="13"/>
  <c r="K97" i="13"/>
  <c r="K96" i="13"/>
  <c r="K95" i="13"/>
  <c r="K94" i="13"/>
  <c r="K93" i="13"/>
  <c r="K92" i="13"/>
  <c r="K91" i="13"/>
  <c r="K90" i="13"/>
  <c r="K89" i="13"/>
  <c r="K88" i="13"/>
  <c r="K87" i="13"/>
  <c r="K86" i="13"/>
  <c r="K85" i="13"/>
  <c r="K84" i="13"/>
  <c r="K83" i="13"/>
  <c r="K82" i="13"/>
  <c r="K81" i="13"/>
  <c r="K80" i="13"/>
  <c r="K79" i="13"/>
  <c r="K78" i="13"/>
  <c r="K77" i="13"/>
  <c r="K76" i="13"/>
  <c r="K75" i="13"/>
  <c r="K74" i="13"/>
  <c r="K73" i="13"/>
  <c r="K72" i="13"/>
  <c r="K71" i="13"/>
  <c r="K70" i="13"/>
  <c r="K69" i="13"/>
  <c r="K68" i="13"/>
  <c r="K67" i="13"/>
  <c r="K66" i="13"/>
  <c r="K65" i="13"/>
  <c r="K64" i="13"/>
  <c r="K63" i="13"/>
  <c r="K62" i="13"/>
  <c r="K61" i="13"/>
  <c r="K60" i="13"/>
  <c r="K59" i="13"/>
  <c r="K58" i="13"/>
  <c r="K57" i="13"/>
  <c r="K56" i="13"/>
  <c r="I54" i="13"/>
  <c r="I53" i="13"/>
  <c r="I51" i="13"/>
  <c r="I50" i="13"/>
  <c r="I47" i="13"/>
  <c r="I48" i="13" s="1"/>
  <c r="I44" i="13"/>
  <c r="I45" i="13" s="1"/>
  <c r="I42" i="13"/>
  <c r="K42" i="13" s="1"/>
  <c r="I41" i="13"/>
  <c r="I38" i="13"/>
  <c r="I39" i="13" s="1"/>
  <c r="I36" i="13"/>
  <c r="I35" i="13"/>
  <c r="I32" i="13"/>
  <c r="I33" i="13" s="1"/>
  <c r="I29" i="13"/>
  <c r="I30" i="13" s="1"/>
  <c r="K28" i="13"/>
  <c r="I27" i="13"/>
  <c r="K27" i="13" s="1"/>
  <c r="I26" i="13"/>
  <c r="K26" i="13" s="1"/>
  <c r="I23" i="13"/>
  <c r="I24" i="13" s="1"/>
  <c r="I20" i="13"/>
  <c r="I21" i="13" s="1"/>
  <c r="I17" i="13"/>
  <c r="I18" i="13" s="1"/>
  <c r="I14" i="13"/>
  <c r="I15" i="13" s="1"/>
  <c r="I12" i="13"/>
  <c r="I11" i="13"/>
  <c r="I9" i="13"/>
  <c r="I8" i="13"/>
  <c r="K971" i="12" l="1"/>
  <c r="K970" i="12"/>
  <c r="K969" i="12"/>
  <c r="K968" i="12"/>
  <c r="K967" i="12"/>
  <c r="K966" i="12"/>
  <c r="K965" i="12"/>
  <c r="K964" i="12"/>
  <c r="K963" i="12"/>
  <c r="K962" i="12"/>
  <c r="K961" i="12"/>
  <c r="K960" i="12"/>
  <c r="K959" i="12"/>
  <c r="K958" i="12"/>
  <c r="K957" i="12"/>
  <c r="K956" i="12"/>
  <c r="K955" i="12"/>
  <c r="K954" i="12"/>
  <c r="K953" i="12"/>
  <c r="K952" i="12"/>
  <c r="K951" i="12"/>
  <c r="K950" i="12"/>
  <c r="K949" i="12"/>
  <c r="K948" i="12"/>
  <c r="K947" i="12"/>
  <c r="K946" i="12"/>
  <c r="K945" i="12"/>
  <c r="K944" i="12"/>
  <c r="K943" i="12"/>
  <c r="K942" i="12"/>
  <c r="K941" i="12"/>
  <c r="K940" i="12"/>
  <c r="K939" i="12"/>
  <c r="K938" i="12"/>
  <c r="K937" i="12"/>
  <c r="K936" i="12"/>
  <c r="K935" i="12"/>
  <c r="K934" i="12"/>
  <c r="K933" i="12"/>
  <c r="K932" i="12"/>
  <c r="K931" i="12"/>
  <c r="K930" i="12"/>
  <c r="K929" i="12"/>
  <c r="K928" i="12"/>
  <c r="K927" i="12"/>
  <c r="K926" i="12"/>
  <c r="K925" i="12"/>
  <c r="K924" i="12"/>
  <c r="K923" i="12"/>
  <c r="K922" i="12"/>
  <c r="K921" i="12"/>
  <c r="K920" i="12"/>
  <c r="K919" i="12"/>
  <c r="K918" i="12"/>
  <c r="K917" i="12"/>
  <c r="K916" i="12"/>
  <c r="K915" i="12"/>
  <c r="K914" i="12"/>
  <c r="K913" i="12"/>
  <c r="K912" i="12"/>
  <c r="K911" i="12"/>
  <c r="K910" i="12"/>
  <c r="K909" i="12"/>
  <c r="K908" i="12"/>
  <c r="K907" i="12"/>
  <c r="K906" i="12"/>
  <c r="K905" i="12"/>
  <c r="K904" i="12"/>
  <c r="K903" i="12"/>
  <c r="K902" i="12"/>
  <c r="K901" i="12"/>
  <c r="K900" i="12"/>
  <c r="K899" i="12"/>
  <c r="K898" i="12"/>
  <c r="K897" i="12"/>
  <c r="K896" i="12"/>
  <c r="K895" i="12"/>
  <c r="K894" i="12"/>
  <c r="K893" i="12"/>
  <c r="K892" i="12"/>
  <c r="K891" i="12"/>
  <c r="K890" i="12"/>
  <c r="K889" i="12"/>
  <c r="K888" i="12"/>
  <c r="K887" i="12"/>
  <c r="K886" i="12"/>
  <c r="K885" i="12"/>
  <c r="K884" i="12"/>
  <c r="K883" i="12"/>
  <c r="K882" i="12"/>
  <c r="K881" i="12"/>
  <c r="K880" i="12"/>
  <c r="K879" i="12"/>
  <c r="K878" i="12"/>
  <c r="K877" i="12"/>
  <c r="K876" i="12"/>
  <c r="K875" i="12"/>
  <c r="K874" i="12"/>
  <c r="K873" i="12"/>
  <c r="K872" i="12"/>
  <c r="K871" i="12"/>
  <c r="K870" i="12"/>
  <c r="K869" i="12"/>
  <c r="K868" i="12"/>
  <c r="K867" i="12"/>
  <c r="K866" i="12"/>
  <c r="K865" i="12"/>
  <c r="K864" i="12"/>
  <c r="K863" i="12"/>
  <c r="K862" i="12"/>
  <c r="K861" i="12"/>
  <c r="K860" i="12"/>
  <c r="K859" i="12"/>
  <c r="K858" i="12"/>
  <c r="K857" i="12"/>
  <c r="K856" i="12"/>
  <c r="K855" i="12"/>
  <c r="K854" i="12"/>
  <c r="K853" i="12"/>
  <c r="K852" i="12"/>
  <c r="K851" i="12"/>
  <c r="K850" i="12"/>
  <c r="K849" i="12"/>
  <c r="K848" i="12"/>
  <c r="K847" i="12"/>
  <c r="K846" i="12"/>
  <c r="K845" i="12"/>
  <c r="K844" i="12"/>
  <c r="K843" i="12"/>
  <c r="K842" i="12"/>
  <c r="K841" i="12"/>
  <c r="K840" i="12"/>
  <c r="K839" i="12"/>
  <c r="K838" i="12"/>
  <c r="K837" i="12"/>
  <c r="K836" i="12"/>
  <c r="K835" i="12"/>
  <c r="K834" i="12"/>
  <c r="K833" i="12"/>
  <c r="K832" i="12"/>
  <c r="K831" i="12"/>
  <c r="K830" i="12"/>
  <c r="K829" i="12"/>
  <c r="K828" i="12"/>
  <c r="K827" i="12"/>
  <c r="K826" i="12"/>
  <c r="K825" i="12"/>
  <c r="K824" i="12"/>
  <c r="K823" i="12"/>
  <c r="K822" i="12"/>
  <c r="K821" i="12"/>
  <c r="K820" i="12"/>
  <c r="K819" i="12"/>
  <c r="K818" i="12"/>
  <c r="K817" i="12"/>
  <c r="K816" i="12"/>
  <c r="K815" i="12"/>
  <c r="K814" i="12"/>
  <c r="K813" i="12"/>
  <c r="K812" i="12"/>
  <c r="K811" i="12"/>
  <c r="K810" i="12"/>
  <c r="K809" i="12"/>
  <c r="K808" i="12"/>
  <c r="K807" i="12"/>
  <c r="K806" i="12"/>
  <c r="K805" i="12"/>
  <c r="K804" i="12"/>
  <c r="K803" i="12"/>
  <c r="K802" i="12"/>
  <c r="K801" i="12"/>
  <c r="K800" i="12"/>
  <c r="K799" i="12"/>
  <c r="K798" i="12"/>
  <c r="K797" i="12"/>
  <c r="K796" i="12"/>
  <c r="K795" i="12"/>
  <c r="K794" i="12"/>
  <c r="K793" i="12"/>
  <c r="K792" i="12"/>
  <c r="K791" i="12"/>
  <c r="K790" i="12"/>
  <c r="K789" i="12"/>
  <c r="K788" i="12"/>
  <c r="K787" i="12"/>
  <c r="K786" i="12"/>
  <c r="K785" i="12"/>
  <c r="K784" i="12"/>
  <c r="K783" i="12"/>
  <c r="K782" i="12"/>
  <c r="K781" i="12"/>
  <c r="K780" i="12"/>
  <c r="K779" i="12"/>
  <c r="K778" i="12"/>
  <c r="K777" i="12"/>
  <c r="K776" i="12"/>
  <c r="K775" i="12"/>
  <c r="K774" i="12"/>
  <c r="K773" i="12"/>
  <c r="K772" i="12"/>
  <c r="K771" i="12"/>
  <c r="K770" i="12"/>
  <c r="K769" i="12"/>
  <c r="K768" i="12"/>
  <c r="K767" i="12"/>
  <c r="K766" i="12"/>
  <c r="K765" i="12"/>
  <c r="K764" i="12"/>
  <c r="K763" i="12"/>
  <c r="K762" i="12"/>
  <c r="K761" i="12"/>
  <c r="K760" i="12"/>
  <c r="K759" i="12"/>
  <c r="K758" i="12"/>
  <c r="K757" i="12"/>
  <c r="K756" i="12"/>
  <c r="K755" i="12"/>
  <c r="K754" i="12"/>
  <c r="K753" i="12"/>
  <c r="K752" i="12"/>
  <c r="K751" i="12"/>
  <c r="K750" i="12"/>
  <c r="K749" i="12"/>
  <c r="K748" i="12"/>
  <c r="K747" i="12"/>
  <c r="K746" i="12"/>
  <c r="K745" i="12"/>
  <c r="K744" i="12"/>
  <c r="K743" i="12"/>
  <c r="K742" i="12"/>
  <c r="K741" i="12"/>
  <c r="K740" i="12"/>
  <c r="K739" i="12"/>
  <c r="K738" i="12"/>
  <c r="K737" i="12"/>
  <c r="K736" i="12"/>
  <c r="K735" i="12"/>
  <c r="K734" i="12"/>
  <c r="K733" i="12"/>
  <c r="K732" i="12"/>
  <c r="K731" i="12"/>
  <c r="K730" i="12"/>
  <c r="K729" i="12"/>
  <c r="K728" i="12"/>
  <c r="K727" i="12"/>
  <c r="K726" i="12"/>
  <c r="K725" i="12"/>
  <c r="K724" i="12"/>
  <c r="K723" i="12"/>
  <c r="K722" i="12"/>
  <c r="K721" i="12"/>
  <c r="K720" i="12"/>
  <c r="K719" i="12"/>
  <c r="K718" i="12"/>
  <c r="K717" i="12"/>
  <c r="K716" i="12"/>
  <c r="K715" i="12"/>
  <c r="K714" i="12"/>
  <c r="K713" i="12"/>
  <c r="K712" i="12"/>
  <c r="K711" i="12"/>
  <c r="K710" i="12"/>
  <c r="K709" i="12"/>
  <c r="K708" i="12"/>
  <c r="K707" i="12"/>
  <c r="K706" i="12"/>
  <c r="K705" i="12"/>
  <c r="K704" i="12"/>
  <c r="K703" i="12"/>
  <c r="K702" i="12"/>
  <c r="K701" i="12"/>
  <c r="K700" i="12"/>
  <c r="K699" i="12"/>
  <c r="K698" i="12"/>
  <c r="K697" i="12"/>
  <c r="K696" i="12"/>
  <c r="K695" i="12"/>
  <c r="K694" i="12"/>
  <c r="K693" i="12"/>
  <c r="K692" i="12"/>
  <c r="K691" i="12"/>
  <c r="K690" i="12"/>
  <c r="K689" i="12"/>
  <c r="K688" i="12"/>
  <c r="K687" i="12"/>
  <c r="K686" i="12"/>
  <c r="K685" i="12"/>
  <c r="K684" i="12"/>
  <c r="K683" i="12"/>
  <c r="K682" i="12"/>
  <c r="K681" i="12"/>
  <c r="K680" i="12"/>
  <c r="K679" i="12"/>
  <c r="K678" i="12"/>
  <c r="K677" i="12"/>
  <c r="K676" i="12"/>
  <c r="K675" i="12"/>
  <c r="K674" i="12"/>
  <c r="K673" i="12"/>
  <c r="K672" i="12"/>
  <c r="K671" i="12"/>
  <c r="K670" i="12"/>
  <c r="K669" i="12"/>
  <c r="K668" i="12"/>
  <c r="K667" i="12"/>
  <c r="K666" i="12"/>
  <c r="K665" i="12"/>
  <c r="K664" i="12"/>
  <c r="K663" i="12"/>
  <c r="K662" i="12"/>
  <c r="K661" i="12"/>
  <c r="K660" i="12"/>
  <c r="K659" i="12"/>
  <c r="K658" i="12"/>
  <c r="K657" i="12"/>
  <c r="K656" i="12"/>
  <c r="K655" i="12"/>
  <c r="K654" i="12"/>
  <c r="K653" i="12"/>
  <c r="K652" i="12"/>
  <c r="K651" i="12"/>
  <c r="K650" i="12"/>
  <c r="K649" i="12"/>
  <c r="K648" i="12"/>
  <c r="K647" i="12"/>
  <c r="K646" i="12"/>
  <c r="K645" i="12"/>
  <c r="K644" i="12"/>
  <c r="K643" i="12"/>
  <c r="K642" i="12"/>
  <c r="K641" i="12"/>
  <c r="K640" i="12"/>
  <c r="K639" i="12"/>
  <c r="K638" i="12"/>
  <c r="K637" i="12"/>
  <c r="K636" i="12"/>
  <c r="K635" i="12"/>
  <c r="K634" i="12"/>
  <c r="K633" i="12"/>
  <c r="K632" i="12"/>
  <c r="K631" i="12"/>
  <c r="K630" i="12"/>
  <c r="K629" i="12"/>
  <c r="K628" i="12"/>
  <c r="K627" i="12"/>
  <c r="K626" i="12"/>
  <c r="K625" i="12"/>
  <c r="K624" i="12"/>
  <c r="K623" i="12"/>
  <c r="K622" i="12"/>
  <c r="K621" i="12"/>
  <c r="K620" i="12"/>
  <c r="K619" i="12"/>
  <c r="K618" i="12"/>
  <c r="K617" i="12"/>
  <c r="K616" i="12"/>
  <c r="K615" i="12"/>
  <c r="K614" i="12"/>
  <c r="K613" i="12"/>
  <c r="K612" i="12"/>
  <c r="K611" i="12"/>
  <c r="K610" i="12"/>
  <c r="K609" i="12"/>
  <c r="K608" i="12"/>
  <c r="K607" i="12"/>
  <c r="K606" i="12"/>
  <c r="K605" i="12"/>
  <c r="K604" i="12"/>
  <c r="K603" i="12"/>
  <c r="K602" i="12"/>
  <c r="K601" i="12"/>
  <c r="K600" i="12"/>
  <c r="K599" i="12"/>
  <c r="K598" i="12"/>
  <c r="K597" i="12"/>
  <c r="K596" i="12"/>
  <c r="K595" i="12"/>
  <c r="K594" i="12"/>
  <c r="K593" i="12"/>
  <c r="K592" i="12"/>
  <c r="K591" i="12"/>
  <c r="K590" i="12"/>
  <c r="K589" i="12"/>
  <c r="K588" i="12"/>
  <c r="K587" i="12"/>
  <c r="K586" i="12"/>
  <c r="K585" i="12"/>
  <c r="K584" i="12"/>
  <c r="K583" i="12"/>
  <c r="K582" i="12"/>
  <c r="K581" i="12"/>
  <c r="K580" i="12"/>
  <c r="K579" i="12"/>
  <c r="K578" i="12"/>
  <c r="K577" i="12"/>
  <c r="K576" i="12"/>
  <c r="K575" i="12"/>
  <c r="K574" i="12"/>
  <c r="K573" i="12"/>
  <c r="K572" i="12"/>
  <c r="K571" i="12"/>
  <c r="K570" i="12"/>
  <c r="K569" i="12"/>
  <c r="K568" i="12"/>
  <c r="K567" i="12"/>
  <c r="K566" i="12"/>
  <c r="K565" i="12"/>
  <c r="K564" i="12"/>
  <c r="K563" i="12"/>
  <c r="K562" i="12"/>
  <c r="K561" i="12"/>
  <c r="K560" i="12"/>
  <c r="K559" i="12"/>
  <c r="K558" i="12"/>
  <c r="K557" i="12"/>
  <c r="K556" i="12"/>
  <c r="K555" i="12"/>
  <c r="K554" i="12"/>
  <c r="K553" i="12"/>
  <c r="K552" i="12"/>
  <c r="K551" i="12"/>
  <c r="K550" i="12"/>
  <c r="K549" i="12"/>
  <c r="K548" i="12"/>
  <c r="K547" i="12"/>
  <c r="K546" i="12"/>
  <c r="K545" i="12"/>
  <c r="K544" i="12"/>
  <c r="K543" i="12"/>
  <c r="K542" i="12"/>
  <c r="K541" i="12"/>
  <c r="K540" i="12"/>
  <c r="K539" i="12"/>
  <c r="K538" i="12"/>
  <c r="K537" i="12"/>
  <c r="K536" i="12"/>
  <c r="K535" i="12"/>
  <c r="K534" i="12"/>
  <c r="K533" i="12"/>
  <c r="K532" i="12"/>
  <c r="K531" i="12"/>
  <c r="K530" i="12"/>
  <c r="K529" i="12"/>
  <c r="K528" i="12"/>
  <c r="K527" i="12"/>
  <c r="K526" i="12"/>
  <c r="K525" i="12"/>
  <c r="K524" i="12"/>
  <c r="K523" i="12"/>
  <c r="K522" i="12"/>
  <c r="K521" i="12"/>
  <c r="K520" i="12"/>
  <c r="K519" i="12"/>
  <c r="K518" i="12"/>
  <c r="K517" i="12"/>
  <c r="K516" i="12"/>
  <c r="K515" i="12"/>
  <c r="K514" i="12"/>
  <c r="K513" i="12"/>
  <c r="K512" i="12"/>
  <c r="K511" i="12"/>
  <c r="K510" i="12"/>
  <c r="K509" i="12"/>
  <c r="K508" i="12"/>
  <c r="K507" i="12"/>
  <c r="K506" i="12"/>
  <c r="K505" i="12"/>
  <c r="K504" i="12"/>
  <c r="K503" i="12"/>
  <c r="K502" i="12"/>
  <c r="K501" i="12"/>
  <c r="K500" i="12"/>
  <c r="K499" i="12"/>
  <c r="K498" i="12"/>
  <c r="K497" i="12"/>
  <c r="K496" i="12"/>
  <c r="K495" i="12"/>
  <c r="K494" i="12"/>
  <c r="K493" i="12"/>
  <c r="K492" i="12"/>
  <c r="K491" i="12"/>
  <c r="K490" i="12"/>
  <c r="K489" i="12"/>
  <c r="K488" i="12"/>
  <c r="K487" i="12"/>
  <c r="K486" i="12"/>
  <c r="K485" i="12"/>
  <c r="K484" i="12"/>
  <c r="K483" i="12"/>
  <c r="K482" i="12"/>
  <c r="K481" i="12"/>
  <c r="K480" i="12"/>
  <c r="K479" i="12"/>
  <c r="K478" i="12"/>
  <c r="K477" i="12"/>
  <c r="K476" i="12"/>
  <c r="K475" i="12"/>
  <c r="K474" i="12"/>
  <c r="K473" i="12"/>
  <c r="K472" i="12"/>
  <c r="K471" i="12"/>
  <c r="K470" i="12"/>
  <c r="K469" i="12"/>
  <c r="K468" i="12"/>
  <c r="K467" i="12"/>
  <c r="K466" i="12"/>
  <c r="K465" i="12"/>
  <c r="K464" i="12"/>
  <c r="K463" i="12"/>
  <c r="K462" i="12"/>
  <c r="K461" i="12"/>
  <c r="K460" i="12"/>
  <c r="K459" i="12"/>
  <c r="K458" i="12"/>
  <c r="K457" i="12"/>
  <c r="K456" i="12"/>
  <c r="K455" i="12"/>
  <c r="K454" i="12"/>
  <c r="K453" i="12"/>
  <c r="K452" i="12"/>
  <c r="K451" i="12"/>
  <c r="K450" i="12"/>
  <c r="K449" i="12"/>
  <c r="K448" i="12"/>
  <c r="K447" i="12"/>
  <c r="K446" i="12"/>
  <c r="K445" i="12"/>
  <c r="K444" i="12"/>
  <c r="K443" i="12"/>
  <c r="K442" i="12"/>
  <c r="K441" i="12"/>
  <c r="K440" i="12"/>
  <c r="K439" i="12"/>
  <c r="K438" i="12"/>
  <c r="K437" i="12"/>
  <c r="K436" i="12"/>
  <c r="K435" i="12"/>
  <c r="K434" i="12"/>
  <c r="K433" i="12"/>
  <c r="K432" i="12"/>
  <c r="K431" i="12"/>
  <c r="K430" i="12"/>
  <c r="K429" i="12"/>
  <c r="K428" i="12"/>
  <c r="K427" i="12"/>
  <c r="K426" i="12"/>
  <c r="K425" i="12"/>
  <c r="K424" i="12"/>
  <c r="K423" i="12"/>
  <c r="K422" i="12"/>
  <c r="K421" i="12"/>
  <c r="K420" i="12"/>
  <c r="K419" i="12"/>
  <c r="K418" i="12"/>
  <c r="K417" i="12"/>
  <c r="K416" i="12"/>
  <c r="K415" i="12"/>
  <c r="K414" i="12"/>
  <c r="K413" i="12"/>
  <c r="K412" i="12"/>
  <c r="K411" i="12"/>
  <c r="K410" i="12"/>
  <c r="K409" i="12"/>
  <c r="K408" i="12"/>
  <c r="K407" i="12"/>
  <c r="K406" i="12"/>
  <c r="K405" i="12"/>
  <c r="K404" i="12"/>
  <c r="K403" i="12"/>
  <c r="K402" i="12"/>
  <c r="K401" i="12"/>
  <c r="K400" i="12"/>
  <c r="K399" i="12"/>
  <c r="K398" i="12"/>
  <c r="K397" i="12"/>
  <c r="K396" i="12"/>
  <c r="K395" i="12"/>
  <c r="K394" i="12"/>
  <c r="K393" i="12"/>
  <c r="K392" i="12"/>
  <c r="K391" i="12"/>
  <c r="K390" i="12"/>
  <c r="K389" i="12"/>
  <c r="K388" i="12"/>
  <c r="K387" i="12"/>
  <c r="K386" i="12"/>
  <c r="K385" i="12"/>
  <c r="K384" i="12"/>
  <c r="K383" i="12"/>
  <c r="K382" i="12"/>
  <c r="K381" i="12"/>
  <c r="K380" i="12"/>
  <c r="K379" i="12"/>
  <c r="K378" i="12"/>
  <c r="K377" i="12"/>
  <c r="K376" i="12"/>
  <c r="K375" i="12"/>
  <c r="K374" i="12"/>
  <c r="K373" i="12"/>
  <c r="K372" i="12"/>
  <c r="K371" i="12"/>
  <c r="I369" i="12"/>
  <c r="I370" i="12" s="1"/>
  <c r="K370" i="12" s="1"/>
  <c r="K367" i="12"/>
  <c r="K366" i="12"/>
  <c r="K365" i="12"/>
  <c r="K364" i="12"/>
  <c r="K363" i="12"/>
  <c r="I361" i="12"/>
  <c r="I362" i="12" s="1"/>
  <c r="K362" i="12" s="1"/>
  <c r="K359" i="12"/>
  <c r="K358" i="12"/>
  <c r="K357" i="12"/>
  <c r="K356" i="12"/>
  <c r="K355" i="12"/>
  <c r="I354" i="12"/>
  <c r="K354" i="12" s="1"/>
  <c r="K353" i="12"/>
  <c r="I353" i="12"/>
  <c r="K351" i="12"/>
  <c r="K350" i="12"/>
  <c r="K349" i="12"/>
  <c r="K348" i="12"/>
  <c r="K347" i="12"/>
  <c r="K345" i="12"/>
  <c r="I345" i="12"/>
  <c r="I346" i="12" s="1"/>
  <c r="K346" i="12" s="1"/>
  <c r="K343" i="12"/>
  <c r="K342" i="12"/>
  <c r="K341" i="12"/>
  <c r="K340" i="12"/>
  <c r="K339" i="12"/>
  <c r="K338" i="12"/>
  <c r="I338" i="12"/>
  <c r="K337" i="12"/>
  <c r="I337" i="12"/>
  <c r="K335" i="12"/>
  <c r="K334" i="12"/>
  <c r="K333" i="12"/>
  <c r="K332" i="12"/>
  <c r="K331" i="12"/>
  <c r="I329" i="12"/>
  <c r="I330" i="12" s="1"/>
  <c r="K330" i="12" s="1"/>
  <c r="K327" i="12"/>
  <c r="K326" i="12"/>
  <c r="K325" i="12"/>
  <c r="K324" i="12"/>
  <c r="K323" i="12"/>
  <c r="K322" i="12"/>
  <c r="I322" i="12"/>
  <c r="K321" i="12"/>
  <c r="I321" i="12"/>
  <c r="K319" i="12"/>
  <c r="K318" i="12"/>
  <c r="K317" i="12"/>
  <c r="K316" i="12"/>
  <c r="K315" i="12"/>
  <c r="I314" i="12"/>
  <c r="K314" i="12" s="1"/>
  <c r="K313" i="12"/>
  <c r="I313" i="12"/>
  <c r="K311" i="12"/>
  <c r="K310" i="12"/>
  <c r="K309" i="12"/>
  <c r="K308" i="12"/>
  <c r="K307" i="12"/>
  <c r="K306" i="12"/>
  <c r="I306" i="12"/>
  <c r="K305" i="12"/>
  <c r="I305" i="12"/>
  <c r="K303" i="12"/>
  <c r="K302" i="12"/>
  <c r="K301" i="12"/>
  <c r="K300" i="12"/>
  <c r="K299" i="12"/>
  <c r="K297" i="12"/>
  <c r="I297" i="12"/>
  <c r="I298" i="12" s="1"/>
  <c r="K298" i="12" s="1"/>
  <c r="K295" i="12"/>
  <c r="K294" i="12"/>
  <c r="K293" i="12"/>
  <c r="K292" i="12"/>
  <c r="K291" i="12"/>
  <c r="I289" i="12"/>
  <c r="I290" i="12" s="1"/>
  <c r="K290" i="12" s="1"/>
  <c r="K287" i="12"/>
  <c r="K286" i="12"/>
  <c r="K285" i="12"/>
  <c r="K284" i="12"/>
  <c r="K283" i="12"/>
  <c r="I281" i="12"/>
  <c r="I282" i="12" s="1"/>
  <c r="K282" i="12" s="1"/>
  <c r="K279" i="12"/>
  <c r="K278" i="12"/>
  <c r="K277" i="12"/>
  <c r="K276" i="12"/>
  <c r="K275" i="12"/>
  <c r="I274" i="12"/>
  <c r="K274" i="12" s="1"/>
  <c r="K273" i="12"/>
  <c r="I273" i="12"/>
  <c r="K271" i="12"/>
  <c r="K270" i="12"/>
  <c r="K269" i="12"/>
  <c r="K268" i="12"/>
  <c r="K267" i="12"/>
  <c r="I266" i="12"/>
  <c r="K266" i="12" s="1"/>
  <c r="I265" i="12"/>
  <c r="K265" i="12" s="1"/>
  <c r="K263" i="12"/>
  <c r="K262" i="12"/>
  <c r="K261" i="12"/>
  <c r="K260" i="12"/>
  <c r="K259" i="12"/>
  <c r="K257" i="12"/>
  <c r="I257" i="12"/>
  <c r="I258" i="12" s="1"/>
  <c r="K258" i="12" s="1"/>
  <c r="K255" i="12"/>
  <c r="K254" i="12"/>
  <c r="K253" i="12"/>
  <c r="K252" i="12"/>
  <c r="K251" i="12"/>
  <c r="I249" i="12"/>
  <c r="I250" i="12" s="1"/>
  <c r="K250" i="12" s="1"/>
  <c r="K247" i="12"/>
  <c r="K246" i="12"/>
  <c r="K245" i="12"/>
  <c r="K244" i="12"/>
  <c r="K243" i="12"/>
  <c r="I241" i="12"/>
  <c r="I242" i="12" s="1"/>
  <c r="K242" i="12" s="1"/>
  <c r="K239" i="12"/>
  <c r="K238" i="12"/>
  <c r="K237" i="12"/>
  <c r="K236" i="12"/>
  <c r="K235" i="12"/>
  <c r="I233" i="12"/>
  <c r="I234" i="12" s="1"/>
  <c r="K234" i="12" s="1"/>
  <c r="K231" i="12"/>
  <c r="K230" i="12"/>
  <c r="K229" i="12"/>
  <c r="K228" i="12"/>
  <c r="K227" i="12"/>
  <c r="I226" i="12"/>
  <c r="K226" i="12" s="1"/>
  <c r="K225" i="12"/>
  <c r="I225" i="12"/>
  <c r="K223" i="12"/>
  <c r="K222" i="12"/>
  <c r="K221" i="12"/>
  <c r="K220" i="12"/>
  <c r="K219" i="12"/>
  <c r="I217" i="12"/>
  <c r="I218" i="12" s="1"/>
  <c r="K218" i="12" s="1"/>
  <c r="K215" i="12"/>
  <c r="K214" i="12"/>
  <c r="K213" i="12"/>
  <c r="K212" i="12"/>
  <c r="K211" i="12"/>
  <c r="K210" i="12"/>
  <c r="I210" i="12"/>
  <c r="K209" i="12"/>
  <c r="I209" i="12"/>
  <c r="K208" i="12"/>
  <c r="K207" i="12"/>
  <c r="K206" i="12"/>
  <c r="K205" i="12"/>
  <c r="K204" i="12"/>
  <c r="K203" i="12"/>
  <c r="K202" i="12"/>
  <c r="K201" i="12"/>
  <c r="K200" i="12"/>
  <c r="K199" i="12"/>
  <c r="K198" i="12"/>
  <c r="K197" i="12"/>
  <c r="K196" i="12"/>
  <c r="K195" i="12"/>
  <c r="K194" i="12"/>
  <c r="K193" i="12"/>
  <c r="K192" i="12"/>
  <c r="K191" i="12"/>
  <c r="K190" i="12"/>
  <c r="K189" i="12"/>
  <c r="K188" i="12"/>
  <c r="K187" i="12"/>
  <c r="K186" i="12"/>
  <c r="K185" i="12"/>
  <c r="K184" i="12"/>
  <c r="K183" i="12"/>
  <c r="K182" i="12"/>
  <c r="K181" i="12"/>
  <c r="K180" i="12"/>
  <c r="K179" i="12"/>
  <c r="K178" i="12"/>
  <c r="K177" i="12"/>
  <c r="K176" i="12"/>
  <c r="K175" i="12"/>
  <c r="K174" i="12"/>
  <c r="K173" i="12"/>
  <c r="K172" i="12"/>
  <c r="K171" i="12"/>
  <c r="K170" i="12"/>
  <c r="K169" i="12"/>
  <c r="K168" i="12"/>
  <c r="K167" i="12"/>
  <c r="K166" i="12"/>
  <c r="K165" i="12"/>
  <c r="K164" i="12"/>
  <c r="K163" i="12"/>
  <c r="K162" i="12"/>
  <c r="K161" i="12"/>
  <c r="K160" i="12"/>
  <c r="K159" i="12"/>
  <c r="K158" i="12"/>
  <c r="K157" i="12"/>
  <c r="K156" i="12"/>
  <c r="K155" i="12"/>
  <c r="K154" i="12"/>
  <c r="K153" i="12"/>
  <c r="K152" i="12"/>
  <c r="K151" i="12"/>
  <c r="K150" i="12"/>
  <c r="K149" i="12"/>
  <c r="K148" i="12"/>
  <c r="K147" i="12"/>
  <c r="K146" i="12"/>
  <c r="K145" i="12"/>
  <c r="K144" i="12"/>
  <c r="K143" i="12"/>
  <c r="K142" i="12"/>
  <c r="K141" i="12"/>
  <c r="K140" i="12"/>
  <c r="K139" i="12"/>
  <c r="K138" i="12"/>
  <c r="K137" i="12"/>
  <c r="K136" i="12"/>
  <c r="K135" i="12"/>
  <c r="K134" i="12"/>
  <c r="K133" i="12"/>
  <c r="K132" i="12"/>
  <c r="K131" i="12"/>
  <c r="K130" i="12"/>
  <c r="K129" i="12"/>
  <c r="K128" i="12"/>
  <c r="K127" i="12"/>
  <c r="K126" i="12"/>
  <c r="K125" i="12"/>
  <c r="K124" i="12"/>
  <c r="K123" i="12"/>
  <c r="K122" i="12"/>
  <c r="K121" i="12"/>
  <c r="K120" i="12"/>
  <c r="K119" i="12"/>
  <c r="K118" i="12"/>
  <c r="K117" i="12"/>
  <c r="K116" i="12"/>
  <c r="K115" i="12"/>
  <c r="K114" i="12"/>
  <c r="K113" i="12"/>
  <c r="K112" i="12"/>
  <c r="K111" i="12"/>
  <c r="K110" i="12"/>
  <c r="K109" i="12"/>
  <c r="K108" i="12"/>
  <c r="K107" i="12"/>
  <c r="K106" i="12"/>
  <c r="K105" i="12"/>
  <c r="K104" i="12"/>
  <c r="K103" i="12"/>
  <c r="K102" i="12"/>
  <c r="K101" i="12"/>
  <c r="K100" i="12"/>
  <c r="K99" i="12"/>
  <c r="K98" i="12"/>
  <c r="K97" i="12"/>
  <c r="K96" i="12"/>
  <c r="K95" i="12"/>
  <c r="K94" i="12"/>
  <c r="K93" i="12"/>
  <c r="K92" i="12"/>
  <c r="K91" i="12"/>
  <c r="K90" i="12"/>
  <c r="K89" i="12"/>
  <c r="K88" i="12"/>
  <c r="K87" i="12"/>
  <c r="K86" i="12"/>
  <c r="K85" i="12"/>
  <c r="K84" i="12"/>
  <c r="K83" i="12"/>
  <c r="K82" i="12"/>
  <c r="K81" i="12"/>
  <c r="K80" i="12"/>
  <c r="K79" i="12"/>
  <c r="K78" i="12"/>
  <c r="K77" i="12"/>
  <c r="K76" i="12"/>
  <c r="K75" i="12"/>
  <c r="K74" i="12"/>
  <c r="K73" i="12"/>
  <c r="K72" i="12"/>
  <c r="K71" i="12"/>
  <c r="K70" i="12"/>
  <c r="K69" i="12"/>
  <c r="K68" i="12"/>
  <c r="K67" i="12"/>
  <c r="K66" i="12"/>
  <c r="K65" i="12"/>
  <c r="K64" i="12"/>
  <c r="K63" i="12"/>
  <c r="K62" i="12"/>
  <c r="K61" i="12"/>
  <c r="K60" i="12"/>
  <c r="K59" i="12"/>
  <c r="K58" i="12"/>
  <c r="K57" i="12"/>
  <c r="K56" i="12"/>
  <c r="K55" i="12"/>
  <c r="K54" i="12"/>
  <c r="K53" i="12"/>
  <c r="K52" i="12"/>
  <c r="K51" i="12"/>
  <c r="K50" i="12"/>
  <c r="K49" i="12"/>
  <c r="K48" i="12"/>
  <c r="K47" i="12"/>
  <c r="K46" i="12"/>
  <c r="K45" i="12"/>
  <c r="K44" i="12"/>
  <c r="K43" i="12"/>
  <c r="K42" i="12"/>
  <c r="K41" i="12"/>
  <c r="K40" i="12"/>
  <c r="K39" i="12"/>
  <c r="K38" i="12"/>
  <c r="K37" i="12"/>
  <c r="K36" i="12"/>
  <c r="K35" i="12"/>
  <c r="K34" i="12"/>
  <c r="K33" i="12"/>
  <c r="K32" i="12"/>
  <c r="K31" i="12"/>
  <c r="K30" i="12"/>
  <c r="K29" i="12"/>
  <c r="K28" i="12"/>
  <c r="K27" i="12"/>
  <c r="K26" i="12"/>
  <c r="K25" i="12"/>
  <c r="K24" i="12"/>
  <c r="K23" i="12"/>
  <c r="K22" i="12"/>
  <c r="K21" i="12"/>
  <c r="K20" i="12"/>
  <c r="K19" i="12"/>
  <c r="K18" i="12"/>
  <c r="K17" i="12"/>
  <c r="K16" i="12"/>
  <c r="K15" i="12"/>
  <c r="K14" i="12"/>
  <c r="K13" i="12"/>
  <c r="K12" i="12"/>
  <c r="K11" i="12"/>
  <c r="K10" i="12"/>
  <c r="K9" i="12"/>
  <c r="K8" i="12"/>
  <c r="K281" i="12" l="1"/>
  <c r="K241" i="12"/>
  <c r="K369" i="12"/>
  <c r="K329" i="12"/>
  <c r="K217" i="12"/>
  <c r="K289" i="12"/>
  <c r="K233" i="12"/>
  <c r="K361" i="12"/>
  <c r="K249" i="12"/>
  <c r="K1596" i="11" l="1"/>
  <c r="K1595" i="11"/>
  <c r="K1594" i="11"/>
  <c r="K1593" i="11"/>
  <c r="K1592" i="11"/>
  <c r="K1591" i="11"/>
  <c r="K1590" i="11"/>
  <c r="K1589" i="11"/>
  <c r="K1588" i="11"/>
  <c r="K1587" i="11"/>
  <c r="K1586" i="11"/>
  <c r="K1585" i="11"/>
  <c r="K1584" i="11"/>
  <c r="K1583" i="11"/>
  <c r="K1582" i="11"/>
  <c r="K1581" i="11"/>
  <c r="K1580" i="11"/>
  <c r="K1579" i="11"/>
  <c r="K1578" i="11"/>
  <c r="K1577" i="11"/>
  <c r="K1576" i="11"/>
  <c r="K1575" i="11"/>
  <c r="K1574" i="11"/>
  <c r="K1573" i="11"/>
  <c r="K1572" i="11"/>
  <c r="K1571" i="11"/>
  <c r="K1570" i="11"/>
  <c r="K1569" i="11"/>
  <c r="K1568" i="11"/>
  <c r="K1567" i="11"/>
  <c r="K1566" i="11"/>
  <c r="K1565" i="11"/>
  <c r="K1564" i="11"/>
  <c r="K1563" i="11"/>
  <c r="K1562" i="11"/>
  <c r="K1561" i="11"/>
  <c r="K1560" i="11"/>
  <c r="K1559" i="11"/>
  <c r="K1558" i="11"/>
  <c r="K1557" i="11"/>
  <c r="K1556" i="11"/>
  <c r="K1555" i="11"/>
  <c r="K1554" i="11"/>
  <c r="K1553" i="11"/>
  <c r="K1552" i="11"/>
  <c r="K1551" i="11"/>
  <c r="K1550" i="11"/>
  <c r="K1549" i="11"/>
  <c r="K1548" i="11"/>
  <c r="K1547" i="11"/>
  <c r="K1546" i="11"/>
  <c r="K1545" i="11"/>
  <c r="K1544" i="11"/>
  <c r="K1543" i="11"/>
  <c r="K1542" i="11"/>
  <c r="K1541" i="11"/>
  <c r="K1540" i="11"/>
  <c r="K1539" i="11"/>
  <c r="K1538" i="11"/>
  <c r="K1537" i="11"/>
  <c r="K1536" i="11"/>
  <c r="K1535" i="11"/>
  <c r="K1534" i="11"/>
  <c r="K1533" i="11"/>
  <c r="K1532" i="11"/>
  <c r="K1531" i="11"/>
  <c r="K1530" i="11"/>
  <c r="K1529" i="11"/>
  <c r="K1528" i="11"/>
  <c r="K1527" i="11"/>
  <c r="K1526" i="11"/>
  <c r="K1525" i="11"/>
  <c r="K1524" i="11"/>
  <c r="K1523" i="11"/>
  <c r="K1522" i="11"/>
  <c r="K1521" i="11"/>
  <c r="K1520" i="11"/>
  <c r="K1519" i="11"/>
  <c r="K1518" i="11"/>
  <c r="K1517" i="11"/>
  <c r="K1516" i="11"/>
  <c r="K1515" i="11"/>
  <c r="K1514" i="11"/>
  <c r="K1513" i="11"/>
  <c r="K1512" i="11"/>
  <c r="K1511" i="11"/>
  <c r="K1510" i="11"/>
  <c r="K1509" i="11"/>
  <c r="K1508" i="11"/>
  <c r="K1507" i="11"/>
  <c r="K1506" i="11"/>
  <c r="K1505" i="11"/>
  <c r="K1504" i="11"/>
  <c r="K1503" i="11"/>
  <c r="K1502" i="11"/>
  <c r="K1501" i="11"/>
  <c r="K1500" i="11"/>
  <c r="K1499" i="11"/>
  <c r="K1498" i="11"/>
  <c r="K1497" i="11"/>
  <c r="K1496" i="11"/>
  <c r="K1495" i="11"/>
  <c r="K1494" i="11"/>
  <c r="K1493" i="11"/>
  <c r="K1492" i="11"/>
  <c r="K1491" i="11"/>
  <c r="K1490" i="11"/>
  <c r="K1489" i="11"/>
  <c r="K1488" i="11"/>
  <c r="K1487" i="11"/>
  <c r="K1486" i="11"/>
  <c r="K1485" i="11"/>
  <c r="K1484" i="11"/>
  <c r="K1483" i="11"/>
  <c r="K1482" i="11"/>
  <c r="K1481" i="11"/>
  <c r="K1480" i="11"/>
  <c r="K1479" i="11"/>
  <c r="K1478" i="11"/>
  <c r="K1477" i="11"/>
  <c r="K1476" i="11"/>
  <c r="K1475" i="11"/>
  <c r="K1474" i="11"/>
  <c r="K1473" i="11"/>
  <c r="K1472" i="11"/>
  <c r="K1471" i="11"/>
  <c r="K1470" i="11"/>
  <c r="K1469" i="11"/>
  <c r="K1468" i="11"/>
  <c r="K1467" i="11"/>
  <c r="K1466" i="11"/>
  <c r="K1465" i="11"/>
  <c r="K1464" i="11"/>
  <c r="K1463" i="11"/>
  <c r="K1462" i="11"/>
  <c r="K1461" i="11"/>
  <c r="K1460" i="11"/>
  <c r="K1459" i="11"/>
  <c r="K1458" i="11"/>
  <c r="K1457" i="11"/>
  <c r="K1456" i="11"/>
  <c r="K1455" i="11"/>
  <c r="K1454" i="11"/>
  <c r="K1453" i="11"/>
  <c r="K1452" i="11"/>
  <c r="K1451" i="11"/>
  <c r="K1450" i="11"/>
  <c r="K1449" i="11"/>
  <c r="K1448" i="11"/>
  <c r="K1447" i="11"/>
  <c r="K1446" i="11"/>
  <c r="K1445" i="11"/>
  <c r="K1444" i="11"/>
  <c r="K1443" i="11"/>
  <c r="K1442" i="11"/>
  <c r="K1441" i="11"/>
  <c r="K1440" i="11"/>
  <c r="K1439" i="11"/>
  <c r="K1438" i="11"/>
  <c r="K1437" i="11"/>
  <c r="K1436" i="11"/>
  <c r="K1435" i="11"/>
  <c r="K1434" i="11"/>
  <c r="K1433" i="11"/>
  <c r="K1432" i="11"/>
  <c r="K1431" i="11"/>
  <c r="K1430" i="11"/>
  <c r="K1429" i="11"/>
  <c r="K1428" i="11"/>
  <c r="K1427" i="11"/>
  <c r="K1426" i="11"/>
  <c r="K1425" i="11"/>
  <c r="K1424" i="11"/>
  <c r="K1423" i="11"/>
  <c r="K1422" i="11"/>
  <c r="K1421" i="11"/>
  <c r="K1420" i="11"/>
  <c r="K1419" i="11"/>
  <c r="K1418" i="11"/>
  <c r="K1417" i="11"/>
  <c r="K1416" i="11"/>
  <c r="K1415" i="11"/>
  <c r="K1414" i="11"/>
  <c r="K1413" i="11"/>
  <c r="K1412" i="11"/>
  <c r="K1411" i="11"/>
  <c r="K1410" i="11"/>
  <c r="K1409" i="11"/>
  <c r="K1408" i="11"/>
  <c r="K1407" i="11"/>
  <c r="K1406" i="11"/>
  <c r="K1405" i="11"/>
  <c r="K1404" i="11"/>
  <c r="K1403" i="11"/>
  <c r="K1402" i="11"/>
  <c r="K1401" i="11"/>
  <c r="K1400" i="11"/>
  <c r="K1399" i="11"/>
  <c r="K1398" i="11"/>
  <c r="K1397" i="11"/>
  <c r="K1396" i="11"/>
  <c r="K1395" i="11"/>
  <c r="K1394" i="11"/>
  <c r="K1393" i="11"/>
  <c r="K1392" i="11"/>
  <c r="K1391" i="11"/>
  <c r="K1390" i="11"/>
  <c r="K1389" i="11"/>
  <c r="K1388" i="11"/>
  <c r="K1387" i="11"/>
  <c r="K1386" i="11"/>
  <c r="K1385" i="11"/>
  <c r="K1384" i="11"/>
  <c r="K1383" i="11"/>
  <c r="K1382" i="11"/>
  <c r="K1381" i="11"/>
  <c r="K1380" i="11"/>
  <c r="K1379" i="11"/>
  <c r="K1378" i="11"/>
  <c r="K1377" i="11"/>
  <c r="K1376" i="11"/>
  <c r="K1375" i="11"/>
  <c r="K1374" i="11"/>
  <c r="K1373" i="11"/>
  <c r="K1372" i="11"/>
  <c r="K1371" i="11"/>
  <c r="K1370" i="11"/>
  <c r="K1369" i="11"/>
  <c r="K1368" i="11"/>
  <c r="K1367" i="11"/>
  <c r="K1366" i="11"/>
  <c r="K1365" i="11"/>
  <c r="K1364" i="11"/>
  <c r="K1363" i="11"/>
  <c r="K1362" i="11"/>
  <c r="K1361" i="11"/>
  <c r="K1360" i="11"/>
  <c r="K1359" i="11"/>
  <c r="K1358" i="11"/>
  <c r="K1357" i="11"/>
  <c r="K1356" i="11"/>
  <c r="K1355" i="11"/>
  <c r="K1354" i="11"/>
  <c r="K1353" i="11"/>
  <c r="K1352" i="11"/>
  <c r="K1351" i="11"/>
  <c r="K1350" i="11"/>
  <c r="K1349" i="11"/>
  <c r="K1348" i="11"/>
  <c r="K1347" i="11"/>
  <c r="K1346" i="11"/>
  <c r="K1345" i="11"/>
  <c r="K1344" i="11"/>
  <c r="K1343" i="11"/>
  <c r="K1342" i="11"/>
  <c r="K1341" i="11"/>
  <c r="K1340" i="11"/>
  <c r="K1339" i="11"/>
  <c r="K1338" i="11"/>
  <c r="K1337" i="11"/>
  <c r="K1336" i="11"/>
  <c r="K1335" i="11"/>
  <c r="K1334" i="11"/>
  <c r="K1333" i="11"/>
  <c r="K1332" i="11"/>
  <c r="K1331" i="11"/>
  <c r="K1330" i="11"/>
  <c r="K1329" i="11"/>
  <c r="K1328" i="11"/>
  <c r="K1327" i="11"/>
  <c r="K1326" i="11"/>
  <c r="K1325" i="11"/>
  <c r="K1324" i="11"/>
  <c r="K1323" i="11"/>
  <c r="K1322" i="11"/>
  <c r="K1321" i="11"/>
  <c r="K1320" i="11"/>
  <c r="K1319" i="11"/>
  <c r="K1318" i="11"/>
  <c r="K1317" i="11"/>
  <c r="K1316" i="11"/>
  <c r="K1315" i="11"/>
  <c r="K1314" i="11"/>
  <c r="K1313" i="11"/>
  <c r="K1312" i="11"/>
  <c r="K1311" i="11"/>
  <c r="K1310" i="11"/>
  <c r="K1309" i="11"/>
  <c r="K1308" i="11"/>
  <c r="K1307" i="11"/>
  <c r="K1306" i="11"/>
  <c r="K1305" i="11"/>
  <c r="K1304" i="11"/>
  <c r="K1303" i="11"/>
  <c r="K1302" i="11"/>
  <c r="K1301" i="11"/>
  <c r="K1300" i="11"/>
  <c r="K1299" i="11"/>
  <c r="K1298" i="11"/>
  <c r="K1297" i="11"/>
  <c r="K1296" i="11"/>
  <c r="K1295" i="11"/>
  <c r="K1294" i="11"/>
  <c r="K1293" i="11"/>
  <c r="K1292" i="11"/>
  <c r="K1291" i="11"/>
  <c r="K1290" i="11"/>
  <c r="K1289" i="11"/>
  <c r="K1288" i="11"/>
  <c r="K1287" i="11"/>
  <c r="K1286" i="11"/>
  <c r="K1285" i="11"/>
  <c r="K1284" i="11"/>
  <c r="K1283" i="11"/>
  <c r="K1282" i="11"/>
  <c r="K1281" i="11"/>
  <c r="K1280" i="11"/>
  <c r="K1279" i="11"/>
  <c r="K1278" i="11"/>
  <c r="K1277" i="11"/>
  <c r="K1276" i="11"/>
  <c r="K1275" i="11"/>
  <c r="K1274" i="11"/>
  <c r="K1273" i="11"/>
  <c r="K1272" i="11"/>
  <c r="K1271" i="11"/>
  <c r="K1270" i="11"/>
  <c r="K1269" i="11"/>
  <c r="K1268" i="11"/>
  <c r="K1267" i="11"/>
  <c r="K1266" i="11"/>
  <c r="K1265" i="11"/>
  <c r="K1264" i="11"/>
  <c r="K1263" i="11"/>
  <c r="K1262" i="11"/>
  <c r="K1261" i="11"/>
  <c r="K1260" i="11"/>
  <c r="K1259" i="11"/>
  <c r="K1258" i="11"/>
  <c r="K1257" i="11"/>
  <c r="K1256" i="11"/>
  <c r="K1255" i="11"/>
  <c r="K1254" i="11"/>
  <c r="K1253" i="11"/>
  <c r="K1252" i="11"/>
  <c r="K1251" i="11"/>
  <c r="K1250" i="11"/>
  <c r="K1249" i="11"/>
  <c r="K1248" i="11"/>
  <c r="K1247" i="11"/>
  <c r="K1246" i="11"/>
  <c r="K1245" i="11"/>
  <c r="K1244" i="11"/>
  <c r="K1243" i="11"/>
  <c r="K1242" i="11"/>
  <c r="K1241" i="11"/>
  <c r="K1240" i="11"/>
  <c r="K1239" i="11"/>
  <c r="K1238" i="11"/>
  <c r="K1237" i="11"/>
  <c r="K1236" i="11"/>
  <c r="K1235" i="11"/>
  <c r="K1234" i="11"/>
  <c r="K1233" i="11"/>
  <c r="K1232" i="11"/>
  <c r="K1231" i="11"/>
  <c r="K1230" i="11"/>
  <c r="K1229" i="11"/>
  <c r="K1228" i="11"/>
  <c r="K1227" i="11"/>
  <c r="K1226" i="11"/>
  <c r="K1225" i="11"/>
  <c r="K1224" i="11"/>
  <c r="K1223" i="11"/>
  <c r="K1222" i="11"/>
  <c r="K1221" i="11"/>
  <c r="K1220" i="11"/>
  <c r="K1219" i="11"/>
  <c r="K1218" i="11"/>
  <c r="K1217" i="11"/>
  <c r="K1216" i="11"/>
  <c r="K1215" i="11"/>
  <c r="K1214" i="11"/>
  <c r="K1213" i="11"/>
  <c r="K1212" i="11"/>
  <c r="K1211" i="11"/>
  <c r="K1210" i="11"/>
  <c r="K1209" i="11"/>
  <c r="K1208" i="11"/>
  <c r="K1207" i="11"/>
  <c r="K1206" i="11"/>
  <c r="K1205" i="11"/>
  <c r="K1204" i="11"/>
  <c r="K1203" i="11"/>
  <c r="K1202" i="11"/>
  <c r="K1201" i="11"/>
  <c r="K1200" i="11"/>
  <c r="K1199" i="11"/>
  <c r="K1198" i="11"/>
  <c r="K1197" i="11"/>
  <c r="K1196" i="11"/>
  <c r="K1195" i="11"/>
  <c r="K1194" i="11"/>
  <c r="K1193" i="11"/>
  <c r="K1192" i="11"/>
  <c r="K1191" i="11"/>
  <c r="K1190" i="11"/>
  <c r="K1189" i="11"/>
  <c r="K1188" i="11"/>
  <c r="K1187" i="11"/>
  <c r="K1186" i="11"/>
  <c r="K1185" i="11"/>
  <c r="K1184" i="11"/>
  <c r="K1183" i="11"/>
  <c r="K1182" i="11"/>
  <c r="K1181" i="11"/>
  <c r="K1180" i="11"/>
  <c r="K1179" i="11"/>
  <c r="K1178" i="11"/>
  <c r="K1177" i="11"/>
  <c r="K1176" i="11"/>
  <c r="K1175" i="11"/>
  <c r="K1174" i="11"/>
  <c r="K1173" i="11"/>
  <c r="K1172" i="11"/>
  <c r="K1171" i="11"/>
  <c r="K1170" i="11"/>
  <c r="K1169" i="11"/>
  <c r="K1168" i="11"/>
  <c r="K1167" i="11"/>
  <c r="K1166" i="11"/>
  <c r="K1165" i="11"/>
  <c r="K1164" i="11"/>
  <c r="K1163" i="11"/>
  <c r="K1162" i="11"/>
  <c r="K1161" i="11"/>
  <c r="K1160" i="11"/>
  <c r="K1159" i="11"/>
  <c r="K1158" i="11"/>
  <c r="K1157" i="11"/>
  <c r="K1156" i="11"/>
  <c r="K1155" i="11"/>
  <c r="K1154" i="11"/>
  <c r="K1153" i="11"/>
  <c r="K1152" i="11"/>
  <c r="K1151" i="11"/>
  <c r="K1150" i="11"/>
  <c r="K1149" i="11"/>
  <c r="K1148" i="11"/>
  <c r="K1147" i="11"/>
  <c r="K1146" i="11"/>
  <c r="K1145" i="11"/>
  <c r="K1144" i="11"/>
  <c r="K1143" i="11"/>
  <c r="K1142" i="11"/>
  <c r="K1141" i="11"/>
  <c r="K1140" i="11"/>
  <c r="K1139" i="11"/>
  <c r="K1138" i="11"/>
  <c r="K1137" i="11"/>
  <c r="K1136" i="11"/>
  <c r="K1135" i="11"/>
  <c r="K1134" i="11"/>
  <c r="K1133" i="11"/>
  <c r="K1132" i="11"/>
  <c r="K1131" i="11"/>
  <c r="K1130" i="11"/>
  <c r="K1129" i="11"/>
  <c r="K1128" i="11"/>
  <c r="K1127" i="11"/>
  <c r="K1126" i="11"/>
  <c r="K1125" i="11"/>
  <c r="K1124" i="11"/>
  <c r="K1123" i="11"/>
  <c r="K1122" i="11"/>
  <c r="K1121" i="11"/>
  <c r="K1120" i="11"/>
  <c r="K1119" i="11"/>
  <c r="K1118" i="11"/>
  <c r="K1117" i="11"/>
  <c r="K1116" i="11"/>
  <c r="K1115" i="11"/>
  <c r="K1114" i="11"/>
  <c r="K1113" i="11"/>
  <c r="K1112" i="11"/>
  <c r="K1111" i="11"/>
  <c r="K1110" i="11"/>
  <c r="K1109" i="11"/>
  <c r="K1108" i="11"/>
  <c r="K1107" i="11"/>
  <c r="K1106" i="11"/>
  <c r="K1105" i="11"/>
  <c r="K1104" i="11"/>
  <c r="K1103" i="11"/>
  <c r="K1102" i="11"/>
  <c r="K1101" i="11"/>
  <c r="K1100" i="11"/>
  <c r="K1099" i="11"/>
  <c r="K1098" i="11"/>
  <c r="K1097" i="11"/>
  <c r="K1096" i="11"/>
  <c r="K1095" i="11"/>
  <c r="K1094" i="11"/>
  <c r="K1093" i="11"/>
  <c r="K1092" i="11"/>
  <c r="K1091" i="11"/>
  <c r="K1090" i="11"/>
  <c r="K1089" i="11"/>
  <c r="K1088" i="11"/>
  <c r="K1087" i="11"/>
  <c r="K1086" i="11"/>
  <c r="K1085" i="11"/>
  <c r="K1084" i="11"/>
  <c r="K1083" i="11"/>
  <c r="K1082" i="11"/>
  <c r="K1081" i="11"/>
  <c r="K1080" i="11"/>
  <c r="K1079" i="11"/>
  <c r="K1078" i="11"/>
  <c r="K1077" i="11"/>
  <c r="K1076" i="11"/>
  <c r="K1075" i="11"/>
  <c r="K1074" i="11"/>
  <c r="K1073" i="11"/>
  <c r="K1072" i="11"/>
  <c r="K1071" i="11"/>
  <c r="K1070" i="11"/>
  <c r="K1069" i="11"/>
  <c r="K1068" i="11"/>
  <c r="K1067" i="11"/>
  <c r="K1066" i="11"/>
  <c r="K1065" i="11"/>
  <c r="K1064" i="11"/>
  <c r="K1063" i="11"/>
  <c r="K1062" i="11"/>
  <c r="K1061" i="11"/>
  <c r="K1060" i="11"/>
  <c r="K1059" i="11"/>
  <c r="K1058" i="11"/>
  <c r="K1057" i="11"/>
  <c r="K1056" i="11"/>
  <c r="K1055" i="11"/>
  <c r="K1054" i="11"/>
  <c r="K1053" i="11"/>
  <c r="K1052" i="11"/>
  <c r="K1051" i="11"/>
  <c r="K1050" i="11"/>
  <c r="K1049" i="11"/>
  <c r="K1048" i="11"/>
  <c r="K1047" i="11"/>
  <c r="K1046" i="11"/>
  <c r="K1045" i="11"/>
  <c r="K1044" i="11"/>
  <c r="K1043" i="11"/>
  <c r="K1042" i="11"/>
  <c r="K1041" i="11"/>
  <c r="K1040" i="11"/>
  <c r="K1039" i="11"/>
  <c r="K1038" i="11"/>
  <c r="K1037" i="11"/>
  <c r="K1036" i="11"/>
  <c r="K1035" i="11"/>
  <c r="K1034" i="11"/>
  <c r="K1033" i="11"/>
  <c r="K1032" i="11"/>
  <c r="K1031" i="11"/>
  <c r="K1030" i="11"/>
  <c r="K1029" i="11"/>
  <c r="K1028" i="11"/>
  <c r="K1027" i="11"/>
  <c r="K1026" i="11"/>
  <c r="K1025" i="11"/>
  <c r="K1024" i="11"/>
  <c r="K1023" i="11"/>
  <c r="K1022" i="11"/>
  <c r="K1021" i="11"/>
  <c r="K1020" i="11"/>
  <c r="K1019" i="11"/>
  <c r="K1018" i="11"/>
  <c r="K1017" i="11"/>
  <c r="K1016" i="11"/>
  <c r="K1015" i="11"/>
  <c r="K1014" i="11"/>
  <c r="K1013" i="11"/>
  <c r="K1012" i="11"/>
  <c r="K1011" i="11"/>
  <c r="K1010" i="11"/>
  <c r="K1009" i="11"/>
  <c r="K1008" i="11"/>
  <c r="K1007" i="11"/>
  <c r="K1006" i="11"/>
  <c r="K1005" i="11"/>
  <c r="K1004" i="11"/>
  <c r="K1003" i="11"/>
  <c r="K1002" i="11"/>
  <c r="K1001" i="11"/>
  <c r="K1000" i="11"/>
  <c r="K999" i="11"/>
  <c r="K998" i="11"/>
  <c r="K997" i="11"/>
  <c r="K996" i="11"/>
  <c r="K995" i="11"/>
  <c r="K994" i="11"/>
  <c r="K993" i="11"/>
  <c r="K992" i="11"/>
  <c r="K991" i="11"/>
  <c r="K990" i="11"/>
  <c r="K989" i="11"/>
  <c r="K988" i="11"/>
  <c r="K987" i="11"/>
  <c r="K986" i="11"/>
  <c r="K985" i="11"/>
  <c r="K984" i="11"/>
  <c r="K983" i="11"/>
  <c r="K982" i="11"/>
  <c r="K981" i="11"/>
  <c r="K980" i="11"/>
  <c r="K979" i="11"/>
  <c r="K978" i="11"/>
  <c r="K977" i="11"/>
  <c r="K976" i="11"/>
  <c r="K975" i="11"/>
  <c r="K974" i="11"/>
  <c r="K973" i="11"/>
  <c r="K972" i="11"/>
  <c r="K971" i="11"/>
  <c r="K970" i="11"/>
  <c r="K969" i="11"/>
  <c r="K968" i="11"/>
  <c r="K967" i="11"/>
  <c r="K966" i="11"/>
  <c r="K965" i="11"/>
  <c r="K964" i="11"/>
  <c r="K963" i="11"/>
  <c r="K962" i="11"/>
  <c r="K961" i="11"/>
  <c r="K960" i="11"/>
  <c r="K959" i="11"/>
  <c r="K958" i="11"/>
  <c r="K957" i="11"/>
  <c r="K956" i="11"/>
  <c r="K955" i="11"/>
  <c r="K954" i="11"/>
  <c r="K953" i="11"/>
  <c r="K952" i="11"/>
  <c r="K951" i="11"/>
  <c r="K950" i="11"/>
  <c r="K949" i="11"/>
  <c r="K948" i="11"/>
  <c r="K947" i="11"/>
  <c r="K946" i="11"/>
  <c r="K945" i="11"/>
  <c r="K944" i="11"/>
  <c r="K943" i="11"/>
  <c r="K942" i="11"/>
  <c r="K941" i="11"/>
  <c r="K940" i="11"/>
  <c r="K939" i="11"/>
  <c r="K938" i="11"/>
  <c r="K937" i="11"/>
  <c r="K936" i="11"/>
  <c r="K935" i="11"/>
  <c r="K934" i="11"/>
  <c r="K933" i="11"/>
  <c r="K932" i="11"/>
  <c r="K931" i="11"/>
  <c r="K930" i="11"/>
  <c r="K929" i="11"/>
  <c r="K928" i="11"/>
  <c r="K927" i="11"/>
  <c r="K926" i="11"/>
  <c r="K925" i="11"/>
  <c r="K924" i="11"/>
  <c r="K923" i="11"/>
  <c r="K922" i="11"/>
  <c r="K921" i="11"/>
  <c r="K920" i="11"/>
  <c r="K919" i="11"/>
  <c r="K918" i="11"/>
  <c r="K917" i="11"/>
  <c r="K916" i="11"/>
  <c r="K915" i="11"/>
  <c r="K914" i="11"/>
  <c r="K913" i="11"/>
  <c r="K912" i="11"/>
  <c r="K911" i="11"/>
  <c r="K910" i="11"/>
  <c r="K909" i="11"/>
  <c r="K908" i="11"/>
  <c r="K907" i="11"/>
  <c r="K906" i="11"/>
  <c r="K905" i="11"/>
  <c r="K904" i="11"/>
  <c r="K903" i="11"/>
  <c r="K902" i="11"/>
  <c r="K901" i="11"/>
  <c r="K900" i="11"/>
  <c r="K899" i="11"/>
  <c r="K898" i="11"/>
  <c r="K897" i="11"/>
  <c r="K896" i="11"/>
  <c r="K895" i="11"/>
  <c r="K894" i="11"/>
  <c r="K893" i="11"/>
  <c r="K892" i="11"/>
  <c r="K891" i="11"/>
  <c r="K890" i="11"/>
  <c r="K889" i="11"/>
  <c r="K888" i="11"/>
  <c r="K887" i="11"/>
  <c r="K886" i="11"/>
  <c r="K885" i="11"/>
  <c r="K884" i="11"/>
  <c r="K883" i="11"/>
  <c r="K882" i="11"/>
  <c r="K881" i="11"/>
  <c r="K880" i="11"/>
  <c r="K879" i="11"/>
  <c r="K878" i="11"/>
  <c r="K877" i="11"/>
  <c r="K876" i="11"/>
  <c r="K875" i="11"/>
  <c r="K874" i="11"/>
  <c r="K873" i="11"/>
  <c r="K872" i="11"/>
  <c r="K871" i="11"/>
  <c r="K870" i="11"/>
  <c r="K869" i="11"/>
  <c r="K868" i="11"/>
  <c r="K867" i="11"/>
  <c r="K866" i="11"/>
  <c r="K865" i="11"/>
  <c r="K864" i="11"/>
  <c r="K863" i="11"/>
  <c r="K862" i="11"/>
  <c r="K861" i="11"/>
  <c r="K860" i="11"/>
  <c r="K859" i="11"/>
  <c r="K858" i="11"/>
  <c r="K857" i="11"/>
  <c r="K856" i="11"/>
  <c r="K855" i="11"/>
  <c r="K854" i="11"/>
  <c r="K853" i="11"/>
  <c r="K852" i="11"/>
  <c r="K851" i="11"/>
  <c r="K850" i="11"/>
  <c r="K849" i="11"/>
  <c r="K848" i="11"/>
  <c r="K847" i="11"/>
  <c r="K846" i="11"/>
  <c r="K845" i="11"/>
  <c r="K844" i="11"/>
  <c r="K843" i="11"/>
  <c r="K842" i="11"/>
  <c r="K841" i="11"/>
  <c r="K840" i="11"/>
  <c r="K839" i="11"/>
  <c r="K838" i="11"/>
  <c r="K837" i="11"/>
  <c r="K836" i="11"/>
  <c r="K835" i="11"/>
  <c r="K834" i="11"/>
  <c r="K833" i="11"/>
  <c r="K832" i="11"/>
  <c r="K831" i="11"/>
  <c r="K830" i="11"/>
  <c r="K829" i="11"/>
  <c r="K828" i="11"/>
  <c r="K827" i="11"/>
  <c r="K826" i="11"/>
  <c r="K825" i="11"/>
  <c r="K824" i="11"/>
  <c r="K823" i="11"/>
  <c r="K822" i="11"/>
  <c r="K821" i="11"/>
  <c r="K820" i="11"/>
  <c r="K819" i="11"/>
  <c r="K818" i="11"/>
  <c r="K817" i="11"/>
  <c r="K816" i="11"/>
  <c r="K815" i="11"/>
  <c r="K814" i="11"/>
  <c r="K813" i="11"/>
  <c r="K812" i="11"/>
  <c r="K811" i="11"/>
  <c r="K810" i="11"/>
  <c r="K809" i="11"/>
  <c r="K808" i="11"/>
  <c r="K807" i="11"/>
  <c r="K806" i="11"/>
  <c r="K805" i="11"/>
  <c r="K804" i="11"/>
  <c r="K803" i="11"/>
  <c r="K802" i="11"/>
  <c r="K801" i="11"/>
  <c r="K800" i="11"/>
  <c r="K799" i="11"/>
  <c r="K798" i="11"/>
  <c r="K797" i="11"/>
  <c r="K796" i="11"/>
  <c r="K795" i="11"/>
  <c r="K794" i="11"/>
  <c r="K793" i="11"/>
  <c r="K792" i="11"/>
  <c r="K791" i="11"/>
  <c r="K790" i="11"/>
  <c r="K789" i="11"/>
  <c r="K788" i="11"/>
  <c r="K787" i="11"/>
  <c r="K786" i="11"/>
  <c r="K785" i="11"/>
  <c r="K784" i="11"/>
  <c r="K783" i="11"/>
  <c r="K782" i="11"/>
  <c r="K781" i="11"/>
  <c r="K780" i="11"/>
  <c r="K779" i="11"/>
  <c r="K778" i="11"/>
  <c r="K777" i="11"/>
  <c r="K776" i="11"/>
  <c r="K775" i="11"/>
  <c r="K774" i="11"/>
  <c r="K773" i="11"/>
  <c r="K772" i="11"/>
  <c r="K771" i="11"/>
  <c r="K770" i="11"/>
  <c r="K769" i="11"/>
  <c r="K768" i="11"/>
  <c r="K767" i="11"/>
  <c r="K766" i="11"/>
  <c r="K765" i="11"/>
  <c r="K764" i="11"/>
  <c r="K763" i="11"/>
  <c r="K762" i="11"/>
  <c r="K761" i="11"/>
  <c r="K760" i="11"/>
  <c r="K759" i="11"/>
  <c r="K758" i="11"/>
  <c r="K757" i="11"/>
  <c r="K756" i="11"/>
  <c r="K755" i="11"/>
  <c r="K754" i="11"/>
  <c r="K753" i="11"/>
  <c r="K752" i="11"/>
  <c r="K751" i="11"/>
  <c r="K750" i="11"/>
  <c r="K749" i="11"/>
  <c r="K748" i="11"/>
  <c r="K747" i="11"/>
  <c r="K746" i="11"/>
  <c r="K745" i="11"/>
  <c r="K744" i="11"/>
  <c r="K743" i="11"/>
  <c r="K742" i="11"/>
  <c r="K741" i="11"/>
  <c r="K740" i="11"/>
  <c r="K739" i="11"/>
  <c r="K738" i="11"/>
  <c r="K737" i="11"/>
  <c r="K736" i="11"/>
  <c r="K735" i="11"/>
  <c r="K734" i="11"/>
  <c r="K733" i="11"/>
  <c r="K732" i="11"/>
  <c r="K731" i="11"/>
  <c r="K730" i="11"/>
  <c r="K729" i="11"/>
  <c r="K728" i="11"/>
  <c r="K727" i="11"/>
  <c r="K726" i="11"/>
  <c r="K725" i="11"/>
  <c r="K724" i="11"/>
  <c r="K723" i="11"/>
  <c r="K722" i="11"/>
  <c r="K721" i="11"/>
  <c r="K720" i="11"/>
  <c r="K719" i="11"/>
  <c r="K718" i="11"/>
  <c r="K717" i="11"/>
  <c r="K716" i="11"/>
  <c r="K715" i="11"/>
  <c r="K714" i="11"/>
  <c r="K713" i="11"/>
  <c r="K712" i="11"/>
  <c r="I711" i="11"/>
  <c r="K711" i="11" s="1"/>
  <c r="I710" i="11"/>
  <c r="K710" i="11" s="1"/>
  <c r="I709" i="11"/>
  <c r="K709" i="11" s="1"/>
  <c r="I708" i="11"/>
  <c r="K708" i="11" s="1"/>
  <c r="K707" i="11"/>
  <c r="K706" i="11"/>
  <c r="K705" i="11"/>
  <c r="I705" i="11"/>
  <c r="I704" i="11"/>
  <c r="K704" i="11" s="1"/>
  <c r="I703" i="11"/>
  <c r="K703" i="11" s="1"/>
  <c r="I702" i="11"/>
  <c r="K702" i="11" s="1"/>
  <c r="K701" i="11"/>
  <c r="K700" i="11"/>
  <c r="I699" i="11"/>
  <c r="K699" i="11" s="1"/>
  <c r="I698" i="11"/>
  <c r="K698" i="11" s="1"/>
  <c r="K697" i="11"/>
  <c r="I697" i="11"/>
  <c r="K696" i="11"/>
  <c r="I696" i="11"/>
  <c r="K695" i="11"/>
  <c r="K694" i="11"/>
  <c r="I693" i="11"/>
  <c r="K693" i="11" s="1"/>
  <c r="I692" i="11"/>
  <c r="K692" i="11" s="1"/>
  <c r="I691" i="11"/>
  <c r="K691" i="11" s="1"/>
  <c r="I690" i="11"/>
  <c r="K690" i="11" s="1"/>
  <c r="K689" i="11"/>
  <c r="K688" i="11"/>
  <c r="K687" i="11"/>
  <c r="I687" i="11"/>
  <c r="K686" i="11"/>
  <c r="I686" i="11"/>
  <c r="I685" i="11"/>
  <c r="K685" i="11" s="1"/>
  <c r="I684" i="11"/>
  <c r="K684" i="11" s="1"/>
  <c r="K683" i="11"/>
  <c r="K682" i="11"/>
  <c r="I681" i="11"/>
  <c r="K681" i="11" s="1"/>
  <c r="I680" i="11"/>
  <c r="K680" i="11" s="1"/>
  <c r="I679" i="11"/>
  <c r="K679" i="11" s="1"/>
  <c r="K678" i="11"/>
  <c r="I678" i="11"/>
  <c r="K677" i="11"/>
  <c r="K676" i="11"/>
  <c r="I675" i="11"/>
  <c r="K675" i="11" s="1"/>
  <c r="I674" i="11"/>
  <c r="K674" i="11" s="1"/>
  <c r="I673" i="11"/>
  <c r="K673" i="11" s="1"/>
  <c r="I672" i="11"/>
  <c r="K672" i="11" s="1"/>
  <c r="K671" i="11"/>
  <c r="K670" i="11"/>
  <c r="K669" i="11"/>
  <c r="I668" i="11"/>
  <c r="K668" i="11" s="1"/>
  <c r="I667" i="11"/>
  <c r="K667" i="11" s="1"/>
  <c r="K666" i="11"/>
  <c r="I666" i="11"/>
  <c r="I665" i="11"/>
  <c r="K665" i="11" s="1"/>
  <c r="K664" i="11"/>
  <c r="K663" i="11"/>
  <c r="K662" i="11"/>
  <c r="I662" i="11"/>
  <c r="K661" i="11"/>
  <c r="I661" i="11"/>
  <c r="K660" i="11"/>
  <c r="I660" i="11"/>
  <c r="I659" i="11"/>
  <c r="K659" i="11" s="1"/>
  <c r="K658" i="11"/>
  <c r="K657" i="11"/>
  <c r="K656" i="11"/>
  <c r="I656" i="11"/>
  <c r="I655" i="11"/>
  <c r="K655" i="11" s="1"/>
  <c r="I654" i="11"/>
  <c r="K654" i="11" s="1"/>
  <c r="K653" i="11"/>
  <c r="I653" i="11"/>
  <c r="K652" i="11"/>
  <c r="K651" i="11"/>
  <c r="K650" i="11"/>
  <c r="I650" i="11"/>
  <c r="I649" i="11"/>
  <c r="K649" i="11" s="1"/>
  <c r="I648" i="11"/>
  <c r="K648" i="11" s="1"/>
  <c r="K647" i="11"/>
  <c r="I647" i="11"/>
  <c r="K646" i="11"/>
  <c r="K645" i="11"/>
  <c r="I644" i="11"/>
  <c r="K644" i="11" s="1"/>
  <c r="K643" i="11"/>
  <c r="I643" i="11"/>
  <c r="K642" i="11"/>
  <c r="I642" i="11"/>
  <c r="K641" i="11"/>
  <c r="I641" i="11"/>
  <c r="K640" i="11"/>
  <c r="K639" i="11"/>
  <c r="I638" i="11"/>
  <c r="K638" i="11" s="1"/>
  <c r="K637" i="11"/>
  <c r="I637" i="11"/>
  <c r="I636" i="11"/>
  <c r="K636" i="11" s="1"/>
  <c r="I635" i="11"/>
  <c r="K635" i="11" s="1"/>
  <c r="K634" i="11"/>
  <c r="K633" i="11"/>
  <c r="K632" i="11"/>
  <c r="I632" i="11"/>
  <c r="K631" i="11"/>
  <c r="I631" i="11"/>
  <c r="I630" i="11"/>
  <c r="K630" i="11" s="1"/>
  <c r="I629" i="11"/>
  <c r="K629" i="11" s="1"/>
  <c r="K628" i="11"/>
  <c r="K627" i="11"/>
  <c r="I626" i="11"/>
  <c r="K626" i="11" s="1"/>
  <c r="I625" i="11"/>
  <c r="K625" i="11" s="1"/>
  <c r="K624" i="11"/>
  <c r="I624" i="11"/>
  <c r="K623" i="11"/>
  <c r="I623" i="11"/>
  <c r="K622" i="11"/>
  <c r="K621" i="11"/>
  <c r="K620" i="11"/>
  <c r="K619" i="11"/>
  <c r="I619" i="11"/>
  <c r="K618" i="11"/>
  <c r="I618" i="11"/>
  <c r="I617" i="11"/>
  <c r="K617" i="11" s="1"/>
  <c r="I616" i="11"/>
  <c r="K616" i="11" s="1"/>
  <c r="K615" i="11"/>
  <c r="K614" i="11"/>
  <c r="I613" i="11"/>
  <c r="K613" i="11" s="1"/>
  <c r="I612" i="11"/>
  <c r="K612" i="11" s="1"/>
  <c r="I611" i="11"/>
  <c r="K611" i="11" s="1"/>
  <c r="K610" i="11"/>
  <c r="I610" i="11"/>
  <c r="K609" i="11"/>
  <c r="K608" i="11"/>
  <c r="I607" i="11"/>
  <c r="K607" i="11" s="1"/>
  <c r="I606" i="11"/>
  <c r="K606" i="11" s="1"/>
  <c r="I605" i="11"/>
  <c r="K605" i="11" s="1"/>
  <c r="I604" i="11"/>
  <c r="K604" i="11" s="1"/>
  <c r="K603" i="11"/>
  <c r="K602" i="11"/>
  <c r="I601" i="11"/>
  <c r="K601" i="11" s="1"/>
  <c r="K600" i="11"/>
  <c r="I600" i="11"/>
  <c r="K599" i="11"/>
  <c r="I599" i="11"/>
  <c r="I598" i="11"/>
  <c r="K598" i="11" s="1"/>
  <c r="K597" i="11"/>
  <c r="K596" i="11"/>
  <c r="K595" i="11"/>
  <c r="K594" i="11"/>
  <c r="I594" i="11"/>
  <c r="K593" i="11"/>
  <c r="I593" i="11"/>
  <c r="K592" i="11"/>
  <c r="I592" i="11"/>
  <c r="I591" i="11"/>
  <c r="K591" i="11" s="1"/>
  <c r="K590" i="11"/>
  <c r="K589" i="11"/>
  <c r="K588" i="11"/>
  <c r="I588" i="11"/>
  <c r="I587" i="11"/>
  <c r="K587" i="11" s="1"/>
  <c r="I586" i="11"/>
  <c r="K586" i="11" s="1"/>
  <c r="K585" i="11"/>
  <c r="I585" i="11"/>
  <c r="K584" i="11"/>
  <c r="K583" i="11"/>
  <c r="K582" i="11"/>
  <c r="I582" i="11"/>
  <c r="I581" i="11"/>
  <c r="K581" i="11" s="1"/>
  <c r="I580" i="11"/>
  <c r="K580" i="11" s="1"/>
  <c r="K579" i="11"/>
  <c r="I579" i="11"/>
  <c r="K578" i="11"/>
  <c r="K577" i="11"/>
  <c r="I576" i="11"/>
  <c r="K576" i="11" s="1"/>
  <c r="K575" i="11"/>
  <c r="I575" i="11"/>
  <c r="K574" i="11"/>
  <c r="I574" i="11"/>
  <c r="K573" i="11"/>
  <c r="I573" i="11"/>
  <c r="K572" i="11"/>
  <c r="K571" i="11"/>
  <c r="K570" i="11"/>
  <c r="K569" i="11"/>
  <c r="I569" i="11"/>
  <c r="I568" i="11"/>
  <c r="K568" i="11" s="1"/>
  <c r="I567" i="11"/>
  <c r="K567" i="11" s="1"/>
  <c r="I566" i="11"/>
  <c r="K566" i="11" s="1"/>
  <c r="K565" i="11"/>
  <c r="K564" i="11"/>
  <c r="I563" i="11"/>
  <c r="K563" i="11" s="1"/>
  <c r="I562" i="11"/>
  <c r="K562" i="11" s="1"/>
  <c r="K561" i="11"/>
  <c r="I561" i="11"/>
  <c r="K560" i="11"/>
  <c r="I560" i="11"/>
  <c r="K559" i="11"/>
  <c r="K558" i="11"/>
  <c r="I557" i="11"/>
  <c r="K557" i="11" s="1"/>
  <c r="I556" i="11"/>
  <c r="K556" i="11" s="1"/>
  <c r="I555" i="11"/>
  <c r="K555" i="11" s="1"/>
  <c r="I554" i="11"/>
  <c r="K554" i="11" s="1"/>
  <c r="K553" i="11"/>
  <c r="K552" i="11"/>
  <c r="K551" i="11"/>
  <c r="I551" i="11"/>
  <c r="K550" i="11"/>
  <c r="I550" i="11"/>
  <c r="I549" i="11"/>
  <c r="K549" i="11" s="1"/>
  <c r="I548" i="11"/>
  <c r="K548" i="11" s="1"/>
  <c r="K547" i="11"/>
  <c r="K546" i="11"/>
  <c r="K545" i="11"/>
  <c r="K544" i="11"/>
  <c r="I544" i="11"/>
  <c r="K543" i="11"/>
  <c r="I543" i="11"/>
  <c r="I542" i="11"/>
  <c r="K542" i="11" s="1"/>
  <c r="I541" i="11"/>
  <c r="K541" i="11" s="1"/>
  <c r="K540" i="11"/>
  <c r="K539" i="11"/>
  <c r="I538" i="11"/>
  <c r="K538" i="11" s="1"/>
  <c r="I537" i="11"/>
  <c r="K537" i="11" s="1"/>
  <c r="K536" i="11"/>
  <c r="I536" i="11"/>
  <c r="K535" i="11"/>
  <c r="I535" i="11"/>
  <c r="K534" i="11"/>
  <c r="K533" i="11"/>
  <c r="I532" i="11"/>
  <c r="K532" i="11" s="1"/>
  <c r="I531" i="11"/>
  <c r="K531" i="11" s="1"/>
  <c r="K530" i="11"/>
  <c r="I530" i="11"/>
  <c r="I529" i="11"/>
  <c r="K529" i="11" s="1"/>
  <c r="K528" i="11"/>
  <c r="K527" i="11"/>
  <c r="K526" i="11"/>
  <c r="I526" i="11"/>
  <c r="K525" i="11"/>
  <c r="I525" i="11"/>
  <c r="K524" i="11"/>
  <c r="I524" i="11"/>
  <c r="I523" i="11"/>
  <c r="K523" i="11" s="1"/>
  <c r="K522" i="11"/>
  <c r="K521" i="11"/>
  <c r="K520" i="11"/>
  <c r="I520" i="11"/>
  <c r="I519" i="11"/>
  <c r="K519" i="11" s="1"/>
  <c r="I518" i="11"/>
  <c r="K518" i="11" s="1"/>
  <c r="K517" i="11"/>
  <c r="I517" i="11"/>
  <c r="K516" i="11"/>
  <c r="K515" i="11"/>
  <c r="K514" i="11"/>
  <c r="I514" i="11"/>
  <c r="I513" i="11"/>
  <c r="K513" i="11" s="1"/>
  <c r="I512" i="11"/>
  <c r="K512" i="11" s="1"/>
  <c r="K511" i="11"/>
  <c r="I511" i="11"/>
  <c r="K510" i="11"/>
  <c r="K509" i="11"/>
  <c r="I508" i="11"/>
  <c r="K508" i="11" s="1"/>
  <c r="K507" i="11"/>
  <c r="I507" i="11"/>
  <c r="K506" i="11"/>
  <c r="I506" i="11"/>
  <c r="K505" i="11"/>
  <c r="I505" i="11"/>
  <c r="K504" i="11"/>
  <c r="K503" i="11"/>
  <c r="K502" i="11"/>
  <c r="K501" i="11"/>
  <c r="K500" i="11"/>
  <c r="I500" i="11"/>
  <c r="I499" i="11"/>
  <c r="K499" i="11" s="1"/>
  <c r="I498" i="11"/>
  <c r="K498" i="11" s="1"/>
  <c r="K497" i="11"/>
  <c r="I497" i="11"/>
  <c r="K496" i="11"/>
  <c r="K495" i="11"/>
  <c r="K494" i="11"/>
  <c r="I494" i="11"/>
  <c r="I493" i="11"/>
  <c r="K493" i="11" s="1"/>
  <c r="I492" i="11"/>
  <c r="K492" i="11" s="1"/>
  <c r="K491" i="11"/>
  <c r="I491" i="11"/>
  <c r="K490" i="11"/>
  <c r="K489" i="11"/>
  <c r="I488" i="11"/>
  <c r="K488" i="11" s="1"/>
  <c r="K487" i="11"/>
  <c r="I487" i="11"/>
  <c r="K486" i="11"/>
  <c r="I486" i="11"/>
  <c r="K485" i="11"/>
  <c r="I485" i="11"/>
  <c r="K484" i="11"/>
  <c r="K483" i="11"/>
  <c r="I482" i="11"/>
  <c r="K482" i="11" s="1"/>
  <c r="K481" i="11"/>
  <c r="I481" i="11"/>
  <c r="I480" i="11"/>
  <c r="K480" i="11" s="1"/>
  <c r="I479" i="11"/>
  <c r="K479" i="11" s="1"/>
  <c r="K478" i="11"/>
  <c r="K477" i="11"/>
  <c r="K476" i="11"/>
  <c r="I476" i="11"/>
  <c r="K475" i="11"/>
  <c r="I475" i="11"/>
  <c r="I474" i="11"/>
  <c r="K474" i="11" s="1"/>
  <c r="I473" i="11"/>
  <c r="K473" i="11" s="1"/>
  <c r="K472" i="11"/>
  <c r="K471" i="11"/>
  <c r="I470" i="11"/>
  <c r="K470" i="11" s="1"/>
  <c r="I469" i="11"/>
  <c r="K469" i="11" s="1"/>
  <c r="K468" i="11"/>
  <c r="I468" i="11"/>
  <c r="K467" i="11"/>
  <c r="I467" i="11"/>
  <c r="K466" i="11"/>
  <c r="K465" i="11"/>
  <c r="I464" i="11"/>
  <c r="K464" i="11" s="1"/>
  <c r="I463" i="11"/>
  <c r="K463" i="11" s="1"/>
  <c r="K462" i="11"/>
  <c r="I462" i="11"/>
  <c r="I461" i="11"/>
  <c r="K461" i="11" s="1"/>
  <c r="K460" i="11"/>
  <c r="K459" i="11"/>
  <c r="K458" i="11"/>
  <c r="I457" i="11"/>
  <c r="K457" i="11" s="1"/>
  <c r="I456" i="11"/>
  <c r="K456" i="11" s="1"/>
  <c r="I455" i="11"/>
  <c r="K455" i="11" s="1"/>
  <c r="K454" i="11"/>
  <c r="I454" i="11"/>
  <c r="K453" i="11"/>
  <c r="K452" i="11"/>
  <c r="I451" i="11"/>
  <c r="K451" i="11" s="1"/>
  <c r="I450" i="11"/>
  <c r="K450" i="11" s="1"/>
  <c r="I449" i="11"/>
  <c r="K449" i="11" s="1"/>
  <c r="I448" i="11"/>
  <c r="K448" i="11" s="1"/>
  <c r="K447" i="11"/>
  <c r="K446" i="11"/>
  <c r="I445" i="11"/>
  <c r="K445" i="11" s="1"/>
  <c r="K444" i="11"/>
  <c r="I444" i="11"/>
  <c r="K443" i="11"/>
  <c r="I443" i="11"/>
  <c r="I442" i="11"/>
  <c r="K442" i="11" s="1"/>
  <c r="K441" i="11"/>
  <c r="K440" i="11"/>
  <c r="I439" i="11"/>
  <c r="K439" i="11" s="1"/>
  <c r="I438" i="11"/>
  <c r="K438" i="11" s="1"/>
  <c r="I437" i="11"/>
  <c r="K437" i="11" s="1"/>
  <c r="I436" i="11"/>
  <c r="K436" i="11" s="1"/>
  <c r="K435" i="11"/>
  <c r="K434" i="11"/>
  <c r="K433" i="11"/>
  <c r="I433" i="11"/>
  <c r="I432" i="11"/>
  <c r="K432" i="11" s="1"/>
  <c r="I431" i="11"/>
  <c r="K431" i="11" s="1"/>
  <c r="I430" i="11"/>
  <c r="K430" i="11" s="1"/>
  <c r="K429" i="11"/>
  <c r="K428" i="11"/>
  <c r="I427" i="11"/>
  <c r="K427" i="11" s="1"/>
  <c r="I426" i="11"/>
  <c r="K426" i="11" s="1"/>
  <c r="K425" i="11"/>
  <c r="I425" i="11"/>
  <c r="K424" i="11"/>
  <c r="I424" i="11"/>
  <c r="K423" i="11"/>
  <c r="K422" i="11"/>
  <c r="I421" i="11"/>
  <c r="K421" i="11" s="1"/>
  <c r="I420" i="11"/>
  <c r="K420" i="11" s="1"/>
  <c r="I419" i="11"/>
  <c r="K419" i="11" s="1"/>
  <c r="I418" i="11"/>
  <c r="K418" i="11" s="1"/>
  <c r="K417" i="11"/>
  <c r="K416" i="11"/>
  <c r="K415" i="11"/>
  <c r="I415" i="11"/>
  <c r="K414" i="11"/>
  <c r="I414" i="11"/>
  <c r="I413" i="11"/>
  <c r="K413" i="11" s="1"/>
  <c r="I412" i="11"/>
  <c r="K412" i="11" s="1"/>
  <c r="K411" i="11"/>
  <c r="K410" i="11"/>
  <c r="I408" i="11"/>
  <c r="I407" i="11"/>
  <c r="I406" i="11"/>
  <c r="I405" i="11"/>
  <c r="I402" i="11"/>
  <c r="I401" i="11"/>
  <c r="I400" i="11"/>
  <c r="I399" i="11"/>
  <c r="I396" i="11"/>
  <c r="I395" i="11"/>
  <c r="I394" i="11"/>
  <c r="I393" i="11"/>
  <c r="I390" i="11"/>
  <c r="I389" i="11"/>
  <c r="I388" i="11"/>
  <c r="I387" i="11"/>
  <c r="K384" i="11"/>
  <c r="K383" i="11"/>
  <c r="I383" i="11"/>
  <c r="K382" i="11"/>
  <c r="I382" i="11"/>
  <c r="I381" i="11"/>
  <c r="K381" i="11" s="1"/>
  <c r="I380" i="11"/>
  <c r="K380" i="11" s="1"/>
  <c r="K379" i="11"/>
  <c r="K378" i="11"/>
  <c r="I377" i="11"/>
  <c r="K377" i="11" s="1"/>
  <c r="I376" i="11"/>
  <c r="K376" i="11" s="1"/>
  <c r="K375" i="11"/>
  <c r="I375" i="11"/>
  <c r="K374" i="11"/>
  <c r="I374" i="11"/>
  <c r="K373" i="11"/>
  <c r="K372" i="11"/>
  <c r="I371" i="11"/>
  <c r="K371" i="11" s="1"/>
  <c r="I370" i="11"/>
  <c r="K370" i="11" s="1"/>
  <c r="K369" i="11"/>
  <c r="I369" i="11"/>
  <c r="I368" i="11"/>
  <c r="K368" i="11" s="1"/>
  <c r="K367" i="11"/>
  <c r="K366" i="11"/>
  <c r="K365" i="11"/>
  <c r="I365" i="11"/>
  <c r="K364" i="11"/>
  <c r="I364" i="11"/>
  <c r="K363" i="11"/>
  <c r="I363" i="11"/>
  <c r="I362" i="11"/>
  <c r="K362" i="11" s="1"/>
  <c r="I358" i="11"/>
  <c r="K358" i="11" s="1"/>
  <c r="I357" i="11"/>
  <c r="I356" i="11"/>
  <c r="I355" i="11"/>
  <c r="I352" i="11"/>
  <c r="I351" i="11"/>
  <c r="I350" i="11"/>
  <c r="I349" i="11"/>
  <c r="I346" i="11"/>
  <c r="I345" i="11"/>
  <c r="I344" i="11"/>
  <c r="I343" i="11"/>
  <c r="I340" i="11"/>
  <c r="I339" i="11"/>
  <c r="I338" i="11"/>
  <c r="I337" i="11"/>
  <c r="I333" i="11"/>
  <c r="I332" i="11"/>
  <c r="I331" i="11"/>
  <c r="I330" i="11"/>
  <c r="I327" i="11"/>
  <c r="I326" i="11"/>
  <c r="I325" i="11"/>
  <c r="I324" i="11"/>
  <c r="I321" i="11"/>
  <c r="I320" i="11"/>
  <c r="I319" i="11"/>
  <c r="I318" i="11"/>
  <c r="I315" i="11"/>
  <c r="I314" i="11"/>
  <c r="I313" i="11"/>
  <c r="I312" i="11"/>
  <c r="I309" i="11"/>
  <c r="I308" i="11"/>
  <c r="I307" i="11"/>
  <c r="I306" i="11"/>
  <c r="I303" i="11"/>
  <c r="I302" i="11"/>
  <c r="I301" i="11"/>
  <c r="I300" i="11"/>
  <c r="I297" i="11"/>
  <c r="I296" i="11"/>
  <c r="I295" i="11"/>
  <c r="I294" i="11"/>
  <c r="K292" i="11"/>
  <c r="K291" i="11"/>
  <c r="K290" i="11"/>
  <c r="K289" i="11"/>
  <c r="K288" i="11"/>
  <c r="K287" i="11"/>
  <c r="K286" i="11"/>
  <c r="I284" i="11"/>
  <c r="I283" i="11"/>
  <c r="I282" i="11"/>
  <c r="I281" i="11"/>
  <c r="I278" i="11"/>
  <c r="I277" i="11"/>
  <c r="I276" i="11"/>
  <c r="I275" i="11"/>
  <c r="I272" i="11"/>
  <c r="I271" i="11"/>
  <c r="I270" i="11"/>
  <c r="I269" i="11"/>
  <c r="I266" i="11"/>
  <c r="I265" i="11"/>
  <c r="I264" i="11"/>
  <c r="I263" i="11"/>
  <c r="I257" i="11"/>
  <c r="I256" i="11"/>
  <c r="I255" i="11"/>
  <c r="I254" i="11"/>
  <c r="I251" i="11"/>
  <c r="I250" i="11"/>
  <c r="I249" i="11"/>
  <c r="I248" i="11"/>
  <c r="I245" i="11"/>
  <c r="I244" i="11"/>
  <c r="I243" i="11"/>
  <c r="I242" i="11"/>
  <c r="I239" i="11"/>
  <c r="I238" i="11"/>
  <c r="I237" i="11"/>
  <c r="I236" i="11"/>
  <c r="K231" i="11"/>
  <c r="I230" i="11"/>
  <c r="K230" i="11" s="1"/>
  <c r="I229" i="11"/>
  <c r="K229" i="11" s="1"/>
  <c r="I228" i="11"/>
  <c r="K228" i="11" s="1"/>
  <c r="K227" i="11"/>
  <c r="K226" i="11"/>
  <c r="I225" i="11"/>
  <c r="K225" i="11" s="1"/>
  <c r="K224" i="11"/>
  <c r="I224" i="11"/>
  <c r="K223" i="11"/>
  <c r="I223" i="11"/>
  <c r="K222" i="11"/>
  <c r="K221" i="11"/>
  <c r="I220" i="11"/>
  <c r="K220" i="11" s="1"/>
  <c r="I219" i="11"/>
  <c r="K219" i="11" s="1"/>
  <c r="I218" i="11"/>
  <c r="K218" i="11" s="1"/>
  <c r="K217" i="11"/>
  <c r="K216" i="11"/>
  <c r="I215" i="11"/>
  <c r="K215" i="11" s="1"/>
  <c r="K214" i="11"/>
  <c r="I214" i="11"/>
  <c r="K213" i="11"/>
  <c r="I213" i="11"/>
  <c r="K212" i="11"/>
  <c r="K211" i="11"/>
  <c r="K210" i="11"/>
  <c r="I209" i="11"/>
  <c r="K209" i="11" s="1"/>
  <c r="I208" i="11"/>
  <c r="K208" i="11" s="1"/>
  <c r="K207" i="11"/>
  <c r="I207" i="11"/>
  <c r="K206" i="11"/>
  <c r="I206" i="11"/>
  <c r="K205" i="11"/>
  <c r="K204" i="11"/>
  <c r="I203" i="11"/>
  <c r="K203" i="11" s="1"/>
  <c r="K202" i="11"/>
  <c r="I202" i="11"/>
  <c r="I201" i="11"/>
  <c r="K201" i="11" s="1"/>
  <c r="I200" i="11"/>
  <c r="K200" i="11" s="1"/>
  <c r="K199" i="11"/>
  <c r="K198" i="11"/>
  <c r="K197" i="11"/>
  <c r="I197" i="11"/>
  <c r="K196" i="11"/>
  <c r="I196" i="11"/>
  <c r="I195" i="11"/>
  <c r="K195" i="11" s="1"/>
  <c r="I194" i="11"/>
  <c r="K194" i="11" s="1"/>
  <c r="K193" i="11"/>
  <c r="K192" i="11"/>
  <c r="I191" i="11"/>
  <c r="K191" i="11" s="1"/>
  <c r="I190" i="11"/>
  <c r="K190" i="11" s="1"/>
  <c r="I189" i="11"/>
  <c r="K189" i="11" s="1"/>
  <c r="K188" i="11"/>
  <c r="I188" i="11"/>
  <c r="K187" i="11"/>
  <c r="K186" i="11"/>
  <c r="K185" i="11"/>
  <c r="K184" i="11"/>
  <c r="I184" i="11"/>
  <c r="K183" i="11"/>
  <c r="I183" i="11"/>
  <c r="I182" i="11"/>
  <c r="K182" i="11" s="1"/>
  <c r="I181" i="11"/>
  <c r="K181" i="11" s="1"/>
  <c r="K180" i="11"/>
  <c r="K179" i="11"/>
  <c r="I178" i="11"/>
  <c r="K178" i="11" s="1"/>
  <c r="I177" i="11"/>
  <c r="K177" i="11" s="1"/>
  <c r="I176" i="11"/>
  <c r="I175" i="11"/>
  <c r="K175" i="11" s="1"/>
  <c r="K174" i="11"/>
  <c r="K173" i="11"/>
  <c r="K172" i="11"/>
  <c r="I172" i="11"/>
  <c r="I171" i="11"/>
  <c r="K171" i="11" s="1"/>
  <c r="I170" i="11"/>
  <c r="K170" i="11" s="1"/>
  <c r="I169" i="11"/>
  <c r="K169" i="11" s="1"/>
  <c r="K168" i="11"/>
  <c r="K167" i="11"/>
  <c r="K166" i="11"/>
  <c r="I166" i="11"/>
  <c r="I165" i="11"/>
  <c r="K165" i="11" s="1"/>
  <c r="I164" i="11"/>
  <c r="K164" i="11" s="1"/>
  <c r="K163" i="11"/>
  <c r="I163" i="11"/>
  <c r="K162" i="11"/>
  <c r="K161" i="11"/>
  <c r="K160" i="11"/>
  <c r="I159" i="11"/>
  <c r="K159" i="11" s="1"/>
  <c r="I158" i="11"/>
  <c r="K158" i="11" s="1"/>
  <c r="I157" i="11"/>
  <c r="K157" i="11" s="1"/>
  <c r="I156" i="11"/>
  <c r="K156" i="11" s="1"/>
  <c r="K155" i="11"/>
  <c r="K154" i="11"/>
  <c r="K153" i="11"/>
  <c r="I153" i="11"/>
  <c r="I152" i="11"/>
  <c r="K152" i="11" s="1"/>
  <c r="I151" i="11"/>
  <c r="K151" i="11" s="1"/>
  <c r="I150" i="11"/>
  <c r="K150" i="11" s="1"/>
  <c r="K149" i="11"/>
  <c r="K148" i="11"/>
  <c r="I147" i="11"/>
  <c r="K147" i="11" s="1"/>
  <c r="I146" i="11"/>
  <c r="K146" i="11" s="1"/>
  <c r="I145" i="11"/>
  <c r="I144" i="11"/>
  <c r="I141" i="11"/>
  <c r="I140" i="11"/>
  <c r="I139" i="11"/>
  <c r="I138" i="11"/>
  <c r="I131" i="11"/>
  <c r="I130" i="11"/>
  <c r="I129" i="11"/>
  <c r="I128" i="11"/>
  <c r="I125" i="11"/>
  <c r="I124" i="11"/>
  <c r="I123" i="11"/>
  <c r="I122" i="11"/>
  <c r="I119" i="11"/>
  <c r="I118" i="11"/>
  <c r="I117" i="11"/>
  <c r="I116" i="11"/>
  <c r="K113" i="11"/>
  <c r="I113" i="11"/>
  <c r="I112" i="11"/>
  <c r="K112" i="11" s="1"/>
  <c r="I111" i="11"/>
  <c r="K111" i="11" s="1"/>
  <c r="I110" i="11"/>
  <c r="K110" i="11" s="1"/>
  <c r="I106" i="11"/>
  <c r="I105" i="11"/>
  <c r="I104" i="11"/>
  <c r="I101" i="11"/>
  <c r="I100" i="11"/>
  <c r="I99" i="11"/>
  <c r="I96" i="11"/>
  <c r="I95" i="11"/>
  <c r="I94" i="11"/>
  <c r="I91" i="11"/>
  <c r="I90" i="11"/>
  <c r="I89" i="11"/>
  <c r="I85" i="11"/>
  <c r="I84" i="11"/>
  <c r="I83" i="11"/>
  <c r="I82" i="11"/>
  <c r="I79" i="11"/>
  <c r="I78" i="11"/>
  <c r="I77" i="11"/>
  <c r="I76" i="11"/>
  <c r="I73" i="11"/>
  <c r="I72" i="11"/>
  <c r="I71" i="11"/>
  <c r="I70" i="11"/>
  <c r="I67" i="11"/>
  <c r="I66" i="11"/>
  <c r="I65" i="11"/>
  <c r="I64" i="11"/>
  <c r="I60" i="11"/>
  <c r="I59" i="11"/>
  <c r="I58" i="11"/>
  <c r="I57" i="11"/>
  <c r="I54" i="11"/>
  <c r="I53" i="11"/>
  <c r="I52" i="11"/>
  <c r="I51" i="11"/>
  <c r="I48" i="11"/>
  <c r="I47" i="11"/>
  <c r="I46" i="11"/>
  <c r="I45" i="11"/>
  <c r="I42" i="11"/>
  <c r="I41" i="11"/>
  <c r="I40" i="11"/>
  <c r="I39" i="11"/>
  <c r="I35" i="11"/>
  <c r="I34" i="11"/>
  <c r="I33" i="11"/>
  <c r="I32" i="11"/>
  <c r="I29" i="11"/>
  <c r="I28" i="11"/>
  <c r="I27" i="11"/>
  <c r="I26" i="11"/>
  <c r="I23" i="11"/>
  <c r="I22" i="11"/>
  <c r="I21" i="11"/>
  <c r="I20" i="11"/>
  <c r="K17" i="11"/>
  <c r="I17" i="11"/>
  <c r="I16" i="11"/>
  <c r="K16" i="11" s="1"/>
  <c r="I15" i="11"/>
  <c r="K15" i="11" s="1"/>
  <c r="I14" i="11"/>
  <c r="K14" i="11" s="1"/>
  <c r="K402" i="6" l="1"/>
  <c r="K403" i="6"/>
  <c r="K404" i="6"/>
  <c r="K13" i="6" l="1"/>
  <c r="K12" i="6"/>
  <c r="K497" i="6" l="1"/>
  <c r="K494" i="6"/>
  <c r="K491" i="6"/>
  <c r="K487" i="6"/>
  <c r="K488" i="6"/>
  <c r="K496" i="6"/>
  <c r="K493" i="6"/>
  <c r="K485" i="6"/>
  <c r="K482" i="6"/>
  <c r="K479" i="6"/>
  <c r="K450" i="6"/>
  <c r="K451" i="6"/>
  <c r="K445" i="6"/>
  <c r="K446" i="6"/>
  <c r="K441" i="6"/>
  <c r="K440" i="6"/>
  <c r="K435" i="6"/>
  <c r="K436" i="6"/>
  <c r="K476" i="6"/>
  <c r="K449" i="6"/>
  <c r="K444" i="6"/>
  <c r="K439" i="6"/>
  <c r="K424" i="6"/>
  <c r="K414" i="6"/>
  <c r="K406" i="6"/>
  <c r="K423" i="6"/>
  <c r="K413" i="6"/>
  <c r="K412" i="6"/>
  <c r="K405" i="6"/>
  <c r="K400" i="6"/>
  <c r="K399" i="6"/>
  <c r="K395" i="6"/>
  <c r="K396" i="6"/>
  <c r="K394" i="6"/>
  <c r="K389" i="6"/>
  <c r="K388" i="6"/>
  <c r="K385" i="6"/>
  <c r="K386" i="6"/>
  <c r="K384" i="6"/>
  <c r="K379" i="6"/>
  <c r="K375" i="6"/>
  <c r="K374" i="6"/>
  <c r="K376" i="6"/>
  <c r="K378" i="6"/>
  <c r="K370" i="6"/>
  <c r="K366" i="6"/>
  <c r="K362" i="6"/>
  <c r="K390" i="6"/>
  <c r="K383" i="6"/>
  <c r="K380" i="6"/>
  <c r="K373" i="6"/>
  <c r="K371" i="6"/>
  <c r="K369" i="6"/>
  <c r="K367" i="6"/>
  <c r="K365" i="6"/>
  <c r="K363" i="6"/>
  <c r="K350" i="6"/>
  <c r="K352" i="6"/>
  <c r="K340" i="6"/>
  <c r="K342" i="6"/>
  <c r="K331" i="6"/>
  <c r="K332" i="6"/>
  <c r="K327" i="6"/>
  <c r="K328" i="6"/>
  <c r="K324" i="6"/>
  <c r="K323" i="6"/>
  <c r="K308" i="6"/>
  <c r="K309" i="6"/>
  <c r="K307" i="6"/>
  <c r="K302" i="6"/>
  <c r="K303" i="6"/>
  <c r="K301" i="6"/>
  <c r="K296" i="6"/>
  <c r="K290" i="6"/>
  <c r="K283" i="6"/>
  <c r="K297" i="6"/>
  <c r="K295" i="6"/>
  <c r="K291" i="6"/>
  <c r="K289" i="6"/>
  <c r="K284" i="6"/>
  <c r="K277" i="6"/>
  <c r="K278" i="6"/>
  <c r="K276" i="6"/>
  <c r="K266" i="6"/>
  <c r="K267" i="6"/>
  <c r="K265" i="6"/>
  <c r="K264" i="6"/>
  <c r="K253" i="6"/>
  <c r="K254" i="6"/>
  <c r="K255" i="6"/>
  <c r="K271" i="6"/>
  <c r="K272" i="6"/>
  <c r="K260" i="6"/>
  <c r="K252" i="6"/>
  <c r="K261" i="6"/>
  <c r="K247" i="6"/>
  <c r="K241" i="6"/>
  <c r="K225" i="6"/>
  <c r="K235" i="6"/>
  <c r="K270" i="6"/>
  <c r="K259" i="6"/>
  <c r="K248" i="6"/>
  <c r="K246" i="6"/>
  <c r="K242" i="6"/>
  <c r="K240" i="6"/>
  <c r="K236" i="6"/>
  <c r="K218" i="6"/>
  <c r="K215" i="6"/>
  <c r="K216" i="6"/>
  <c r="K221" i="6"/>
  <c r="K222" i="6"/>
  <c r="K202" i="6"/>
  <c r="K201" i="6"/>
  <c r="K195" i="6"/>
  <c r="K196" i="6"/>
  <c r="K190" i="6"/>
  <c r="K189" i="6"/>
  <c r="K185" i="6"/>
  <c r="K184" i="6"/>
  <c r="K183" i="6"/>
  <c r="K182" i="6"/>
  <c r="K181" i="6"/>
  <c r="K180" i="6"/>
  <c r="K179" i="6"/>
  <c r="K178" i="6"/>
  <c r="K177" i="6"/>
  <c r="K176" i="6"/>
  <c r="K175" i="6"/>
  <c r="K174" i="6"/>
  <c r="K173" i="6"/>
  <c r="K172" i="6"/>
  <c r="K171" i="6"/>
  <c r="K170" i="6"/>
  <c r="K169" i="6"/>
  <c r="K168" i="6"/>
  <c r="K167" i="6"/>
  <c r="K166" i="6"/>
  <c r="K165" i="6"/>
  <c r="K164" i="6"/>
  <c r="K163" i="6"/>
  <c r="K162" i="6"/>
  <c r="K161" i="6"/>
  <c r="K160" i="6"/>
  <c r="K158" i="6"/>
  <c r="K157" i="6"/>
  <c r="K156" i="6"/>
  <c r="K155" i="6"/>
  <c r="K154" i="6"/>
  <c r="K153" i="6"/>
  <c r="K152" i="6"/>
  <c r="K151" i="6"/>
  <c r="K150" i="6"/>
  <c r="K149" i="6"/>
  <c r="K148" i="6"/>
  <c r="K147" i="6"/>
  <c r="K146" i="6"/>
  <c r="K145" i="6"/>
  <c r="K144" i="6"/>
  <c r="K143" i="6"/>
  <c r="K142" i="6"/>
  <c r="K141" i="6"/>
  <c r="K140" i="6"/>
  <c r="K139" i="6"/>
  <c r="K138" i="6"/>
  <c r="K137" i="6"/>
  <c r="K136" i="6"/>
  <c r="K135" i="6"/>
  <c r="K134" i="6"/>
  <c r="K133" i="6"/>
  <c r="K132" i="6"/>
  <c r="K131" i="6"/>
  <c r="K130" i="6"/>
  <c r="K121" i="6"/>
  <c r="K122" i="6"/>
  <c r="K123" i="6"/>
  <c r="K124" i="6"/>
  <c r="K125" i="6"/>
  <c r="K126" i="6"/>
  <c r="K127" i="6"/>
  <c r="K128" i="6"/>
  <c r="K129" i="6"/>
  <c r="K39" i="6"/>
  <c r="K35" i="6"/>
  <c r="K36" i="6"/>
  <c r="K37" i="6"/>
  <c r="K38" i="6"/>
  <c r="K15" i="6"/>
  <c r="K16" i="6"/>
  <c r="K17" i="6"/>
  <c r="K18" i="6"/>
  <c r="K21" i="6"/>
  <c r="K22" i="6"/>
  <c r="K23" i="6"/>
  <c r="K24" i="6"/>
  <c r="K25" i="6"/>
  <c r="K28" i="6"/>
  <c r="K29" i="6"/>
  <c r="K30" i="6"/>
  <c r="K31" i="6"/>
  <c r="K32" i="6"/>
  <c r="K8" i="6" l="1"/>
  <c r="K1245" i="6" l="1"/>
  <c r="K9" i="6"/>
  <c r="K10" i="6"/>
  <c r="K11" i="6"/>
  <c r="K42" i="6"/>
  <c r="K43" i="6"/>
  <c r="K44" i="6"/>
  <c r="K45" i="6"/>
  <c r="K46" i="6"/>
  <c r="K49" i="6"/>
  <c r="K50" i="6"/>
  <c r="K51" i="6"/>
  <c r="K52" i="6"/>
  <c r="K53" i="6"/>
  <c r="K56" i="6"/>
  <c r="K57" i="6"/>
  <c r="K58" i="6"/>
  <c r="K59" i="6"/>
  <c r="K60" i="6"/>
  <c r="K63" i="6"/>
  <c r="K64" i="6"/>
  <c r="K65" i="6"/>
  <c r="K66" i="6"/>
  <c r="K67" i="6"/>
  <c r="K70" i="6"/>
  <c r="K71" i="6"/>
  <c r="K72" i="6"/>
  <c r="K73" i="6"/>
  <c r="K74" i="6"/>
  <c r="K78" i="6"/>
  <c r="K79" i="6"/>
  <c r="K80" i="6"/>
  <c r="K81" i="6"/>
  <c r="K82" i="6"/>
  <c r="K85" i="6"/>
  <c r="K86" i="6"/>
  <c r="K87" i="6"/>
  <c r="K88" i="6"/>
  <c r="K89" i="6"/>
  <c r="K92" i="6"/>
  <c r="K93" i="6"/>
  <c r="K94" i="6"/>
  <c r="K95" i="6"/>
  <c r="K96" i="6"/>
  <c r="K99" i="6"/>
  <c r="K100" i="6"/>
  <c r="K101" i="6"/>
  <c r="K102" i="6"/>
  <c r="K103" i="6"/>
  <c r="K106" i="6"/>
  <c r="K107" i="6"/>
  <c r="K108" i="6"/>
  <c r="K109" i="6"/>
  <c r="K110" i="6"/>
  <c r="K113" i="6"/>
  <c r="K114" i="6"/>
  <c r="K115" i="6"/>
  <c r="K116" i="6"/>
  <c r="K117" i="6"/>
  <c r="K120" i="6"/>
  <c r="K186" i="6"/>
  <c r="K187" i="6"/>
  <c r="K188" i="6"/>
  <c r="K194" i="6"/>
  <c r="K200" i="6"/>
  <c r="K210" i="6"/>
  <c r="K224" i="6"/>
  <c r="K275" i="6"/>
  <c r="K281" i="6"/>
  <c r="K282" i="6"/>
  <c r="K326" i="6"/>
  <c r="K330" i="6"/>
  <c r="K334" i="6"/>
  <c r="K349" i="6"/>
  <c r="K353" i="6"/>
  <c r="K393" i="6"/>
  <c r="K397" i="6"/>
  <c r="K398" i="6"/>
  <c r="K500" i="6"/>
  <c r="K501" i="6"/>
  <c r="K502" i="6"/>
  <c r="K503" i="6"/>
  <c r="K504" i="6"/>
  <c r="K505" i="6"/>
  <c r="K506" i="6"/>
  <c r="K507" i="6"/>
  <c r="K508" i="6"/>
  <c r="K509" i="6"/>
  <c r="K510" i="6"/>
  <c r="K511" i="6"/>
  <c r="K512" i="6"/>
  <c r="K513" i="6"/>
  <c r="K514" i="6"/>
  <c r="K515" i="6"/>
  <c r="K516" i="6"/>
  <c r="K517" i="6"/>
  <c r="K518" i="6"/>
  <c r="K519" i="6"/>
  <c r="K520" i="6"/>
  <c r="K521" i="6"/>
  <c r="K522" i="6"/>
  <c r="K523" i="6"/>
  <c r="K524" i="6"/>
  <c r="K525" i="6"/>
  <c r="K526" i="6"/>
  <c r="K527" i="6"/>
  <c r="K528" i="6"/>
  <c r="K529" i="6"/>
  <c r="K530" i="6"/>
  <c r="K531" i="6"/>
  <c r="K532" i="6"/>
  <c r="K533" i="6"/>
  <c r="K534" i="6"/>
  <c r="K535" i="6"/>
  <c r="K536" i="6"/>
  <c r="K537" i="6"/>
  <c r="K538" i="6"/>
  <c r="K539" i="6"/>
  <c r="K540" i="6"/>
  <c r="K541" i="6"/>
  <c r="K542" i="6"/>
  <c r="K543" i="6"/>
  <c r="K544" i="6"/>
  <c r="K545" i="6"/>
  <c r="K546" i="6"/>
  <c r="K547" i="6"/>
  <c r="K548" i="6"/>
  <c r="K549" i="6"/>
  <c r="K550" i="6"/>
  <c r="K551" i="6"/>
  <c r="K552" i="6"/>
  <c r="K553" i="6"/>
  <c r="K554" i="6"/>
  <c r="K555" i="6"/>
  <c r="K556" i="6"/>
  <c r="K557" i="6"/>
  <c r="K558" i="6"/>
  <c r="K559" i="6"/>
  <c r="K560" i="6"/>
  <c r="K561" i="6"/>
  <c r="K562" i="6"/>
  <c r="K563" i="6"/>
  <c r="K564" i="6"/>
  <c r="K565" i="6"/>
  <c r="K566" i="6"/>
  <c r="K567" i="6"/>
  <c r="K568" i="6"/>
  <c r="K569" i="6"/>
  <c r="K570" i="6"/>
  <c r="K571" i="6"/>
  <c r="K572" i="6"/>
  <c r="K573" i="6"/>
  <c r="K574" i="6"/>
  <c r="K575" i="6"/>
  <c r="K576" i="6"/>
  <c r="K577" i="6"/>
  <c r="K578" i="6"/>
  <c r="K579" i="6"/>
  <c r="K580" i="6"/>
  <c r="K581" i="6"/>
  <c r="K582" i="6"/>
  <c r="K583" i="6"/>
  <c r="K584" i="6"/>
  <c r="K585" i="6"/>
  <c r="K586" i="6"/>
  <c r="K587" i="6"/>
  <c r="K588" i="6"/>
  <c r="K589" i="6"/>
  <c r="K590" i="6"/>
  <c r="K591" i="6"/>
  <c r="K592" i="6"/>
  <c r="K593" i="6"/>
  <c r="K594" i="6"/>
  <c r="K595" i="6"/>
  <c r="K596" i="6"/>
  <c r="K597" i="6"/>
  <c r="K598" i="6"/>
  <c r="K599" i="6"/>
  <c r="K600" i="6"/>
  <c r="K601" i="6"/>
  <c r="K602" i="6"/>
  <c r="K603" i="6"/>
  <c r="K604" i="6"/>
  <c r="K605" i="6"/>
  <c r="K606" i="6"/>
  <c r="K607" i="6"/>
  <c r="K608" i="6"/>
  <c r="K609" i="6"/>
  <c r="K610" i="6"/>
  <c r="K611" i="6"/>
  <c r="K612" i="6"/>
  <c r="K613" i="6"/>
  <c r="K614" i="6"/>
  <c r="K615" i="6"/>
  <c r="K616" i="6"/>
  <c r="K617" i="6"/>
  <c r="K618" i="6"/>
  <c r="K619" i="6"/>
  <c r="K620" i="6"/>
  <c r="K621" i="6"/>
  <c r="K622" i="6"/>
  <c r="K623" i="6"/>
  <c r="K624" i="6"/>
  <c r="K625" i="6"/>
  <c r="K626" i="6"/>
  <c r="K627" i="6"/>
  <c r="K628" i="6"/>
  <c r="K629" i="6"/>
  <c r="K630" i="6"/>
  <c r="K631" i="6"/>
  <c r="K632" i="6"/>
  <c r="K633" i="6"/>
  <c r="K634" i="6"/>
  <c r="K635" i="6"/>
  <c r="K636" i="6"/>
  <c r="K637" i="6"/>
  <c r="K638" i="6"/>
  <c r="K639" i="6"/>
  <c r="K640" i="6"/>
  <c r="K641" i="6"/>
  <c r="K642" i="6"/>
  <c r="K643" i="6"/>
  <c r="K644" i="6"/>
  <c r="K645" i="6"/>
  <c r="K646" i="6"/>
  <c r="K647" i="6"/>
  <c r="K648" i="6"/>
  <c r="K649" i="6"/>
  <c r="K650" i="6"/>
  <c r="K651" i="6"/>
  <c r="K652" i="6"/>
  <c r="K653" i="6"/>
  <c r="K654" i="6"/>
  <c r="K655" i="6"/>
  <c r="K656" i="6"/>
  <c r="K657" i="6"/>
  <c r="K658" i="6"/>
  <c r="K659" i="6"/>
  <c r="K660" i="6"/>
  <c r="K661" i="6"/>
  <c r="K662" i="6"/>
  <c r="K663" i="6"/>
  <c r="K664" i="6"/>
  <c r="K665" i="6"/>
  <c r="K666" i="6"/>
  <c r="K667" i="6"/>
  <c r="K668" i="6"/>
  <c r="K669" i="6"/>
  <c r="K670" i="6"/>
  <c r="K671" i="6"/>
  <c r="K672" i="6"/>
  <c r="K673" i="6"/>
  <c r="K674" i="6"/>
  <c r="K675" i="6"/>
  <c r="K676" i="6"/>
  <c r="K677" i="6"/>
  <c r="K678" i="6"/>
  <c r="K679" i="6"/>
  <c r="K680" i="6"/>
  <c r="K681" i="6"/>
  <c r="K682" i="6"/>
  <c r="K683" i="6"/>
  <c r="K684" i="6"/>
  <c r="K685" i="6"/>
  <c r="K686" i="6"/>
  <c r="K687" i="6"/>
  <c r="K688" i="6"/>
  <c r="K689" i="6"/>
  <c r="K690" i="6"/>
  <c r="K691" i="6"/>
  <c r="K692" i="6"/>
  <c r="K693" i="6"/>
  <c r="K694" i="6"/>
  <c r="K695" i="6"/>
  <c r="K696" i="6"/>
  <c r="K697" i="6"/>
  <c r="K698" i="6"/>
  <c r="K699" i="6"/>
  <c r="K700" i="6"/>
  <c r="K701" i="6"/>
  <c r="K702" i="6"/>
  <c r="K703" i="6"/>
  <c r="K704" i="6"/>
  <c r="K705" i="6"/>
  <c r="K706" i="6"/>
  <c r="K707" i="6"/>
  <c r="K708" i="6"/>
  <c r="K709" i="6"/>
  <c r="K710" i="6"/>
  <c r="K711" i="6"/>
  <c r="K712" i="6"/>
  <c r="K713" i="6"/>
  <c r="K714" i="6"/>
  <c r="K715" i="6"/>
  <c r="K716" i="6"/>
  <c r="K717" i="6"/>
  <c r="K718" i="6"/>
  <c r="K719" i="6"/>
  <c r="K720" i="6"/>
  <c r="K721" i="6"/>
  <c r="K722" i="6"/>
  <c r="K723" i="6"/>
  <c r="K724" i="6"/>
  <c r="K725" i="6"/>
  <c r="K726" i="6"/>
  <c r="K727" i="6"/>
  <c r="K728" i="6"/>
  <c r="K729" i="6"/>
  <c r="K730" i="6"/>
  <c r="K731" i="6"/>
  <c r="K732" i="6"/>
  <c r="K733" i="6"/>
  <c r="K734" i="6"/>
  <c r="K735" i="6"/>
  <c r="K736" i="6"/>
  <c r="K737" i="6"/>
  <c r="K738" i="6"/>
  <c r="K739" i="6"/>
  <c r="K740" i="6"/>
  <c r="K741" i="6"/>
  <c r="K742" i="6"/>
  <c r="K743" i="6"/>
  <c r="K744" i="6"/>
  <c r="K745" i="6"/>
  <c r="K746" i="6"/>
  <c r="K747" i="6"/>
  <c r="K748" i="6"/>
  <c r="K749" i="6"/>
  <c r="K750" i="6"/>
  <c r="K751" i="6"/>
  <c r="K752" i="6"/>
  <c r="K753" i="6"/>
  <c r="K754" i="6"/>
  <c r="K755" i="6"/>
  <c r="K756" i="6"/>
  <c r="K757" i="6"/>
  <c r="K758" i="6"/>
  <c r="K759" i="6"/>
  <c r="K760" i="6"/>
  <c r="K761" i="6"/>
  <c r="K762" i="6"/>
  <c r="K763" i="6"/>
  <c r="K764" i="6"/>
  <c r="K765" i="6"/>
  <c r="K766" i="6"/>
  <c r="K767" i="6"/>
  <c r="K768" i="6"/>
  <c r="K769" i="6"/>
  <c r="K770" i="6"/>
  <c r="K771" i="6"/>
  <c r="K772" i="6"/>
  <c r="K773" i="6"/>
  <c r="K774" i="6"/>
  <c r="K775" i="6"/>
  <c r="K776" i="6"/>
  <c r="K777" i="6"/>
  <c r="K778" i="6"/>
  <c r="K779" i="6"/>
  <c r="K780" i="6"/>
  <c r="K781" i="6"/>
  <c r="K782" i="6"/>
  <c r="K783" i="6"/>
  <c r="K784" i="6"/>
  <c r="K785" i="6"/>
  <c r="K786" i="6"/>
  <c r="K787" i="6"/>
  <c r="K788" i="6"/>
  <c r="K789" i="6"/>
  <c r="K790" i="6"/>
  <c r="K791" i="6"/>
  <c r="K792" i="6"/>
  <c r="K793" i="6"/>
  <c r="K794" i="6"/>
  <c r="K795" i="6"/>
  <c r="K796" i="6"/>
  <c r="K797" i="6"/>
  <c r="K798" i="6"/>
  <c r="K799" i="6"/>
  <c r="K800" i="6"/>
  <c r="K801" i="6"/>
  <c r="K802" i="6"/>
  <c r="K803" i="6"/>
  <c r="K804" i="6"/>
  <c r="K805" i="6"/>
  <c r="K806" i="6"/>
  <c r="K807" i="6"/>
  <c r="K808" i="6"/>
  <c r="K809" i="6"/>
  <c r="K810" i="6"/>
  <c r="K811" i="6"/>
  <c r="K812" i="6"/>
  <c r="K813" i="6"/>
  <c r="K814" i="6"/>
  <c r="K815" i="6"/>
  <c r="K816" i="6"/>
  <c r="K817" i="6"/>
  <c r="K818" i="6"/>
  <c r="K819" i="6"/>
  <c r="K820" i="6"/>
  <c r="K821" i="6"/>
  <c r="K822" i="6"/>
  <c r="K823" i="6"/>
  <c r="K824" i="6"/>
  <c r="K825" i="6"/>
  <c r="K826" i="6"/>
  <c r="K827" i="6"/>
  <c r="K828" i="6"/>
  <c r="K829" i="6"/>
  <c r="K830" i="6"/>
  <c r="K831" i="6"/>
  <c r="K832" i="6"/>
  <c r="K833" i="6"/>
  <c r="K834" i="6"/>
  <c r="K835" i="6"/>
  <c r="K836" i="6"/>
  <c r="K837" i="6"/>
  <c r="K838" i="6"/>
  <c r="K839" i="6"/>
  <c r="K840" i="6"/>
  <c r="K841" i="6"/>
  <c r="K842" i="6"/>
  <c r="K843" i="6"/>
  <c r="K844" i="6"/>
  <c r="K845" i="6"/>
  <c r="K846" i="6"/>
  <c r="K847" i="6"/>
  <c r="K848" i="6"/>
  <c r="K849" i="6"/>
  <c r="K850" i="6"/>
  <c r="K851" i="6"/>
  <c r="K852" i="6"/>
  <c r="K853" i="6"/>
  <c r="K854" i="6"/>
  <c r="K855" i="6"/>
  <c r="K856" i="6"/>
  <c r="K857" i="6"/>
  <c r="K858" i="6"/>
  <c r="K859" i="6"/>
  <c r="K860" i="6"/>
  <c r="K861" i="6"/>
  <c r="K862" i="6"/>
  <c r="K863" i="6"/>
  <c r="K864" i="6"/>
  <c r="K865" i="6"/>
  <c r="K866" i="6"/>
  <c r="K867" i="6"/>
  <c r="K868" i="6"/>
  <c r="K869" i="6"/>
  <c r="K870" i="6"/>
  <c r="K871" i="6"/>
  <c r="K872" i="6"/>
  <c r="K873" i="6"/>
  <c r="K874" i="6"/>
  <c r="K875" i="6"/>
  <c r="K876" i="6"/>
  <c r="K877" i="6"/>
  <c r="K878" i="6"/>
  <c r="K879" i="6"/>
  <c r="K880" i="6"/>
  <c r="K881" i="6"/>
  <c r="K882" i="6"/>
  <c r="K883" i="6"/>
  <c r="K884" i="6"/>
  <c r="K885" i="6"/>
  <c r="K886" i="6"/>
  <c r="K887" i="6"/>
  <c r="K888" i="6"/>
  <c r="K889" i="6"/>
  <c r="K890" i="6"/>
  <c r="K891" i="6"/>
  <c r="K892" i="6"/>
  <c r="K893" i="6"/>
  <c r="K894" i="6"/>
  <c r="K895" i="6"/>
  <c r="K896" i="6"/>
  <c r="K897" i="6"/>
  <c r="K898" i="6"/>
  <c r="K899" i="6"/>
  <c r="K900" i="6"/>
  <c r="K901" i="6"/>
  <c r="K902" i="6"/>
  <c r="K903" i="6"/>
  <c r="K904" i="6"/>
  <c r="K905" i="6"/>
  <c r="K906" i="6"/>
  <c r="K907" i="6"/>
  <c r="K908" i="6"/>
  <c r="K909" i="6"/>
  <c r="K910" i="6"/>
  <c r="K911" i="6"/>
  <c r="K912" i="6"/>
  <c r="K913" i="6"/>
  <c r="K914" i="6"/>
  <c r="K915" i="6"/>
  <c r="K916" i="6"/>
  <c r="K917" i="6"/>
  <c r="K918" i="6"/>
  <c r="K919" i="6"/>
  <c r="K920" i="6"/>
  <c r="K921" i="6"/>
  <c r="K922" i="6"/>
  <c r="K923" i="6"/>
  <c r="K924" i="6"/>
  <c r="K925" i="6"/>
  <c r="K926" i="6"/>
  <c r="K927" i="6"/>
  <c r="K928" i="6"/>
  <c r="K929" i="6"/>
  <c r="K930" i="6"/>
  <c r="K931" i="6"/>
  <c r="K932" i="6"/>
  <c r="K933" i="6"/>
  <c r="K934" i="6"/>
  <c r="K935" i="6"/>
  <c r="K936" i="6"/>
  <c r="K937" i="6"/>
  <c r="K938" i="6"/>
  <c r="K939" i="6"/>
  <c r="K940" i="6"/>
  <c r="K941" i="6"/>
  <c r="K942" i="6"/>
  <c r="K943" i="6"/>
  <c r="K944" i="6"/>
  <c r="K945" i="6"/>
  <c r="K946" i="6"/>
  <c r="K947" i="6"/>
  <c r="K948" i="6"/>
  <c r="K949" i="6"/>
  <c r="K950" i="6"/>
  <c r="K951" i="6"/>
  <c r="K952" i="6"/>
  <c r="K953" i="6"/>
  <c r="K954" i="6"/>
  <c r="K955" i="6"/>
  <c r="K956" i="6"/>
  <c r="K957" i="6"/>
  <c r="K958" i="6"/>
  <c r="K959" i="6"/>
  <c r="K960" i="6"/>
  <c r="K961" i="6"/>
  <c r="K962" i="6"/>
  <c r="K963" i="6"/>
  <c r="K964" i="6"/>
  <c r="K965" i="6"/>
  <c r="K966" i="6"/>
  <c r="K967" i="6"/>
  <c r="K968" i="6"/>
  <c r="K969" i="6"/>
  <c r="K970" i="6"/>
  <c r="K971" i="6"/>
  <c r="K972" i="6"/>
  <c r="K973" i="6"/>
  <c r="K974" i="6"/>
  <c r="K975" i="6"/>
  <c r="K976" i="6"/>
  <c r="K977" i="6"/>
  <c r="K978" i="6"/>
  <c r="K979" i="6"/>
  <c r="K980" i="6"/>
  <c r="K981" i="6"/>
  <c r="K982" i="6"/>
  <c r="K983" i="6"/>
  <c r="K984" i="6"/>
  <c r="K985" i="6"/>
  <c r="K986" i="6"/>
  <c r="K987" i="6"/>
  <c r="K988" i="6"/>
  <c r="K989" i="6"/>
  <c r="K990" i="6"/>
  <c r="K991" i="6"/>
  <c r="K992" i="6"/>
  <c r="K993" i="6"/>
  <c r="K994" i="6"/>
  <c r="K995" i="6"/>
  <c r="K996" i="6"/>
  <c r="K997" i="6"/>
  <c r="K998" i="6"/>
  <c r="K999" i="6"/>
  <c r="K1000" i="6"/>
  <c r="K1001" i="6"/>
  <c r="K1002" i="6"/>
  <c r="K1003" i="6"/>
  <c r="K1004" i="6"/>
  <c r="K1005" i="6"/>
  <c r="K1006" i="6"/>
  <c r="K1007" i="6"/>
  <c r="K1008" i="6"/>
  <c r="K1009" i="6"/>
  <c r="K1010" i="6"/>
  <c r="K1011" i="6"/>
  <c r="K1012" i="6"/>
  <c r="K1013" i="6"/>
  <c r="K1014" i="6"/>
  <c r="K1015" i="6"/>
  <c r="K1016" i="6"/>
  <c r="K1017" i="6"/>
  <c r="K1018" i="6"/>
  <c r="K1019" i="6"/>
  <c r="K1020" i="6"/>
  <c r="K1021" i="6"/>
  <c r="K1022" i="6"/>
  <c r="K1023" i="6"/>
  <c r="K1024" i="6"/>
  <c r="K1025" i="6"/>
  <c r="K1026" i="6"/>
  <c r="K1027" i="6"/>
  <c r="K1028" i="6"/>
  <c r="K1029" i="6"/>
  <c r="K1030" i="6"/>
  <c r="K1031" i="6"/>
  <c r="K1032" i="6"/>
  <c r="K1033" i="6"/>
  <c r="K1034" i="6"/>
  <c r="K1035" i="6"/>
  <c r="K1036" i="6"/>
  <c r="K1037" i="6"/>
  <c r="K1038" i="6"/>
  <c r="K1039" i="6"/>
  <c r="K1040" i="6"/>
  <c r="K1041" i="6"/>
  <c r="K1042" i="6"/>
  <c r="K1043" i="6"/>
  <c r="K1044" i="6"/>
  <c r="K1045" i="6"/>
  <c r="K1046" i="6"/>
  <c r="K1047" i="6"/>
  <c r="K1048" i="6"/>
  <c r="K1049" i="6"/>
  <c r="K1050" i="6"/>
  <c r="K1051" i="6"/>
  <c r="K1052" i="6"/>
  <c r="K1053" i="6"/>
  <c r="K1054" i="6"/>
  <c r="K1055" i="6"/>
  <c r="K1056" i="6"/>
  <c r="K1057" i="6"/>
  <c r="K1058" i="6"/>
  <c r="K1059" i="6"/>
  <c r="K1060" i="6"/>
  <c r="K1061" i="6"/>
  <c r="K1062" i="6"/>
  <c r="K1063" i="6"/>
  <c r="K1064" i="6"/>
  <c r="K1065" i="6"/>
  <c r="K1066" i="6"/>
  <c r="K1067" i="6"/>
  <c r="K1068" i="6"/>
  <c r="K1069" i="6"/>
  <c r="K1070" i="6"/>
  <c r="K1071" i="6"/>
  <c r="K1072" i="6"/>
  <c r="K1073" i="6"/>
  <c r="K1074" i="6"/>
  <c r="K1075" i="6"/>
  <c r="K1076" i="6"/>
  <c r="K1077" i="6"/>
  <c r="K1078" i="6"/>
  <c r="K1079" i="6"/>
  <c r="K1080" i="6"/>
  <c r="K1081" i="6"/>
  <c r="K1082" i="6"/>
  <c r="K1083" i="6"/>
  <c r="K1084" i="6"/>
  <c r="K1085" i="6"/>
  <c r="K1086" i="6"/>
  <c r="K1087" i="6"/>
  <c r="K1088" i="6"/>
  <c r="K1089" i="6"/>
  <c r="K1090" i="6"/>
  <c r="K1091" i="6"/>
  <c r="K1092" i="6"/>
  <c r="K1093" i="6"/>
  <c r="K1094" i="6"/>
  <c r="K1095" i="6"/>
  <c r="K1096" i="6"/>
  <c r="K1097" i="6"/>
  <c r="K1098" i="6"/>
  <c r="K1099" i="6"/>
  <c r="K1100" i="6"/>
  <c r="K1101" i="6"/>
  <c r="K1102" i="6"/>
  <c r="K1103" i="6"/>
  <c r="K1104" i="6"/>
  <c r="K1105" i="6"/>
  <c r="K1106" i="6"/>
  <c r="K1107" i="6"/>
  <c r="K1108" i="6"/>
  <c r="K1109" i="6"/>
  <c r="K1110" i="6"/>
  <c r="K1111" i="6"/>
  <c r="K1112" i="6"/>
  <c r="K1113" i="6"/>
  <c r="K1114" i="6"/>
  <c r="K1115" i="6"/>
  <c r="K1116" i="6"/>
  <c r="K1117" i="6"/>
  <c r="K1118" i="6"/>
  <c r="K1119" i="6"/>
  <c r="K1120" i="6"/>
  <c r="K1121" i="6"/>
  <c r="K1122" i="6"/>
  <c r="K1123" i="6"/>
  <c r="K1124" i="6"/>
  <c r="K1125" i="6"/>
  <c r="K1126" i="6"/>
  <c r="K1127" i="6"/>
  <c r="K1128" i="6"/>
  <c r="K1129" i="6"/>
  <c r="K1130" i="6"/>
  <c r="K1131" i="6"/>
  <c r="K1132" i="6"/>
  <c r="K1133" i="6"/>
  <c r="K1134" i="6"/>
  <c r="K1135" i="6"/>
  <c r="K1136" i="6"/>
  <c r="K1137" i="6"/>
  <c r="K1138" i="6"/>
  <c r="K1139" i="6"/>
  <c r="K1140" i="6"/>
  <c r="K1141" i="6"/>
  <c r="K1142" i="6"/>
  <c r="K1143" i="6"/>
  <c r="K1144" i="6"/>
  <c r="K1145" i="6"/>
  <c r="K1146" i="6"/>
  <c r="K1147" i="6"/>
  <c r="K1148" i="6"/>
  <c r="K1149" i="6"/>
  <c r="K1150" i="6"/>
  <c r="K1151" i="6"/>
  <c r="K1152" i="6"/>
  <c r="K1153" i="6"/>
  <c r="K1154" i="6"/>
  <c r="K1155" i="6"/>
  <c r="K1156" i="6"/>
  <c r="K1157" i="6"/>
  <c r="K1158" i="6"/>
  <c r="K1159" i="6"/>
  <c r="K1160" i="6"/>
  <c r="K1161" i="6"/>
  <c r="K1162" i="6"/>
  <c r="K1163" i="6"/>
  <c r="K1164" i="6"/>
  <c r="K1165" i="6"/>
  <c r="K1166" i="6"/>
  <c r="K1167" i="6"/>
  <c r="K1168" i="6"/>
  <c r="K1169" i="6"/>
  <c r="K1170" i="6"/>
  <c r="K1171" i="6"/>
  <c r="K1172" i="6"/>
  <c r="K1173" i="6"/>
  <c r="K1174" i="6"/>
  <c r="K1175" i="6"/>
  <c r="K1176" i="6"/>
  <c r="K1177" i="6"/>
  <c r="K1178" i="6"/>
  <c r="K1179" i="6"/>
  <c r="K1180" i="6"/>
  <c r="K1181" i="6"/>
  <c r="K1182" i="6"/>
  <c r="K1183" i="6"/>
  <c r="K1184" i="6"/>
  <c r="K1185" i="6"/>
  <c r="K1186" i="6"/>
  <c r="K1187" i="6"/>
  <c r="K1188" i="6"/>
  <c r="K1189" i="6"/>
  <c r="K1190" i="6"/>
  <c r="K1191" i="6"/>
  <c r="K1192" i="6"/>
  <c r="K1193" i="6"/>
  <c r="K1194" i="6"/>
  <c r="K1195" i="6"/>
  <c r="K1196" i="6"/>
  <c r="K1197" i="6"/>
  <c r="K1198" i="6"/>
  <c r="K1199" i="6"/>
  <c r="K1200" i="6"/>
  <c r="K1201" i="6"/>
  <c r="K1202" i="6"/>
  <c r="K1203" i="6"/>
  <c r="K1204" i="6"/>
  <c r="K1205" i="6"/>
  <c r="K1206" i="6"/>
  <c r="K1207" i="6"/>
  <c r="K1208" i="6"/>
  <c r="K1209" i="6"/>
  <c r="K1210" i="6"/>
  <c r="K1211" i="6"/>
  <c r="K1212" i="6"/>
  <c r="K1213" i="6"/>
  <c r="K1214" i="6"/>
  <c r="K1215" i="6"/>
  <c r="K1216" i="6"/>
  <c r="K1217" i="6"/>
  <c r="K1218" i="6"/>
  <c r="K1219" i="6"/>
  <c r="K1220" i="6"/>
  <c r="K1221" i="6"/>
  <c r="K1222" i="6"/>
  <c r="K1223" i="6"/>
  <c r="K1224" i="6"/>
  <c r="K1225" i="6"/>
  <c r="K1226" i="6"/>
  <c r="K1227" i="6"/>
  <c r="K1228" i="6"/>
  <c r="K1229" i="6"/>
  <c r="K1230" i="6"/>
  <c r="K1231" i="6"/>
  <c r="K1232" i="6"/>
  <c r="K1233" i="6"/>
  <c r="K1234" i="6"/>
  <c r="K1235" i="6"/>
  <c r="K1236" i="6"/>
  <c r="K1237" i="6"/>
  <c r="K1238" i="6"/>
  <c r="K1239" i="6"/>
  <c r="K1240" i="6"/>
  <c r="K1241" i="6"/>
  <c r="K1242" i="6"/>
  <c r="K1243" i="6"/>
  <c r="K1244" i="6"/>
</calcChain>
</file>

<file path=xl/sharedStrings.xml><?xml version="1.0" encoding="utf-8"?>
<sst xmlns="http://schemas.openxmlformats.org/spreadsheetml/2006/main" count="6994" uniqueCount="571">
  <si>
    <t>Ед. изм.</t>
  </si>
  <si>
    <t>Кол-во</t>
  </si>
  <si>
    <t>Статус наличия</t>
  </si>
  <si>
    <t>Комментарии</t>
  </si>
  <si>
    <t>Цена с НДС, руб.</t>
  </si>
  <si>
    <t>Сумма с НДС, руб.</t>
  </si>
  <si>
    <t>www.iek.ru</t>
  </si>
  <si>
    <t>Акция</t>
  </si>
  <si>
    <t>Количество</t>
  </si>
  <si>
    <t xml:space="preserve">Прием заявок на подбор оборудования и проектирование: </t>
  </si>
  <si>
    <t>lightning_protection@iek.ru</t>
  </si>
  <si>
    <t>шт</t>
  </si>
  <si>
    <t>Заказная</t>
  </si>
  <si>
    <t>ZML10D-MB-03-800</t>
  </si>
  <si>
    <t>Кронштейн для мачты 500-800мм телескопический IEK</t>
  </si>
  <si>
    <t>Материал</t>
  </si>
  <si>
    <t>Способ (место) монтажа</t>
  </si>
  <si>
    <t>ZML10D-3L-01-10</t>
  </si>
  <si>
    <t>Основание для молниеприемной мачты 5-9м тренога IEK</t>
  </si>
  <si>
    <t>ZML11-11-050</t>
  </si>
  <si>
    <t>Мачта молниеприемная стержневая L=5м оц. сталь IEK</t>
  </si>
  <si>
    <t>ZML93D-MH-01-050</t>
  </si>
  <si>
    <t>Комплект дополнительный для мачты 5м оц. сталь IEK</t>
  </si>
  <si>
    <t>компл</t>
  </si>
  <si>
    <t>ZML10D-CB-08-400</t>
  </si>
  <si>
    <t>Основание бетонное 400х400х50мм для мачты IEK</t>
  </si>
  <si>
    <t>HDZ</t>
  </si>
  <si>
    <t>Плоская кровля</t>
  </si>
  <si>
    <t>ZML11-11-060</t>
  </si>
  <si>
    <t>Мачта молниеприемная стержневая L=6м оц. сталь IEK</t>
  </si>
  <si>
    <t>ZML93D-MH-01-060</t>
  </si>
  <si>
    <t>Комплект дополнительный для мачты 6м оц. сталь IEK</t>
  </si>
  <si>
    <t>ZML11-11-070</t>
  </si>
  <si>
    <t>Мачта молниеприемная стержневая L=7м оц. сталь IEK</t>
  </si>
  <si>
    <t>ZML93D-MH-01-070</t>
  </si>
  <si>
    <t>Комплект дополнительный для мачты 7м оц. сталь IEK</t>
  </si>
  <si>
    <t>Свойства</t>
  </si>
  <si>
    <t>ZML11-11-080</t>
  </si>
  <si>
    <t>Мачта молниеприемная стержневая L=8м оц. сталь IEK</t>
  </si>
  <si>
    <t>ZML11-11-090</t>
  </si>
  <si>
    <t>Мачта молниеприемная стержневая L=9м оц. сталь IEK</t>
  </si>
  <si>
    <t>ZML11-11-100</t>
  </si>
  <si>
    <t>Мачта молниеприемная стержневая L=10м оц. сталь IEK</t>
  </si>
  <si>
    <t>ZML11-11-110</t>
  </si>
  <si>
    <t>Мачта молниеприемная стержневая L=11м оц. сталь IEK</t>
  </si>
  <si>
    <t>ZML11-11-120</t>
  </si>
  <si>
    <t>Мачта молниеприемная стержневая L=12м оц. сталь IEK</t>
  </si>
  <si>
    <t>ZML11-11-130</t>
  </si>
  <si>
    <t>Мачта молниеприемная стержневая L=13м оц. сталь IEK</t>
  </si>
  <si>
    <t>ZML11-11-140</t>
  </si>
  <si>
    <t>Мачта молниеприемная стержневая L=14м оц. сталь IEK</t>
  </si>
  <si>
    <t>ZML93D-MH-01-080</t>
  </si>
  <si>
    <t>Комплект дополнительный для мачты 8м оц. сталь IEK</t>
  </si>
  <si>
    <t>ZML93D-MH-01-090</t>
  </si>
  <si>
    <t>Комплект дополнительный для мачты 9м оц. сталь IEK</t>
  </si>
  <si>
    <t>ZML93D-MH-01-100</t>
  </si>
  <si>
    <t>Комплект дополнительный для мачты 10м оц. сталь IEK</t>
  </si>
  <si>
    <t>ZML93D-MH-01-110</t>
  </si>
  <si>
    <t>Комплект дополнительный для мачты 11м оц. сталь IEK</t>
  </si>
  <si>
    <t>ZML93D-MH-01-120</t>
  </si>
  <si>
    <t>Комплект дополнительный для мачты 12м оц. сталь IEK</t>
  </si>
  <si>
    <t>ZML93D-MH-01-130</t>
  </si>
  <si>
    <t>Комплект дополнительный для мачты 13м оц. сталь IEK</t>
  </si>
  <si>
    <t>ZML93D-MH-01-140</t>
  </si>
  <si>
    <t>Комплект дополнительный для мачты 14м оц. сталь IEK</t>
  </si>
  <si>
    <t>ZML10D-4L-01-12</t>
  </si>
  <si>
    <t>Основание для молниеприемной мачты 10-12м IEK</t>
  </si>
  <si>
    <t>ZML10D-4L-01-15</t>
  </si>
  <si>
    <t>Основание для молниеприемной мачты 13-14м IEK</t>
  </si>
  <si>
    <t>Al</t>
  </si>
  <si>
    <t>ZML11-30-070</t>
  </si>
  <si>
    <t>Мачта молниеприемная стержневая L=7м алюминий IEK</t>
  </si>
  <si>
    <t>ZML11-30-080</t>
  </si>
  <si>
    <t>Мачта молниеприемная стержневая L=8м алюминий IEK</t>
  </si>
  <si>
    <t>ZML11-30-090</t>
  </si>
  <si>
    <t>Мачта молниеприемная стержневая L=9м алюминий IEK</t>
  </si>
  <si>
    <t>ZML11-30-100</t>
  </si>
  <si>
    <t>Мачта молниеприемная стержневая L=10м алюминий IEK</t>
  </si>
  <si>
    <t>Нет</t>
  </si>
  <si>
    <t>Стена</t>
  </si>
  <si>
    <t>ZML11-30-050</t>
  </si>
  <si>
    <t>Мачта молниеприемная стержневая L=5м алюминий IEK</t>
  </si>
  <si>
    <t>ZML11-30-060</t>
  </si>
  <si>
    <t>Мачта молниеприемная стержневая L=6м алюминий IEK</t>
  </si>
  <si>
    <t>Артикул IEK</t>
  </si>
  <si>
    <t>Наименование IEK</t>
  </si>
  <si>
    <t>Стержневые молниеприемники (М)</t>
  </si>
  <si>
    <t>Скат</t>
  </si>
  <si>
    <t>Cu</t>
  </si>
  <si>
    <t>Конек угловой</t>
  </si>
  <si>
    <t>Конек круглый</t>
  </si>
  <si>
    <t>ZLC10-30-16-010</t>
  </si>
  <si>
    <t>Молниеприемник D=16мм L=1м алюминий IEK</t>
  </si>
  <si>
    <t>ZLC10D-CB-01</t>
  </si>
  <si>
    <t>Основание бетонное для молниеприёмника IEK</t>
  </si>
  <si>
    <t>ZLC10-30-16-015</t>
  </si>
  <si>
    <t>Молниеприемник D=16мм L=1,5м алюминий IEK</t>
  </si>
  <si>
    <t>ZLC10-30-16-020</t>
  </si>
  <si>
    <t>Молниеприемник D=16мм L=2м алюминий IEK</t>
  </si>
  <si>
    <t>ZLC10-30-16-030</t>
  </si>
  <si>
    <t>Молниеприемник D=16мм L=3м алюминий IEK</t>
  </si>
  <si>
    <t>ZLC10-30-16-040</t>
  </si>
  <si>
    <t>Молниеприемник D=16мм L=4м алюминий IEK</t>
  </si>
  <si>
    <t>новинка</t>
  </si>
  <si>
    <t>ZLC10-20-16-010</t>
  </si>
  <si>
    <t>Молниеприемник D=16мм L=1м нерж. сталь IEK</t>
  </si>
  <si>
    <t>ZLC10-20-16-015</t>
  </si>
  <si>
    <t>Молниеприемник D=16мм L=1,5м нерж. сталь IEK</t>
  </si>
  <si>
    <t>ZLC10-20-16-020</t>
  </si>
  <si>
    <t>Молниеприемник D=16мм L=2м нерж. сталь IEK</t>
  </si>
  <si>
    <t>ZLC10-20-16-030</t>
  </si>
  <si>
    <t>Молниеприемник D=16мм L=3м нерж. сталь IEK</t>
  </si>
  <si>
    <t>ZLC10-20-16-040</t>
  </si>
  <si>
    <t>Молниеприемник D=16мм L=4м нерж. сталь IEK</t>
  </si>
  <si>
    <t>ZML10D-CB-01</t>
  </si>
  <si>
    <t>Основание бетонное для мачты IEK</t>
  </si>
  <si>
    <t>ZML11-20-32-020</t>
  </si>
  <si>
    <t>Мачта молниеприемная стержневая D=32мм L=2м нерж. сталь IEK</t>
  </si>
  <si>
    <t>ZLC10-20-16-005</t>
  </si>
  <si>
    <t>Молниеприемник D=16мм L=0,5м нерж. сталь IEK</t>
  </si>
  <si>
    <t>ZML11-20-32-030</t>
  </si>
  <si>
    <t>Мачта молниеприемная стержневая D=32мм L=3м нерж. сталь IEK</t>
  </si>
  <si>
    <t>ZML11-20-32-040</t>
  </si>
  <si>
    <t>Мачта молниеприемная стержневая D=32мм L=4м нерж. сталь IEK</t>
  </si>
  <si>
    <t>ZLC10-50-16-010</t>
  </si>
  <si>
    <t>Молниеприемник D=16мм L=1м медь IEK</t>
  </si>
  <si>
    <t>ZLC10-50-16-015</t>
  </si>
  <si>
    <t>Молниеприемник D=16мм L=1,5м медь IEK</t>
  </si>
  <si>
    <t>ZLC10-50-16-020</t>
  </si>
  <si>
    <t>Молниеприемник D=16мм L=2м медь IEK</t>
  </si>
  <si>
    <t>ZLC10-50-16-030</t>
  </si>
  <si>
    <t>Молниеприемник D=16мм L=3м медь IEK</t>
  </si>
  <si>
    <t>ZLC10-50-16-040</t>
  </si>
  <si>
    <t>Молниеприемник D=16мм L=4м медь IEK</t>
  </si>
  <si>
    <t>ZML14D-3L-04</t>
  </si>
  <si>
    <t>Основание для молниеприемника скатной кровли оц. сталь IEK</t>
  </si>
  <si>
    <t>ZLC31-11-010</t>
  </si>
  <si>
    <t>Молниеприемник L=1м без осн. для скатной кровли IEK</t>
  </si>
  <si>
    <t>ZLC31-11-020</t>
  </si>
  <si>
    <t>Молниеприемник L=2м без осн. для скатной кровли IEK</t>
  </si>
  <si>
    <t>ZLC31-11-025</t>
  </si>
  <si>
    <t>Молниеприемник L=2,5м без осн. для скатной кровли IEK</t>
  </si>
  <si>
    <t>ZLC31-11-030</t>
  </si>
  <si>
    <t>Молниеприемник L=3м без осн. для скатной кровли IEK</t>
  </si>
  <si>
    <t>ZLC99-30-010</t>
  </si>
  <si>
    <t>Комплект молниеприемника 1м для углового конька IEK</t>
  </si>
  <si>
    <t>ZLC99-30-020</t>
  </si>
  <si>
    <t>Комплект молниеприемника 2м для углового конька IEK</t>
  </si>
  <si>
    <t>ZLC99-30-015</t>
  </si>
  <si>
    <t>Комплект молниеприемника 1,5м для углового конька IEK</t>
  </si>
  <si>
    <t>ZLC98-30-010</t>
  </si>
  <si>
    <t>Комплект молниеприемника 1м для круглого конька IEK</t>
  </si>
  <si>
    <t>ZLC98-30-015</t>
  </si>
  <si>
    <t>Комплект молниеприемника 1,5м для круглого конька IEK</t>
  </si>
  <si>
    <t>ZLC98-30-020</t>
  </si>
  <si>
    <t>Комплект молниеприемника 2м для круглого конька IEK</t>
  </si>
  <si>
    <t>AISI</t>
  </si>
  <si>
    <t>Конек (у)</t>
  </si>
  <si>
    <t>Конек (к)</t>
  </si>
  <si>
    <t>ZCC80-14-1-10</t>
  </si>
  <si>
    <t>Заж. соед. пр. кр. 6-10мм оц. сталь HDZ IEK</t>
  </si>
  <si>
    <t>ZPR10-11-008-025</t>
  </si>
  <si>
    <t>Пруток 8мм (25м) оцинкованная сталь HDZ IEK</t>
  </si>
  <si>
    <t>ZLC10-30-16-005</t>
  </si>
  <si>
    <t>Молниеприемник D=16мм L=0,5м алюминий IEK</t>
  </si>
  <si>
    <t>ZCC80-20-1-10</t>
  </si>
  <si>
    <t>Заж. соед. пр. кр. 6-10мм нерж. сталь IEK</t>
  </si>
  <si>
    <t>ZCC80-50-1-10</t>
  </si>
  <si>
    <t>Заж. соед. пр. кр. 6-10мм медь IEK</t>
  </si>
  <si>
    <t>ZPR10-50-006-003</t>
  </si>
  <si>
    <t>Пруток 6мм (3м) медь IEK</t>
  </si>
  <si>
    <t>ZLC90D-LH-05</t>
  </si>
  <si>
    <t>Комплект стеновых держателей молниеприемника D=16мм IEK</t>
  </si>
  <si>
    <t>ZGC38-14-1-16-40</t>
  </si>
  <si>
    <t>Заж. зазем. с раз. крес. стержень-пол./пр. оц. сталь HDZ IEK</t>
  </si>
  <si>
    <t>ZCC94-50-1-18</t>
  </si>
  <si>
    <t>Зажим соед. паралл. пруток-стержень медь IEK</t>
  </si>
  <si>
    <t>ZGC22-20-1-16-40</t>
  </si>
  <si>
    <t>Зажим заземл. диаг. стержень-пол./прут. нерж. сталь IEK</t>
  </si>
  <si>
    <t>ZLC27-50-010</t>
  </si>
  <si>
    <t>Молниеприемник с держателями L=1м медь IEK</t>
  </si>
  <si>
    <t>ZLC27-50-020</t>
  </si>
  <si>
    <t>Молниеприемник с держателями L=2м медь IEK</t>
  </si>
  <si>
    <t>ZLC27-50-015</t>
  </si>
  <si>
    <t>Молниеприемник с держателями L=1,5м медь IEK</t>
  </si>
  <si>
    <t>ZLC10-50-16-005</t>
  </si>
  <si>
    <t>Молниеприемник D=16мм L=0,5м медь IEK</t>
  </si>
  <si>
    <t>Длина L, м</t>
  </si>
  <si>
    <t>Линейный динблоки. Опуски токоотводов</t>
  </si>
  <si>
    <t>Материал проводника</t>
  </si>
  <si>
    <t>Материал аксессуаров</t>
  </si>
  <si>
    <t>Шаг монтажа держателей, м</t>
  </si>
  <si>
    <t>К-т запаса</t>
  </si>
  <si>
    <t>Сечение проводника d8</t>
  </si>
  <si>
    <t>Длина опуска токоотвода, м</t>
  </si>
  <si>
    <t>Расстояние между опусками, м</t>
  </si>
  <si>
    <t>Кирпич / бетон</t>
  </si>
  <si>
    <t>ZPR10-11-008-125</t>
  </si>
  <si>
    <t>Пруток 8мм (125м) оцинкованная сталь HDZ IEK</t>
  </si>
  <si>
    <t>ZHC81-14-1-10-040</t>
  </si>
  <si>
    <t>Дер.-заж. соед. пр. кр. 6-10мм оп L=30-40мм оц сталь HDZ IEK</t>
  </si>
  <si>
    <t>ZCC18-14-1-12-40</t>
  </si>
  <si>
    <t>Заж. крес. с раз. пол./пр.-пол./пр. 40/12мм оц сталь HDZ IEK</t>
  </si>
  <si>
    <t>ZCC56-14-1-68-40</t>
  </si>
  <si>
    <t>Заж. соед. контр. пр. 6-8мм-полоса 40мм оц. сталь HDZ IEK</t>
  </si>
  <si>
    <t>ZCC68-14-1-40</t>
  </si>
  <si>
    <t>Заж. крес. с раз. пол.-пол. 40мм оц. сталь HDZ IEK</t>
  </si>
  <si>
    <t>ZPS10-11-025-064</t>
  </si>
  <si>
    <t>Полоса 25х4мм (64м) оцинкованная сталь HDZ IEK</t>
  </si>
  <si>
    <t>ZDP70-14-1-40</t>
  </si>
  <si>
    <t>Дер. полосы 25-40мм оц. сталь HDZ IEK</t>
  </si>
  <si>
    <t>TD</t>
  </si>
  <si>
    <t>ZHC81-13-1-10-040</t>
  </si>
  <si>
    <t>Дер.-заж. соед. пр. кр. 6-10мм оп. L=30-40мм оц сталь TD IEK</t>
  </si>
  <si>
    <t>ZCC18-13-1-12-40</t>
  </si>
  <si>
    <t>Заж. крес. с раз. пол./пр.-пол./пр. 40/12мм оц. сталь TD IEK</t>
  </si>
  <si>
    <t>ZCC56-13-1-68-40</t>
  </si>
  <si>
    <t>Заж. соед. контр. пр. 6-8мм-полоса 40мм оц. сталь TD IEK</t>
  </si>
  <si>
    <t>ZCC68-13-1-40</t>
  </si>
  <si>
    <t>Заж. крес. с раз. пол.-пол. 40мм оц. сталь TD IEK</t>
  </si>
  <si>
    <t>ZDP70-13-1-40</t>
  </si>
  <si>
    <t>Дер. полосы 25-40мм оц. сталь TD IEK</t>
  </si>
  <si>
    <t>S (Сендз. / гальв.)</t>
  </si>
  <si>
    <t>ZDP80-11-1-18</t>
  </si>
  <si>
    <t>Дер. пров. кругл. 8-10мм оц. сталь IEK</t>
  </si>
  <si>
    <t>ZCC18-11-1-12-40</t>
  </si>
  <si>
    <t>Заж. крес. с раз. пол./пр.-пол./пр. 40/12мм оц. сталь IEK</t>
  </si>
  <si>
    <t>ZCC56-11-1-68-40</t>
  </si>
  <si>
    <t>Заж. соед. контр. пр. 6-8мм-полоса 40мм оц. сталь IEK</t>
  </si>
  <si>
    <t>ZDP70-11-1-40</t>
  </si>
  <si>
    <t>Дер. полосы 25-40мм оц. сталь IEK</t>
  </si>
  <si>
    <t>ZPR10-50-008-100</t>
  </si>
  <si>
    <t>Пруток 8мм (100м) медь IEK</t>
  </si>
  <si>
    <t>ZHC81-20-1-10-040</t>
  </si>
  <si>
    <t>Дер.-заж. соед. пр. кр. 6-10мм оп. L=30-40мм нерж. сталь IEK</t>
  </si>
  <si>
    <t>ZGC13-20-1-16-40</t>
  </si>
  <si>
    <t>Зажим заземл. крест. пол./прут.-пол./прут. нерж. сталь IEK</t>
  </si>
  <si>
    <t>ZCC56-20-1-68-40</t>
  </si>
  <si>
    <t>Заж. соед. контр. пр. 6-8мм-полоса 40мм нерж. сталь IEK</t>
  </si>
  <si>
    <t>ZPS10-50-025-064</t>
  </si>
  <si>
    <t>Полоса 25х4мм (64м) медь IEK</t>
  </si>
  <si>
    <t>ZDP70-20-1-40</t>
  </si>
  <si>
    <t>Дер. полосы 25-40мм нерж. сталь IEK</t>
  </si>
  <si>
    <t>ZDP80-50-1-18</t>
  </si>
  <si>
    <t>Дер. пров. кругл. 8-10мм медь IEK</t>
  </si>
  <si>
    <t>ZGC13-40-1-16-40</t>
  </si>
  <si>
    <t>Зажим заземл. крест. пол./прут.-пол./прут. латунь IEK</t>
  </si>
  <si>
    <t>ZCC56-50-1-68-40</t>
  </si>
  <si>
    <t>Заж. соед. контр. пр. 6-8мм-полоса 40мм медь IEK</t>
  </si>
  <si>
    <t>ZGB10D-BH-50</t>
  </si>
  <si>
    <t>Держатель шин заземления медь IEK</t>
  </si>
  <si>
    <t>Необходимо, чтобы можно было выбрать место монтажа -- либо кирпич либо бетон</t>
  </si>
  <si>
    <t>Сэндвич-панель</t>
  </si>
  <si>
    <t>ZDP87-14-1-16-70</t>
  </si>
  <si>
    <t>Дер. пр. кр. 6-10мм вин. угл. скр. h=70мм оц. сталь HDZ IEK</t>
  </si>
  <si>
    <t>ZDP87-13-1-16-70</t>
  </si>
  <si>
    <t>Дер. пр. кр. 6-10мм вин. угл. скр. h=70мм оц. сталь TD IEK</t>
  </si>
  <si>
    <t>ZDP87-11-1-16-70</t>
  </si>
  <si>
    <t>Дер. пр. кр. 6-10мм вин. угл. скр. h=70мм оц. сталь IEK</t>
  </si>
  <si>
    <t>ZDP87-20-1-16-70</t>
  </si>
  <si>
    <t>Дер. пр. кр. 6-10мм вин. угл. скр. h=70мм нерж. сталь IEK</t>
  </si>
  <si>
    <t>ZDP87-50-1-16-70</t>
  </si>
  <si>
    <t>Дер. пр. кр. 6-10мм вин. угловой скр. h=70мм медь IEK</t>
  </si>
  <si>
    <t>ж/б пилон</t>
  </si>
  <si>
    <t>Высота здания, м</t>
  </si>
  <si>
    <t>HDZ-TD-S</t>
  </si>
  <si>
    <t>Вентфасад</t>
  </si>
  <si>
    <t>ZDP50-11-1-16-40</t>
  </si>
  <si>
    <t>Дер. пол./пруток 25-40мм/6-10мм оц. сталь IEK</t>
  </si>
  <si>
    <t>CLW10-TM-08-1-R</t>
  </si>
  <si>
    <t>Шпилька резьбовая М8х1000 DIN 975 IEK</t>
  </si>
  <si>
    <t>CLP1M-AS-8</t>
  </si>
  <si>
    <t>Анкер стальной забивной М8 IEK</t>
  </si>
  <si>
    <t>CLP1M-N-8-2</t>
  </si>
  <si>
    <t>Гайка со стопорным буртом М8 IEK</t>
  </si>
  <si>
    <t>AISI-Cu</t>
  </si>
  <si>
    <t>ZDP80-20-1-18</t>
  </si>
  <si>
    <t>Дер. пров. кругл. 8-10мм нерж. сталь IEK</t>
  </si>
  <si>
    <t>CLW10-TM-08-1-R-INOX</t>
  </si>
  <si>
    <t>Шпилька резьбовая М8х1000 DIN 975 INOX IEK</t>
  </si>
  <si>
    <t>CLP1M-AL-8</t>
  </si>
  <si>
    <t>Анкер латунный забивной М8 IEK</t>
  </si>
  <si>
    <t>Водосточная труба</t>
  </si>
  <si>
    <t>ZDP81-14-7-150</t>
  </si>
  <si>
    <t>Дер. пр. кр. 5-10мм вод. труб. 65-150мм оц. сталь HDZ IEK</t>
  </si>
  <si>
    <t>ZDP81-13-7-150</t>
  </si>
  <si>
    <t>Дер. пр. кр. 5-10мм вод. труб. 65-150мм оц. сталь TD IEK</t>
  </si>
  <si>
    <t>ZDP81-11-7-150</t>
  </si>
  <si>
    <t>Дер. пр. кр. 5-10мм вод. труб. 65-150мм оц. сталь IEK</t>
  </si>
  <si>
    <t>ZDP80-20-7-08</t>
  </si>
  <si>
    <t>Дер. пров. кругл. 8мм водост. труба 80-120мм нерж. сталь IEK</t>
  </si>
  <si>
    <t>ZDP80-50-7-08</t>
  </si>
  <si>
    <t>Дер. пров. кругл. 8мм водост. труба 80-120мм медь IEK</t>
  </si>
  <si>
    <t>Сечение проводника d10</t>
  </si>
  <si>
    <t>ZPR10-11-010-080</t>
  </si>
  <si>
    <t>Пруток 10мм (80м) оцинкованная сталь HDZ IEK</t>
  </si>
  <si>
    <t>ZPR10-50-010-100</t>
  </si>
  <si>
    <t>Пруток 10мм (100м) медь IEK</t>
  </si>
  <si>
    <t>Сечение проводника 25х4</t>
  </si>
  <si>
    <t>ZCC68-11-1-40</t>
  </si>
  <si>
    <t>Заж. крес. с раз. пол.-пол. 40мм оц. сталь IEK</t>
  </si>
  <si>
    <t>Сечение проводника 40х4</t>
  </si>
  <si>
    <t>ZPS10-11-040-042</t>
  </si>
  <si>
    <t>Полоса 40х4мм (42м) оцинкованная сталь HDZ IEK</t>
  </si>
  <si>
    <t>ZPS10-50-040-042</t>
  </si>
  <si>
    <t>Полоса 40х4мм (42м) медь IEK</t>
  </si>
  <si>
    <t>Там, где способ (место) монтажа «кирпич / бетон» необходимо сделать отдельно, чтобы можно было выбрать -- либо кирпич либо бетон. И для бетонной стены и для кирпичной таблица свойств одинаковая.</t>
  </si>
  <si>
    <t>Линейный динблоки. Кровельные токоотводы (сетка)</t>
  </si>
  <si>
    <t>Для плоской кровли</t>
  </si>
  <si>
    <t>Длина проводника, м</t>
  </si>
  <si>
    <t>ZDP80-70-6-18-100</t>
  </si>
  <si>
    <t>Дер. пр. кр. 8-10мм пл. кр.h=100мм пластик с бет. IEK</t>
  </si>
  <si>
    <t>ZPR10D-KM-30-008</t>
  </si>
  <si>
    <t>Компенсатор 8мм алюминий IEK</t>
  </si>
  <si>
    <t>ZCC80-13-1-10</t>
  </si>
  <si>
    <t>Заж. соед. пр. кр. 6-10мм оц. сталь TD IEK</t>
  </si>
  <si>
    <t>ZPR10D-KM-50-008</t>
  </si>
  <si>
    <t>Компенсатор 8мм медь IEK</t>
  </si>
  <si>
    <t>Фартук парапетный</t>
  </si>
  <si>
    <t>ZDP86-14-1-68-80</t>
  </si>
  <si>
    <t>Дер. пр. кр. 6-8мм прямой h=80мм оц. сталь HDZ IEK</t>
  </si>
  <si>
    <t>ZDP86-13-1-68-80</t>
  </si>
  <si>
    <t>Дер. пр. кр. 6-8мм прямой h=80мм оц. сталь TD IEK</t>
  </si>
  <si>
    <t>ZDP86-20-1-68-80</t>
  </si>
  <si>
    <t>Дер. пр. кр. 6-8мм прямой h=80мм нерж. сталь IEK</t>
  </si>
  <si>
    <t>ZDP86-50-1-68-80</t>
  </si>
  <si>
    <t>Дер. пр. кр. 6-8мм прямой h=80мм медь IEK</t>
  </si>
  <si>
    <t>Парапетная плита</t>
  </si>
  <si>
    <t>ZDP85-14-1-68-90</t>
  </si>
  <si>
    <t>Дер. пр. кр. 6-8мм пл. кр. h=90мм оц. сталь HDZ IEK</t>
  </si>
  <si>
    <t>ZDP85-13-1-68-90</t>
  </si>
  <si>
    <t>Дер. пр. кр. 6-8мм пл. кр. h=90мм оц. сталь TD IEK</t>
  </si>
  <si>
    <t>ZDP85-20-1-68-90</t>
  </si>
  <si>
    <t>Дер. пр. кр. 6-8мм пл. кр. h=90мм нерж. сталь IEK</t>
  </si>
  <si>
    <t>ZDP85-50-1-68-90</t>
  </si>
  <si>
    <t>Дер. пр. кр. 6-8мм пл. кр. h=90мм медь IEK</t>
  </si>
  <si>
    <t>Пирог кровли</t>
  </si>
  <si>
    <t>Парапет</t>
  </si>
  <si>
    <t>Сечение проводника 25х4 мм</t>
  </si>
  <si>
    <t>ZDP71-50-1-40</t>
  </si>
  <si>
    <t>Дер. полосы 40х4мм медь IEK</t>
  </si>
  <si>
    <t>Сечение проводника 40х4 мм</t>
  </si>
  <si>
    <t>Для скатной кровли</t>
  </si>
  <si>
    <t>ZDP80-11-4-18-110</t>
  </si>
  <si>
    <t>Дер. пров. кругл. 8-10мм для конька h=110мм оц. сталь IEK</t>
  </si>
  <si>
    <t>ZDP80-13-4-68-100</t>
  </si>
  <si>
    <t>Дер. пр. кр. 6-8мм конька h=100мм оц. сталь TD IEK</t>
  </si>
  <si>
    <t>ZDP80-20-4-68-100</t>
  </si>
  <si>
    <t>Дер. пр. кр. 6-8мм конька h=100мм нерж. сталь IEK</t>
  </si>
  <si>
    <t>ZDP80-50-4-68-100</t>
  </si>
  <si>
    <t>Дер. пр. кр. 6-8мм конька h=100мм медь IEK</t>
  </si>
  <si>
    <t>ZDP80-11-4-68</t>
  </si>
  <si>
    <t>Дер. пров. кругл. 6-8мм для конька оц. сталь IEK</t>
  </si>
  <si>
    <t>ZDP80-50-4-68</t>
  </si>
  <si>
    <t>Дер. пров. кругл. 6-8мм для конька медь IEK</t>
  </si>
  <si>
    <t>Желоб</t>
  </si>
  <si>
    <t>ZDP80-14-8-16</t>
  </si>
  <si>
    <t>Дер. пр. кр. 6-10мм желоб водостока оц. сталь HDZ IEK</t>
  </si>
  <si>
    <t>ZDP80-13-8-16</t>
  </si>
  <si>
    <t>Дер. пр. кр. 6-10мм желоб водостока оц. сталь TD IEK</t>
  </si>
  <si>
    <t>ZDP80-20-8-16</t>
  </si>
  <si>
    <t>Дер. пр. кр. 6-10мм желоб водостока нерж. сталь IEK</t>
  </si>
  <si>
    <t>ZDP80-50-8-16</t>
  </si>
  <si>
    <t>Дер. пр. кр. 6-10мм желоб водостока медь IEK</t>
  </si>
  <si>
    <t>Профлист / металлочерепица</t>
  </si>
  <si>
    <t>ZDP87-14-1-68-140</t>
  </si>
  <si>
    <t>Дер. пр. кр. 6-8мм угл. скр. h=140мм оц. сталь HDZ IEK</t>
  </si>
  <si>
    <t>ZDP87-13-1-68-140</t>
  </si>
  <si>
    <t>Дер. пр. кр. 6-8мм угл. скр. h=140мм оц. сталь TD IEK</t>
  </si>
  <si>
    <t>ZDP87-20-1-68-140</t>
  </si>
  <si>
    <t>Дер. пр. кр. 6-8мм угловой скр. h=140мм нерж. сталь IEK</t>
  </si>
  <si>
    <t>ZDP87-50-1-68-140</t>
  </si>
  <si>
    <t>Дер. пр. кр. 6-8мм угловой скр. h=140мм медь IEK</t>
  </si>
  <si>
    <t>Фальцевая кровля</t>
  </si>
  <si>
    <t>ZDP80-14-2-16-70</t>
  </si>
  <si>
    <t>Дер. пр. кр. 6-10мм фальца угл. h=70мм оц. сталь HDZ IEK</t>
  </si>
  <si>
    <t>ZDP80-13-2-16-70</t>
  </si>
  <si>
    <t>Дер. пр. кр. 6-10мм фальца угл. h=70мм оц. сталь TD IEK</t>
  </si>
  <si>
    <t>ZDP80-20-2-16-70</t>
  </si>
  <si>
    <t>Дер. пр. кр. 6-10мм фальца угл. h=70мм нерж. сталь IEK</t>
  </si>
  <si>
    <t>ZDP80-50-2-16-70</t>
  </si>
  <si>
    <t>Дер. пр. кр. 6-10мм фальца угл. h=70мм медь IEK</t>
  </si>
  <si>
    <t>ZDP85-14-1-16-150</t>
  </si>
  <si>
    <t>Дер. пр. кр. 6-10мм вин. пл. кр. h=150мм оц. сталь HDZ IEK</t>
  </si>
  <si>
    <t>ZDP85-13-1-16-150</t>
  </si>
  <si>
    <t>Дер. пр. кр. 6-10мм вин. пл. кр. h=150мм оц. сталь TD IEK</t>
  </si>
  <si>
    <t>ZDP85-20-1-16-150</t>
  </si>
  <si>
    <t>ZDP85-20-1-68-150</t>
  </si>
  <si>
    <t>Дер. пр. кр. 6-8мм пл. кр. h=150мм нерж. сталь IEK</t>
  </si>
  <si>
    <t>HDZ+пластик</t>
  </si>
  <si>
    <t>ZDP85-60-6-08</t>
  </si>
  <si>
    <t>Дер. пров. кругл. 8мм для кровли осн. клей пластик IEK</t>
  </si>
  <si>
    <t>TD+пластик</t>
  </si>
  <si>
    <t>AISI+пластик</t>
  </si>
  <si>
    <t>Cu+пластик</t>
  </si>
  <si>
    <t>Черепица</t>
  </si>
  <si>
    <t>ZDP80-11-5-68</t>
  </si>
  <si>
    <t>Дер. пров. кругл. 6-8мм черепичная кровля оц. сталь IEK</t>
  </si>
  <si>
    <t>ZDP80-50-5-68</t>
  </si>
  <si>
    <t>Дер. пров. кругл. 6-8мм черепичная кровля медь IEK</t>
  </si>
  <si>
    <t>Шифер / ондулин</t>
  </si>
  <si>
    <t>ZDP50-50-1-16-40</t>
  </si>
  <si>
    <t>ZDP80-20-1-08</t>
  </si>
  <si>
    <t>Дер. пр. кр. 8мм безболтовой нерж. сталь IEK</t>
  </si>
  <si>
    <t>Вертикальные заземлители</t>
  </si>
  <si>
    <t>Длина М, м</t>
  </si>
  <si>
    <t>Сечение</t>
  </si>
  <si>
    <t>Тип, материал</t>
  </si>
  <si>
    <t>Безмуфтовый, HDZ</t>
  </si>
  <si>
    <t>ZST12-14-016-001</t>
  </si>
  <si>
    <t>Стержень заземления б/м 16х1500мм оц. сталь HDZ IEK</t>
  </si>
  <si>
    <t>05.08 Молниезащита и заземление</t>
  </si>
  <si>
    <t>ZGU11-10-022</t>
  </si>
  <si>
    <t>Головка удароприёмная безмуфтовая сталь IEK</t>
  </si>
  <si>
    <t>ZNZ11-10-016</t>
  </si>
  <si>
    <t>Наконечник заземления безмуфтовый сталь IEK</t>
  </si>
  <si>
    <t>ZPC10-100</t>
  </si>
  <si>
    <t>Паста токопроводящая 0,1л IEK</t>
  </si>
  <si>
    <t>ZIZ10-D05-45-02-K02</t>
  </si>
  <si>
    <t>Лента изоляционная0,5х45мм 2м IEK</t>
  </si>
  <si>
    <t>ZST12-14-016-000</t>
  </si>
  <si>
    <t>Стержень заземления 16х1000мм оцинкованная сталь HDZ IEK</t>
  </si>
  <si>
    <t>ZST12-14-020-001</t>
  </si>
  <si>
    <t>Стержень заземления б/м 20х1500мм оц. сталь HDZ IEK</t>
  </si>
  <si>
    <t>ZST12-14-020-000</t>
  </si>
  <si>
    <t>Стержень заземления 20х1000мм оцинкованная сталь HDZ IEK</t>
  </si>
  <si>
    <t>50х50х5</t>
  </si>
  <si>
    <t>Уголок/HDZ</t>
  </si>
  <si>
    <t>ZCR20-11-050-003</t>
  </si>
  <si>
    <t>Уголок заземления 50х50х5мм (3м) оц. сталь IEK</t>
  </si>
  <si>
    <t>Муфтовый, AISI</t>
  </si>
  <si>
    <t>ZST10-20-016-001</t>
  </si>
  <si>
    <t>Стержень заземления 16х1500мм нержавеющая сталь IEK</t>
  </si>
  <si>
    <t>ZMS10-20-016</t>
  </si>
  <si>
    <t>Муфта соединительная d=16мм нержавеющая сталь IEK</t>
  </si>
  <si>
    <t>ZNZ10-20-016</t>
  </si>
  <si>
    <t>Наконечник заземления d=16мм нержавеющая сталь IEK</t>
  </si>
  <si>
    <t>ZGU10-10-016</t>
  </si>
  <si>
    <t>Головка удароприёмная d=16мм сталь IEK</t>
  </si>
  <si>
    <t>ZST10-20-018-001</t>
  </si>
  <si>
    <t>Стержень заземления 18х1500мм нержавеющая сталь IEK</t>
  </si>
  <si>
    <t>ZMS10-20-018</t>
  </si>
  <si>
    <t>Муфта соединительная d=18мм нержавеющая сталь IEK</t>
  </si>
  <si>
    <t>ZNZ10-20-018</t>
  </si>
  <si>
    <t>Наконечник заземления d=18мм нержавеющая сталь IEK</t>
  </si>
  <si>
    <t>ZGU10-10-018</t>
  </si>
  <si>
    <t>Головка удароприёмная d=18мм сталь IEK</t>
  </si>
  <si>
    <t>ZST10-20-020-001</t>
  </si>
  <si>
    <t>Стержень заземления 20х1500мм нержавеющая сталь IEK</t>
  </si>
  <si>
    <t>ZMS10-20-020</t>
  </si>
  <si>
    <t>Муфта соединительная d=20мм нержавеющая сталь IEK</t>
  </si>
  <si>
    <t>ZNZ10-20-020</t>
  </si>
  <si>
    <t>Наконечник заземления d=20мм нержавеющая сталь IEK</t>
  </si>
  <si>
    <t>ZGU10-10-020</t>
  </si>
  <si>
    <t>Головка удароприёмная d=20мм сталь IEK</t>
  </si>
  <si>
    <t>Линейные ДБ</t>
  </si>
  <si>
    <t>Горизонтальный заземлитель</t>
  </si>
  <si>
    <t>Материал аксессуаров (соединителей)</t>
  </si>
  <si>
    <t>Сечение, мм</t>
  </si>
  <si>
    <t>Длина, м</t>
  </si>
  <si>
    <t>40х4</t>
  </si>
  <si>
    <t>25х4</t>
  </si>
  <si>
    <t>d10</t>
  </si>
  <si>
    <t>50х5</t>
  </si>
  <si>
    <t>ZPS20-11-050-025</t>
  </si>
  <si>
    <t>Полоса 50х5мм (25м) оцинкованная сталь HDZ IEK</t>
  </si>
  <si>
    <t>ZPR10-50-010-050</t>
  </si>
  <si>
    <t>Пруток 10мм (50м) медь IEK</t>
  </si>
  <si>
    <t>d12</t>
  </si>
  <si>
    <t>ZPR10-50-012-050</t>
  </si>
  <si>
    <t>Пруток 12мм (50м) медь IEK</t>
  </si>
  <si>
    <t>Основная система уравнивания потенциалов</t>
  </si>
  <si>
    <t>Материал аксессуаров (соединителей и держателей)</t>
  </si>
  <si>
    <t>Соединители</t>
  </si>
  <si>
    <t>Соединяемые проводники</t>
  </si>
  <si>
    <t xml:space="preserve">пруток — пруток </t>
  </si>
  <si>
    <t>шт.</t>
  </si>
  <si>
    <t>пруток — пруток (продольный)</t>
  </si>
  <si>
    <t>ZCC86-14-1-08</t>
  </si>
  <si>
    <t>Заж. соед. сквозной пр.-пр. 8мм оц. сталь HDZ IEK</t>
  </si>
  <si>
    <t>полоса — полоса</t>
  </si>
  <si>
    <t>пруток — полоса</t>
  </si>
  <si>
    <t>пруток — полоса (контрольный)</t>
  </si>
  <si>
    <t>стержень — пруток / полоса</t>
  </si>
  <si>
    <t>ZCC86-13-1-08</t>
  </si>
  <si>
    <t>Заж. соед. сквозной пр.-пр. 8мм оц. сталь TD IEK</t>
  </si>
  <si>
    <t>ZGC38-13-1-16-40</t>
  </si>
  <si>
    <t>Заж. зазем. с раз. крес. стержень-пол./пр. оц. сталь TD IEK</t>
  </si>
  <si>
    <t>ZCC86-20-1-08</t>
  </si>
  <si>
    <t>Заж. соед. сквозной пр.-пр. 8мм нерж. сталь IEK</t>
  </si>
  <si>
    <t>ZCC68-20-1-40</t>
  </si>
  <si>
    <t>ZCC14-20-1-16-40</t>
  </si>
  <si>
    <t>Зажим соед. паралл. пол./прут.—пол./прут. нерж. сталь IEK</t>
  </si>
  <si>
    <t>ZCC86-50-1-08</t>
  </si>
  <si>
    <t>Заж. соед. сквозной пр.-пр. 8мм медь IEK</t>
  </si>
  <si>
    <t>ZCK56-50-1-16-40</t>
  </si>
  <si>
    <t>Заж. соед. контр. пр. 6-10мм-полоса 40мм медь IEK</t>
  </si>
  <si>
    <t>Cu-Zn</t>
  </si>
  <si>
    <t>ZGC22-40-1-16-40</t>
  </si>
  <si>
    <t>Зажим заземл. диаг. стержень-пол./прут. латунь IEK</t>
  </si>
  <si>
    <t>Zn</t>
  </si>
  <si>
    <t>ZCC80-11-1-16</t>
  </si>
  <si>
    <t>Зажим соед. круглого проводника 6-12мм оц. сталь IEK</t>
  </si>
  <si>
    <t>ZCC86-11-1-08</t>
  </si>
  <si>
    <t>Заж. соед. сквозной пр.-пр. 8мм оц. сталь IEK</t>
  </si>
  <si>
    <t>ZCC24-11-1-16-40</t>
  </si>
  <si>
    <t>Зажим соед. параллельный пол./прут.—пол. оц. сталь IEK</t>
  </si>
  <si>
    <t>ZCC94-11-1-18</t>
  </si>
  <si>
    <t>Зажим соед. паралл. пруток-стержень оц. сталь IEK</t>
  </si>
  <si>
    <t>ГЗШ</t>
  </si>
  <si>
    <t>Материал и сечение</t>
  </si>
  <si>
    <t>Количество подключений</t>
  </si>
  <si>
    <t>Длина, мм</t>
  </si>
  <si>
    <t>Cu 40х4</t>
  </si>
  <si>
    <t>ZGB10-50-010-285</t>
  </si>
  <si>
    <t>Шина заземляющая главная 285х40х4мм на 10 подкл. медь IEK</t>
  </si>
  <si>
    <t>ZGB10-50-010-300</t>
  </si>
  <si>
    <t>Шина заземляющая главная 300х40х4мм на 10 подкл. медь IEK</t>
  </si>
  <si>
    <t>ZGB10-50-010-360</t>
  </si>
  <si>
    <t>Шина заземляющая главная 360х40х4мм на 10 подкл. медь IEK</t>
  </si>
  <si>
    <t>Cu 25х3</t>
  </si>
  <si>
    <t>ZGB10-50-012-483</t>
  </si>
  <si>
    <t>Шина заземл. гл. 483х25х3мм на 12 подкл. медь IEK</t>
  </si>
  <si>
    <t>ZGB10-50-012-483-U</t>
  </si>
  <si>
    <t>Шина заземл. гл. 483х25х3мм на 12 подкл. без изол. медь IEK</t>
  </si>
  <si>
    <t>ZGB10-50-020-483</t>
  </si>
  <si>
    <t>Шина заземл. гл. 483х25х3мм на 20 подкл. медь IEK</t>
  </si>
  <si>
    <t>ZGB10-50-020-483-U</t>
  </si>
  <si>
    <t>Шина заземл. гл. 483х25х3мм на 20 подкл. без изол. медь IEK</t>
  </si>
  <si>
    <t>ZML80-11-060</t>
  </si>
  <si>
    <t>Мачта молниеприемная отдельностоящая L=6м оц. сталь IEK</t>
  </si>
  <si>
    <t>ZML80-11-075</t>
  </si>
  <si>
    <t>Мачта молниеприемная отдельностоящая L=7,5м оц. сталь IEK</t>
  </si>
  <si>
    <t>ZML80-11-090</t>
  </si>
  <si>
    <t>Мачта молниеприемная отдельностоящая L=9м оц. сталь IEK</t>
  </si>
  <si>
    <t>ZML80-11-105</t>
  </si>
  <si>
    <t>Мачта молниеприемная отдельностоящая L=10,5м оц. сталь IEK</t>
  </si>
  <si>
    <t>ZML80-11-120</t>
  </si>
  <si>
    <t>Мачта молниеприемная отдельностоящая L=12м оц. сталь IEK</t>
  </si>
  <si>
    <t>ZML80-11-135</t>
  </si>
  <si>
    <t>Мачта молниеприемная отдельностоящая L=13,5м оц. сталь IEK</t>
  </si>
  <si>
    <t>ZML80-11-150</t>
  </si>
  <si>
    <t>Мачта молниеприемная отдельностоящая L=15м оц. сталь IEK</t>
  </si>
  <si>
    <t>ZML80-11-165</t>
  </si>
  <si>
    <t>Мачта молниеприемная отдельностоящая L=16,5м оц. сталь IEK</t>
  </si>
  <si>
    <t>ZML80-11-180</t>
  </si>
  <si>
    <t>Мачта молниеприемная отдельностоящая L=18м оц. сталь IEK</t>
  </si>
  <si>
    <t>ZML80-11-195</t>
  </si>
  <si>
    <t>Мачта молниеприемная отдельностоящая L=19,5м оц. сталь IEK</t>
  </si>
  <si>
    <t>ZML80-11-210</t>
  </si>
  <si>
    <t>Мачта молниеприемная отдельностоящая L=21,0м оц. сталь IEK</t>
  </si>
  <si>
    <t>ZML80-11-225</t>
  </si>
  <si>
    <t>Мачта молниеприемная отдельностоящая L=22,5м оц. сталь IEK</t>
  </si>
  <si>
    <t>ZML80-11-240</t>
  </si>
  <si>
    <t>Мачта молниеприемная отдельностоящая L=24м оц. сталь IEK</t>
  </si>
  <si>
    <t>ZML80-11-255</t>
  </si>
  <si>
    <t>Мачта молниеприемная отдельностоящая L=25,5м оц. сталь IEK</t>
  </si>
  <si>
    <t>ZML80-11-270</t>
  </si>
  <si>
    <t>Мачта молниеприемная отдельностоящая L=27м оц. сталь IEK</t>
  </si>
  <si>
    <t>ZML80-11-285</t>
  </si>
  <si>
    <t>Мачта молниеприемная отдельностоящая L=28,5м оц. сталь IEK</t>
  </si>
  <si>
    <t>ZML80-11-300</t>
  </si>
  <si>
    <t>Мачта молниеприемная отдельностоящая L=30м оц. сталь IEK</t>
  </si>
  <si>
    <t>КУП</t>
  </si>
  <si>
    <t>Размеры,мм</t>
  </si>
  <si>
    <t>100х100х50</t>
  </si>
  <si>
    <t>UKO21-100-100-050-K41-55U</t>
  </si>
  <si>
    <t>Коробка КУП КМ41361 100х100х50мм IP44 6 вв. (7035) IEK</t>
  </si>
  <si>
    <t>85х85х40</t>
  </si>
  <si>
    <t>UKO21-085-085-040-K41-44U</t>
  </si>
  <si>
    <t>Коробка КУП КМ41360 85х85х40мм IP44 6 вв. (7035) IEK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</si>
</sst>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&quot;р.&quot;;\-#,##0.00&quot;р.&quot;"/>
    <numFmt numFmtId="165" formatCode="#,##0.00&quot;р.&quot;"/>
    <numFmt numFmtId="166" formatCode="#,##0.00_р_."/>
    <numFmt numFmtId="167" formatCode="0.0"/>
  </numFmts>
  <fonts count="34" x14ac:knownFonts="1">
    <font>
      <sz val="9"/>
      <color indexed="64"/>
      <name val="Courier New"/>
      <charset val="1"/>
    </font>
    <font>
      <sz val="10"/>
      <name val="Arial"/>
      <family val="2"/>
      <charset val="204"/>
    </font>
    <font>
      <sz val="10"/>
      <name val="Arial Cyr"/>
      <charset val="204"/>
    </font>
    <font>
      <sz val="10"/>
      <name val="Arial Cyr"/>
      <family val="2"/>
      <charset val="204"/>
    </font>
    <font>
      <sz val="11"/>
      <color indexed="8"/>
      <name val="Calibri"/>
      <family val="2"/>
      <charset val="204"/>
    </font>
    <font>
      <b/>
      <sz val="10"/>
      <name val="Calibri"/>
      <family val="2"/>
      <charset val="204"/>
      <scheme val="minor"/>
    </font>
    <font>
      <sz val="10"/>
      <color indexed="64"/>
      <name val="Calibri"/>
      <family val="2"/>
      <charset val="204"/>
      <scheme val="minor"/>
    </font>
    <font>
      <b/>
      <sz val="10"/>
      <color indexed="64"/>
      <name val="Calibri"/>
      <family val="2"/>
      <charset val="204"/>
      <scheme val="minor"/>
    </font>
    <font>
      <sz val="10"/>
      <color indexed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9"/>
      <color indexed="64"/>
      <name val="Courier New"/>
      <family val="3"/>
      <charset val="204"/>
    </font>
    <font>
      <b/>
      <sz val="9"/>
      <color indexed="8"/>
      <name val="Calibri"/>
      <family val="2"/>
      <charset val="204"/>
      <scheme val="minor"/>
    </font>
    <font>
      <b/>
      <sz val="9"/>
      <color indexed="64"/>
      <name val="Calibri"/>
      <family val="2"/>
      <charset val="204"/>
      <scheme val="minor"/>
    </font>
    <font>
      <u/>
      <sz val="11"/>
      <color theme="10"/>
      <name val="Calibri"/>
      <family val="2"/>
      <charset val="204"/>
      <scheme val="minor"/>
    </font>
    <font>
      <sz val="10"/>
      <color theme="0" tint="-0.499984740745262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color theme="1" tint="0.14999847407452621"/>
      <name val="Calibri"/>
      <family val="2"/>
      <charset val="204"/>
      <scheme val="minor"/>
    </font>
    <font>
      <b/>
      <sz val="10"/>
      <color theme="4" tint="-0.249977111117893"/>
      <name val="Calibri"/>
      <family val="2"/>
      <charset val="204"/>
      <scheme val="minor"/>
    </font>
    <font>
      <b/>
      <sz val="8"/>
      <color indexed="64"/>
      <name val="Calibri"/>
      <family val="2"/>
      <charset val="204"/>
      <scheme val="minor"/>
    </font>
    <font>
      <b/>
      <u/>
      <sz val="8"/>
      <color theme="4" tint="-0.249977111117893"/>
      <name val="Calibri"/>
      <family val="2"/>
      <charset val="204"/>
      <scheme val="minor"/>
    </font>
    <font>
      <b/>
      <u/>
      <sz val="9"/>
      <name val="Calibri"/>
      <family val="2"/>
      <charset val="204"/>
      <scheme val="minor"/>
    </font>
    <font>
      <b/>
      <i/>
      <u/>
      <sz val="10"/>
      <color rgb="FF000000"/>
      <name val="Calibri"/>
      <family val="2"/>
      <charset val="204"/>
      <scheme val="minor"/>
    </font>
    <font>
      <sz val="10"/>
      <color rgb="FF000000"/>
      <name val="Calibri"/>
      <family val="2"/>
      <charset val="204"/>
      <scheme val="minor"/>
    </font>
    <font>
      <b/>
      <sz val="10"/>
      <color indexed="8"/>
      <name val="Calibri"/>
      <family val="2"/>
      <charset val="204"/>
      <scheme val="minor"/>
    </font>
    <font>
      <b/>
      <sz val="8"/>
      <color theme="1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9"/>
      <color rgb="FFFF0000"/>
      <name val="Calibri"/>
      <family val="2"/>
      <charset val="204"/>
      <scheme val="minor"/>
    </font>
    <font>
      <b/>
      <u/>
      <sz val="12"/>
      <name val="Calibri"/>
      <family val="2"/>
      <charset val="204"/>
      <scheme val="minor"/>
    </font>
    <font>
      <b/>
      <u/>
      <sz val="10"/>
      <name val="Calibri"/>
      <family val="2"/>
      <charset val="204"/>
      <scheme val="minor"/>
    </font>
    <font>
      <b/>
      <sz val="10"/>
      <color rgb="FFFF0000"/>
      <name val="Calibri"/>
      <family val="2"/>
      <charset val="204"/>
      <scheme val="minor"/>
    </font>
    <font>
      <sz val="11"/>
      <color rgb="FFFF0000"/>
      <name val="Calibri"/>
      <family val="2"/>
      <charset val="204"/>
    </font>
    <font>
      <b/>
      <i/>
      <sz val="20"/>
      <color rgb="FFFF0000"/>
      <name val="Calibri"/>
      <family val="2"/>
      <charset val="204"/>
      <scheme val="minor"/>
    </font>
    <font>
      <b/>
      <sz val="10"/>
      <color rgb="FF00B050"/>
      <name val="Calibri"/>
      <family val="2"/>
      <charset val="204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6BA00"/>
        <bgColor indexed="64"/>
      </patternFill>
    </fill>
    <fill>
      <patternFill patternType="solid">
        <fgColor rgb="FFFFF1C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6D9"/>
        <bgColor indexed="64"/>
      </patternFill>
    </fill>
  </fills>
  <borders count="3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13" fillId="0" borderId="0" applyNumberFormat="0" applyFill="0" applyBorder="0" applyAlignment="0" applyProtection="0"/>
    <xf numFmtId="0" fontId="15" fillId="0" borderId="0"/>
    <xf numFmtId="0" fontId="10" fillId="0" borderId="0"/>
  </cellStyleXfs>
  <cellXfs count="138">
    <xf numFmtId="0" fontId="0" fillId="0" borderId="0" xfId="0"/>
    <xf numFmtId="0" fontId="10" fillId="0" borderId="0" xfId="0" applyFont="1"/>
    <xf numFmtId="0" fontId="6" fillId="2" borderId="0" xfId="0" applyFont="1" applyFill="1" applyAlignment="1">
      <alignment horizontal="center"/>
    </xf>
    <xf numFmtId="49" fontId="6" fillId="2" borderId="0" xfId="0" applyNumberFormat="1" applyFont="1" applyFill="1" applyAlignment="1">
      <alignment wrapText="1"/>
    </xf>
    <xf numFmtId="4" fontId="6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Border="1" applyAlignment="1">
      <alignment wrapText="1"/>
    </xf>
    <xf numFmtId="49" fontId="7" fillId="2" borderId="0" xfId="0" applyNumberFormat="1" applyFont="1" applyFill="1" applyAlignment="1">
      <alignment horizontal="right" vertical="center" wrapText="1"/>
    </xf>
    <xf numFmtId="0" fontId="6" fillId="2" borderId="0" xfId="0" applyFont="1" applyFill="1"/>
    <xf numFmtId="0" fontId="5" fillId="2" borderId="0" xfId="0" applyFont="1" applyFill="1" applyBorder="1" applyAlignment="1">
      <alignment vertical="center"/>
    </xf>
    <xf numFmtId="0" fontId="14" fillId="2" borderId="0" xfId="0" applyFont="1" applyFill="1"/>
    <xf numFmtId="0" fontId="12" fillId="2" borderId="0" xfId="0" applyFont="1" applyFill="1" applyAlignment="1">
      <alignment wrapText="1"/>
    </xf>
    <xf numFmtId="164" fontId="6" fillId="2" borderId="0" xfId="0" applyNumberFormat="1" applyFont="1" applyFill="1"/>
    <xf numFmtId="49" fontId="12" fillId="3" borderId="10" xfId="0" applyNumberFormat="1" applyFont="1" applyFill="1" applyBorder="1" applyAlignment="1">
      <alignment horizontal="center" vertical="center" wrapText="1"/>
    </xf>
    <xf numFmtId="4" fontId="12" fillId="3" borderId="8" xfId="0" applyNumberFormat="1" applyFont="1" applyFill="1" applyBorder="1" applyAlignment="1">
      <alignment horizontal="center" vertical="center" wrapText="1"/>
    </xf>
    <xf numFmtId="4" fontId="12" fillId="3" borderId="11" xfId="0" applyNumberFormat="1" applyFont="1" applyFill="1" applyBorder="1" applyAlignment="1">
      <alignment horizontal="center" vertical="center" wrapText="1"/>
    </xf>
    <xf numFmtId="49" fontId="9" fillId="4" borderId="4" xfId="0" applyNumberFormat="1" applyFont="1" applyFill="1" applyBorder="1" applyAlignment="1">
      <alignment horizontal="center" vertical="center" wrapText="1"/>
    </xf>
    <xf numFmtId="165" fontId="6" fillId="4" borderId="1" xfId="0" applyNumberFormat="1" applyFont="1" applyFill="1" applyBorder="1" applyAlignment="1">
      <alignment horizontal="center" vertical="center" wrapText="1"/>
    </xf>
    <xf numFmtId="165" fontId="6" fillId="4" borderId="5" xfId="0" applyNumberFormat="1" applyFont="1" applyFill="1" applyBorder="1" applyAlignment="1">
      <alignment horizontal="center" vertical="center" wrapText="1"/>
    </xf>
    <xf numFmtId="0" fontId="7" fillId="4" borderId="25" xfId="0" applyFont="1" applyFill="1" applyBorder="1" applyAlignment="1">
      <alignment horizontal="right" vertical="center"/>
    </xf>
    <xf numFmtId="166" fontId="7" fillId="4" borderId="26" xfId="0" applyNumberFormat="1" applyFont="1" applyFill="1" applyBorder="1" applyAlignment="1">
      <alignment horizontal="left" vertical="center"/>
    </xf>
    <xf numFmtId="49" fontId="9" fillId="4" borderId="24" xfId="0" applyNumberFormat="1" applyFont="1" applyFill="1" applyBorder="1" applyAlignment="1">
      <alignment horizontal="center" vertical="center" wrapText="1"/>
    </xf>
    <xf numFmtId="165" fontId="6" fillId="4" borderId="19" xfId="0" applyNumberFormat="1" applyFont="1" applyFill="1" applyBorder="1" applyAlignment="1">
      <alignment horizontal="center" vertical="center" wrapText="1"/>
    </xf>
    <xf numFmtId="165" fontId="6" fillId="4" borderId="23" xfId="0" applyNumberFormat="1" applyFont="1" applyFill="1" applyBorder="1" applyAlignment="1">
      <alignment horizontal="center" vertical="center" wrapText="1"/>
    </xf>
    <xf numFmtId="0" fontId="11" fillId="2" borderId="8" xfId="4" applyFont="1" applyFill="1" applyBorder="1" applyAlignment="1">
      <alignment horizontal="center" vertical="center" wrapText="1"/>
    </xf>
    <xf numFmtId="0" fontId="11" fillId="2" borderId="11" xfId="4" applyFont="1" applyFill="1" applyBorder="1" applyAlignment="1">
      <alignment horizontal="center" vertical="center" wrapText="1"/>
    </xf>
    <xf numFmtId="0" fontId="8" fillId="2" borderId="12" xfId="0" applyNumberFormat="1" applyFont="1" applyFill="1" applyBorder="1" applyAlignment="1">
      <alignment horizontal="center" vertical="top" wrapText="1"/>
    </xf>
    <xf numFmtId="0" fontId="8" fillId="2" borderId="13" xfId="0" applyNumberFormat="1" applyFont="1" applyFill="1" applyBorder="1" applyAlignment="1">
      <alignment horizontal="center" vertical="top" wrapText="1"/>
    </xf>
    <xf numFmtId="0" fontId="6" fillId="2" borderId="4" xfId="0" applyFont="1" applyFill="1" applyBorder="1" applyAlignment="1">
      <alignment horizontal="center" vertical="top"/>
    </xf>
    <xf numFmtId="0" fontId="6" fillId="2" borderId="3" xfId="0" applyFont="1" applyFill="1" applyBorder="1" applyAlignment="1">
      <alignment horizontal="center" vertical="top"/>
    </xf>
    <xf numFmtId="0" fontId="8" fillId="2" borderId="15" xfId="0" applyNumberFormat="1" applyFont="1" applyFill="1" applyBorder="1" applyAlignment="1">
      <alignment horizontal="center" vertical="top" wrapText="1"/>
    </xf>
    <xf numFmtId="0" fontId="6" fillId="2" borderId="17" xfId="0" applyFont="1" applyFill="1" applyBorder="1" applyAlignment="1">
      <alignment horizontal="center" vertical="top"/>
    </xf>
    <xf numFmtId="0" fontId="6" fillId="2" borderId="18" xfId="0" applyFont="1" applyFill="1" applyBorder="1" applyAlignment="1">
      <alignment horizontal="center" vertical="top"/>
    </xf>
    <xf numFmtId="0" fontId="12" fillId="5" borderId="10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left" vertical="center"/>
    </xf>
    <xf numFmtId="0" fontId="6" fillId="6" borderId="17" xfId="0" applyFont="1" applyFill="1" applyBorder="1"/>
    <xf numFmtId="0" fontId="12" fillId="7" borderId="9" xfId="0" applyFont="1" applyFill="1" applyBorder="1" applyAlignment="1">
      <alignment horizontal="center" vertical="center" wrapText="1"/>
    </xf>
    <xf numFmtId="0" fontId="6" fillId="8" borderId="14" xfId="0" applyFont="1" applyFill="1" applyBorder="1" applyAlignment="1">
      <alignment horizontal="center" vertical="center" wrapText="1"/>
    </xf>
    <xf numFmtId="0" fontId="6" fillId="8" borderId="21" xfId="0" applyFont="1" applyFill="1" applyBorder="1" applyAlignment="1">
      <alignment horizontal="center" vertical="center" wrapText="1"/>
    </xf>
    <xf numFmtId="49" fontId="9" fillId="4" borderId="7" xfId="0" applyNumberFormat="1" applyFont="1" applyFill="1" applyBorder="1" applyAlignment="1">
      <alignment horizontal="left" vertical="center" wrapText="1"/>
    </xf>
    <xf numFmtId="49" fontId="9" fillId="4" borderId="22" xfId="0" applyNumberFormat="1" applyFont="1" applyFill="1" applyBorder="1" applyAlignment="1">
      <alignment horizontal="left" vertical="center" wrapText="1"/>
    </xf>
    <xf numFmtId="49" fontId="8" fillId="2" borderId="2" xfId="0" applyNumberFormat="1" applyFont="1" applyFill="1" applyBorder="1" applyAlignment="1">
      <alignment horizontal="center" vertical="top" wrapText="1"/>
    </xf>
    <xf numFmtId="49" fontId="8" fillId="2" borderId="16" xfId="0" applyNumberFormat="1" applyFont="1" applyFill="1" applyBorder="1" applyAlignment="1">
      <alignment horizontal="center" vertical="top" wrapText="1"/>
    </xf>
    <xf numFmtId="1" fontId="6" fillId="2" borderId="0" xfId="0" applyNumberFormat="1" applyFont="1" applyFill="1" applyAlignment="1">
      <alignment horizontal="center" vertical="center" wrapText="1"/>
    </xf>
    <xf numFmtId="1" fontId="6" fillId="2" borderId="0" xfId="0" applyNumberFormat="1" applyFont="1" applyFill="1"/>
    <xf numFmtId="1" fontId="6" fillId="4" borderId="6" xfId="0" applyNumberFormat="1" applyFont="1" applyFill="1" applyBorder="1" applyAlignment="1">
      <alignment horizontal="center" vertical="center" wrapText="1"/>
    </xf>
    <xf numFmtId="1" fontId="6" fillId="4" borderId="20" xfId="0" applyNumberFormat="1" applyFont="1" applyFill="1" applyBorder="1" applyAlignment="1">
      <alignment horizontal="center" vertical="center" wrapText="1"/>
    </xf>
    <xf numFmtId="49" fontId="12" fillId="3" borderId="8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left" wrapText="1"/>
    </xf>
    <xf numFmtId="49" fontId="6" fillId="2" borderId="0" xfId="0" applyNumberFormat="1" applyFont="1" applyFill="1" applyAlignment="1">
      <alignment horizontal="left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6" fillId="4" borderId="19" xfId="0" applyNumberFormat="1" applyFont="1" applyFill="1" applyBorder="1" applyAlignment="1">
      <alignment horizontal="center" vertical="center" wrapText="1"/>
    </xf>
    <xf numFmtId="49" fontId="12" fillId="5" borderId="8" xfId="0" applyNumberFormat="1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left" vertical="center" wrapText="1"/>
    </xf>
    <xf numFmtId="49" fontId="6" fillId="6" borderId="19" xfId="0" applyNumberFormat="1" applyFont="1" applyFill="1" applyBorder="1" applyAlignment="1">
      <alignment horizontal="left" vertical="center" wrapText="1"/>
    </xf>
    <xf numFmtId="49" fontId="9" fillId="4" borderId="4" xfId="0" applyNumberFormat="1" applyFont="1" applyFill="1" applyBorder="1" applyAlignment="1">
      <alignment horizontal="center" vertical="center" wrapText="1"/>
    </xf>
    <xf numFmtId="49" fontId="16" fillId="2" borderId="0" xfId="0" applyNumberFormat="1" applyFont="1" applyFill="1" applyAlignment="1">
      <alignment horizontal="left" vertical="center" wrapText="1"/>
    </xf>
    <xf numFmtId="49" fontId="17" fillId="2" borderId="0" xfId="0" applyNumberFormat="1" applyFont="1" applyFill="1" applyAlignment="1">
      <alignment horizontal="right" vertical="center" wrapText="1"/>
    </xf>
    <xf numFmtId="49" fontId="19" fillId="2" borderId="0" xfId="5" applyNumberFormat="1" applyFont="1" applyFill="1" applyAlignment="1">
      <alignment horizontal="left" vertical="center" wrapText="1"/>
    </xf>
    <xf numFmtId="49" fontId="20" fillId="2" borderId="0" xfId="5" applyNumberFormat="1" applyFont="1" applyFill="1" applyAlignment="1">
      <alignment horizontal="left" vertical="center" wrapText="1"/>
    </xf>
    <xf numFmtId="0" fontId="7" fillId="2" borderId="4" xfId="0" applyFont="1" applyFill="1" applyBorder="1" applyAlignment="1">
      <alignment horizontal="center" vertical="top"/>
    </xf>
    <xf numFmtId="0" fontId="7" fillId="2" borderId="3" xfId="0" applyFont="1" applyFill="1" applyBorder="1" applyAlignment="1">
      <alignment horizontal="center" vertical="top"/>
    </xf>
    <xf numFmtId="49" fontId="21" fillId="4" borderId="7" xfId="5" applyNumberFormat="1" applyFont="1" applyFill="1" applyBorder="1" applyAlignment="1">
      <alignment horizontal="center" vertical="center" wrapText="1"/>
    </xf>
    <xf numFmtId="49" fontId="22" fillId="4" borderId="7" xfId="5" applyNumberFormat="1" applyFont="1" applyFill="1" applyBorder="1" applyAlignment="1">
      <alignment horizontal="left" vertical="center" wrapText="1"/>
    </xf>
    <xf numFmtId="0" fontId="0" fillId="0" borderId="0" xfId="0" applyNumberFormat="1"/>
    <xf numFmtId="0" fontId="24" fillId="0" borderId="8" xfId="0" applyFont="1" applyBorder="1" applyAlignment="1">
      <alignment horizontal="center" vertical="distributed"/>
    </xf>
    <xf numFmtId="0" fontId="23" fillId="2" borderId="13" xfId="0" applyNumberFormat="1" applyFont="1" applyFill="1" applyBorder="1" applyAlignment="1">
      <alignment horizontal="center" vertical="top" wrapText="1"/>
    </xf>
    <xf numFmtId="49" fontId="23" fillId="2" borderId="2" xfId="0" applyNumberFormat="1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top" wrapText="1"/>
    </xf>
    <xf numFmtId="49" fontId="9" fillId="2" borderId="4" xfId="0" applyNumberFormat="1" applyFont="1" applyFill="1" applyBorder="1" applyAlignment="1">
      <alignment horizontal="center" vertical="top" wrapText="1"/>
    </xf>
    <xf numFmtId="49" fontId="9" fillId="2" borderId="17" xfId="0" applyNumberFormat="1" applyFont="1" applyFill="1" applyBorder="1" applyAlignment="1">
      <alignment horizontal="center" vertical="top" wrapText="1"/>
    </xf>
    <xf numFmtId="49" fontId="12" fillId="9" borderId="8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top" wrapText="1"/>
    </xf>
    <xf numFmtId="49" fontId="26" fillId="2" borderId="0" xfId="0" applyNumberFormat="1" applyFont="1" applyFill="1" applyAlignment="1">
      <alignment horizontal="left" vertical="center" wrapText="1"/>
    </xf>
    <xf numFmtId="0" fontId="6" fillId="2" borderId="0" xfId="0" applyFont="1" applyFill="1" applyBorder="1" applyAlignment="1">
      <alignment horizontal="center"/>
    </xf>
    <xf numFmtId="0" fontId="14" fillId="2" borderId="0" xfId="0" applyFont="1" applyFill="1" applyAlignment="1">
      <alignment horizontal="center" vertical="center" wrapText="1"/>
    </xf>
    <xf numFmtId="49" fontId="26" fillId="2" borderId="0" xfId="0" applyNumberFormat="1" applyFont="1" applyFill="1" applyAlignment="1">
      <alignment horizontal="center" vertical="center" wrapText="1"/>
    </xf>
    <xf numFmtId="0" fontId="25" fillId="2" borderId="0" xfId="0" applyFont="1" applyFill="1" applyBorder="1" applyAlignment="1">
      <alignment vertical="center" wrapText="1"/>
    </xf>
    <xf numFmtId="49" fontId="27" fillId="5" borderId="8" xfId="0" applyNumberFormat="1" applyFont="1" applyFill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49" fontId="26" fillId="6" borderId="1" xfId="0" applyNumberFormat="1" applyFont="1" applyFill="1" applyBorder="1" applyAlignment="1">
      <alignment horizontal="left" vertical="center" wrapText="1"/>
    </xf>
    <xf numFmtId="49" fontId="8" fillId="2" borderId="25" xfId="0" applyNumberFormat="1" applyFont="1" applyFill="1" applyBorder="1" applyAlignment="1">
      <alignment horizontal="center" vertical="top" wrapText="1"/>
    </xf>
    <xf numFmtId="49" fontId="9" fillId="2" borderId="6" xfId="0" applyNumberFormat="1" applyFont="1" applyFill="1" applyBorder="1" applyAlignment="1">
      <alignment horizontal="center" vertical="top" wrapText="1"/>
    </xf>
    <xf numFmtId="0" fontId="6" fillId="2" borderId="6" xfId="0" applyFont="1" applyFill="1" applyBorder="1" applyAlignment="1">
      <alignment horizontal="center" vertical="top"/>
    </xf>
    <xf numFmtId="49" fontId="23" fillId="2" borderId="25" xfId="0" applyNumberFormat="1" applyFont="1" applyFill="1" applyBorder="1" applyAlignment="1">
      <alignment horizontal="center" vertical="top" wrapText="1"/>
    </xf>
    <xf numFmtId="49" fontId="29" fillId="2" borderId="6" xfId="0" applyNumberFormat="1" applyFont="1" applyFill="1" applyBorder="1" applyAlignment="1">
      <alignment horizontal="center" vertical="top" wrapText="1"/>
    </xf>
    <xf numFmtId="49" fontId="29" fillId="2" borderId="3" xfId="0" applyNumberFormat="1" applyFont="1" applyFill="1" applyBorder="1" applyAlignment="1">
      <alignment horizontal="center" vertical="top" wrapText="1"/>
    </xf>
    <xf numFmtId="2" fontId="5" fillId="2" borderId="4" xfId="0" applyNumberFormat="1" applyFont="1" applyFill="1" applyBorder="1" applyAlignment="1">
      <alignment horizontal="center" vertical="top" wrapText="1"/>
    </xf>
    <xf numFmtId="167" fontId="6" fillId="10" borderId="6" xfId="0" applyNumberFormat="1" applyFont="1" applyFill="1" applyBorder="1" applyAlignment="1">
      <alignment horizontal="center" vertical="center" wrapText="1"/>
    </xf>
    <xf numFmtId="0" fontId="30" fillId="6" borderId="4" xfId="0" applyFont="1" applyFill="1" applyBorder="1" applyAlignment="1">
      <alignment horizontal="left" vertical="center"/>
    </xf>
    <xf numFmtId="49" fontId="26" fillId="4" borderId="4" xfId="0" applyNumberFormat="1" applyFont="1" applyFill="1" applyBorder="1" applyAlignment="1">
      <alignment horizontal="center" vertical="center" wrapText="1"/>
    </xf>
    <xf numFmtId="49" fontId="26" fillId="4" borderId="7" xfId="5" applyNumberFormat="1" applyFont="1" applyFill="1" applyBorder="1" applyAlignment="1">
      <alignment horizontal="left" vertical="center" wrapText="1"/>
    </xf>
    <xf numFmtId="0" fontId="31" fillId="0" borderId="0" xfId="0" applyFont="1" applyAlignment="1">
      <alignment horizontal="left" vertical="center" indent="2"/>
    </xf>
    <xf numFmtId="49" fontId="26" fillId="6" borderId="19" xfId="0" applyNumberFormat="1" applyFont="1" applyFill="1" applyBorder="1" applyAlignment="1">
      <alignment horizontal="left" vertical="center" wrapText="1"/>
    </xf>
    <xf numFmtId="0" fontId="30" fillId="2" borderId="0" xfId="0" applyFont="1" applyFill="1"/>
    <xf numFmtId="1" fontId="6" fillId="11" borderId="6" xfId="0" applyNumberFormat="1" applyFont="1" applyFill="1" applyBorder="1" applyAlignment="1">
      <alignment horizontal="center" vertical="center" wrapText="1"/>
    </xf>
    <xf numFmtId="49" fontId="9" fillId="11" borderId="4" xfId="0" applyNumberFormat="1" applyFont="1" applyFill="1" applyBorder="1" applyAlignment="1">
      <alignment horizontal="center" vertical="center" wrapText="1"/>
    </xf>
    <xf numFmtId="49" fontId="22" fillId="4" borderId="7" xfId="5" applyNumberFormat="1" applyFont="1" applyFill="1" applyBorder="1" applyAlignment="1">
      <alignment horizontal="center" vertical="center" wrapText="1"/>
    </xf>
    <xf numFmtId="0" fontId="23" fillId="2" borderId="6" xfId="0" applyNumberFormat="1" applyFont="1" applyFill="1" applyBorder="1" applyAlignment="1">
      <alignment horizontal="center" vertical="top" wrapText="1"/>
    </xf>
    <xf numFmtId="49" fontId="23" fillId="2" borderId="6" xfId="0" applyNumberFormat="1" applyFont="1" applyFill="1" applyBorder="1" applyAlignment="1">
      <alignment horizontal="center" vertical="top" wrapText="1"/>
    </xf>
    <xf numFmtId="0" fontId="7" fillId="2" borderId="0" xfId="0" applyFont="1" applyFill="1" applyAlignment="1">
      <alignment horizontal="center"/>
    </xf>
    <xf numFmtId="0" fontId="5" fillId="2" borderId="4" xfId="0" applyNumberFormat="1" applyFont="1" applyFill="1" applyBorder="1" applyAlignment="1">
      <alignment horizontal="center" vertical="top" wrapText="1"/>
    </xf>
    <xf numFmtId="0" fontId="23" fillId="2" borderId="12" xfId="0" applyNumberFormat="1" applyFont="1" applyFill="1" applyBorder="1" applyAlignment="1">
      <alignment horizontal="center" vertical="top" wrapText="1"/>
    </xf>
    <xf numFmtId="49" fontId="8" fillId="2" borderId="4" xfId="0" applyNumberFormat="1" applyFont="1" applyFill="1" applyBorder="1" applyAlignment="1">
      <alignment horizontal="center" vertical="top" wrapText="1"/>
    </xf>
    <xf numFmtId="0" fontId="23" fillId="2" borderId="15" xfId="0" applyNumberFormat="1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vertical="center" wrapText="1"/>
    </xf>
    <xf numFmtId="0" fontId="18" fillId="2" borderId="0" xfId="0" applyFont="1" applyFill="1" applyAlignment="1">
      <alignment vertical="center" wrapText="1"/>
    </xf>
    <xf numFmtId="0" fontId="8" fillId="2" borderId="6" xfId="0" applyNumberFormat="1" applyFont="1" applyFill="1" applyBorder="1" applyAlignment="1">
      <alignment horizontal="center" vertical="top" wrapText="1"/>
    </xf>
    <xf numFmtId="0" fontId="8" fillId="2" borderId="31" xfId="0" applyNumberFormat="1" applyFont="1" applyFill="1" applyBorder="1" applyAlignment="1">
      <alignment horizontal="center" vertical="top" wrapText="1"/>
    </xf>
    <xf numFmtId="0" fontId="9" fillId="2" borderId="4" xfId="0" applyNumberFormat="1" applyFont="1" applyFill="1" applyBorder="1" applyAlignment="1">
      <alignment horizontal="center" vertical="top" wrapText="1"/>
    </xf>
    <xf numFmtId="0" fontId="8" fillId="2" borderId="2" xfId="0" applyNumberFormat="1" applyFont="1" applyFill="1" applyBorder="1" applyAlignment="1">
      <alignment horizontal="center" vertical="top" wrapText="1"/>
    </xf>
    <xf numFmtId="1" fontId="33" fillId="4" borderId="6" xfId="0" applyNumberFormat="1" applyFont="1" applyFill="1" applyBorder="1" applyAlignment="1">
      <alignment horizontal="center" vertical="center" wrapText="1"/>
    </xf>
    <xf numFmtId="167" fontId="33" fillId="10" borderId="6" xfId="0" applyNumberFormat="1" applyFont="1" applyFill="1" applyBorder="1" applyAlignment="1">
      <alignment horizontal="center" vertical="center" wrapText="1"/>
    </xf>
    <xf numFmtId="49" fontId="30" fillId="2" borderId="6" xfId="0" applyNumberFormat="1" applyFont="1" applyFill="1" applyBorder="1" applyAlignment="1">
      <alignment horizontal="center" vertical="top" wrapText="1"/>
    </xf>
    <xf numFmtId="49" fontId="30" fillId="2" borderId="3" xfId="0" applyNumberFormat="1" applyFont="1" applyFill="1" applyBorder="1" applyAlignment="1">
      <alignment horizontal="center" vertical="top" wrapText="1"/>
    </xf>
    <xf numFmtId="49" fontId="5" fillId="2" borderId="30" xfId="0" applyNumberFormat="1" applyFont="1" applyFill="1" applyBorder="1" applyAlignment="1">
      <alignment horizontal="center" vertical="top" wrapText="1"/>
    </xf>
    <xf numFmtId="49" fontId="5" fillId="2" borderId="6" xfId="0" applyNumberFormat="1" applyFont="1" applyFill="1" applyBorder="1" applyAlignment="1">
      <alignment horizontal="center" vertical="top" wrapText="1"/>
    </xf>
    <xf numFmtId="49" fontId="5" fillId="2" borderId="3" xfId="0" applyNumberFormat="1" applyFont="1" applyFill="1" applyBorder="1" applyAlignment="1">
      <alignment horizontal="center" vertical="top" wrapText="1"/>
    </xf>
    <xf numFmtId="0" fontId="18" fillId="2" borderId="0" xfId="0" applyFont="1" applyFill="1" applyAlignment="1">
      <alignment horizontal="center" vertical="center" wrapText="1"/>
    </xf>
    <xf numFmtId="0" fontId="25" fillId="2" borderId="27" xfId="0" applyFont="1" applyFill="1" applyBorder="1" applyAlignment="1">
      <alignment horizontal="center" vertical="center" wrapText="1"/>
    </xf>
    <xf numFmtId="0" fontId="25" fillId="2" borderId="28" xfId="0" applyFont="1" applyFill="1" applyBorder="1" applyAlignment="1">
      <alignment horizontal="center" vertical="center" wrapText="1"/>
    </xf>
    <xf numFmtId="0" fontId="25" fillId="2" borderId="29" xfId="0" applyFont="1" applyFill="1" applyBorder="1" applyAlignment="1">
      <alignment horizontal="center" vertical="center" wrapText="1"/>
    </xf>
    <xf numFmtId="0" fontId="5" fillId="2" borderId="27" xfId="0" applyFont="1" applyFill="1" applyBorder="1" applyAlignment="1">
      <alignment horizontal="center" wrapText="1"/>
    </xf>
    <xf numFmtId="0" fontId="5" fillId="2" borderId="28" xfId="0" applyFont="1" applyFill="1" applyBorder="1" applyAlignment="1">
      <alignment horizontal="center" wrapText="1"/>
    </xf>
    <xf numFmtId="0" fontId="5" fillId="2" borderId="29" xfId="0" applyFont="1" applyFill="1" applyBorder="1" applyAlignment="1">
      <alignment horizontal="center" wrapText="1"/>
    </xf>
    <xf numFmtId="49" fontId="9" fillId="2" borderId="6" xfId="0" applyNumberFormat="1" applyFont="1" applyFill="1" applyBorder="1" applyAlignment="1">
      <alignment horizontal="right" vertical="top" wrapText="1"/>
    </xf>
    <xf numFmtId="49" fontId="9" fillId="2" borderId="4" xfId="0" applyNumberFormat="1" applyFont="1" applyFill="1" applyBorder="1" applyAlignment="1">
      <alignment horizontal="right" vertical="top" wrapText="1"/>
    </xf>
    <xf numFmtId="49" fontId="28" fillId="2" borderId="6" xfId="0" applyNumberFormat="1" applyFont="1" applyFill="1" applyBorder="1" applyAlignment="1">
      <alignment horizontal="center" vertical="top" wrapText="1"/>
    </xf>
    <xf numFmtId="49" fontId="28" fillId="2" borderId="3" xfId="0" applyNumberFormat="1" applyFont="1" applyFill="1" applyBorder="1" applyAlignment="1">
      <alignment horizontal="center" vertical="top" wrapText="1"/>
    </xf>
    <xf numFmtId="49" fontId="32" fillId="2" borderId="6" xfId="0" applyNumberFormat="1" applyFont="1" applyFill="1" applyBorder="1" applyAlignment="1">
      <alignment horizontal="center" vertical="top" wrapText="1"/>
    </xf>
    <xf numFmtId="49" fontId="32" fillId="2" borderId="3" xfId="0" applyNumberFormat="1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center" vertical="center" wrapText="1"/>
    </xf>
    <xf numFmtId="49" fontId="30" fillId="2" borderId="6" xfId="0" applyNumberFormat="1" applyFont="1" applyFill="1" applyBorder="1" applyAlignment="1">
      <alignment horizontal="center" vertical="top" wrapText="1"/>
    </xf>
    <xf numFmtId="49" fontId="30" fillId="2" borderId="3" xfId="0" applyNumberFormat="1" applyFont="1" applyFill="1" applyBorder="1" applyAlignment="1">
      <alignment horizontal="center" vertical="top" wrapText="1"/>
    </xf>
    <xf numFmtId="0" fontId="5" fillId="2" borderId="0" xfId="0" applyFont="1" applyFill="1" applyBorder="1" applyAlignment="1">
      <alignment horizontal="center" wrapText="1"/>
    </xf>
    <xf numFmtId="0" fontId="11" fillId="2" borderId="0" xfId="4" applyFont="1" applyFill="1" applyBorder="1" applyAlignment="1">
      <alignment horizontal="center" vertical="center" wrapText="1"/>
    </xf>
  </cellXfs>
  <cellStyles count="8">
    <cellStyle name="Гиперссылка" xfId="5" builtinId="8"/>
    <cellStyle name="Обычный" xfId="0" builtinId="0"/>
    <cellStyle name="Обычный 10 3" xfId="1" xr:uid="{00000000-0005-0000-0000-000002000000}"/>
    <cellStyle name="Обычный 2" xfId="6" xr:uid="{00000000-0005-0000-0000-000035000000}"/>
    <cellStyle name="Обычный 2 2" xfId="7" xr:uid="{00000000-0005-0000-0000-000035000000}"/>
    <cellStyle name="Обычный 2 3" xfId="2" xr:uid="{00000000-0005-0000-0000-000003000000}"/>
    <cellStyle name="Обычный 5" xfId="3" xr:uid="{00000000-0005-0000-0000-000004000000}"/>
    <cellStyle name="Обычный_22-43 ремонт женс.туалета ПР-3" xfId="4" xr:uid="{00000000-0005-0000-0000-000005000000}"/>
  </cellStyles>
  <dxfs count="0"/>
  <tableStyles count="0" defaultTableStyle="TableStyleMedium2" defaultPivotStyle="PivotStyleLight16"/>
  <colors>
    <mruColors>
      <color rgb="FFFFF1C5"/>
      <color rgb="FFDCE6F1"/>
      <color rgb="FFB8CCE4"/>
      <color rgb="FFF6BA00"/>
      <color rgb="FFFFF6D9"/>
      <color rgb="FFDAF4D0"/>
      <color rgb="FFEBE7F1"/>
      <color rgb="FFE6F7E1"/>
      <color rgb="FFF2FBEF"/>
      <color rgb="FF76D7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1154905</xdr:colOff>
      <xdr:row>3</xdr:row>
      <xdr:rowOff>47626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2AA87F6C-A7E6-4A82-9728-E6241BF75ED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45943" y="39292"/>
          <a:ext cx="890587" cy="3238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1180305</xdr:colOff>
      <xdr:row>3</xdr:row>
      <xdr:rowOff>47626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F2EECA4-C113-4FC5-869F-509B45625CC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55193" y="39292"/>
          <a:ext cx="887412" cy="3194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1183480</xdr:colOff>
      <xdr:row>3</xdr:row>
      <xdr:rowOff>57151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83D1B0FF-4D2E-4EDA-991F-FCEC365B73D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93468" y="39292"/>
          <a:ext cx="890587" cy="3258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1180305</xdr:colOff>
      <xdr:row>3</xdr:row>
      <xdr:rowOff>57151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BD73F7D3-C101-45D9-89F6-F9ED726D457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6518" y="39292"/>
          <a:ext cx="890587" cy="325834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264318</xdr:colOff>
      <xdr:row>1</xdr:row>
      <xdr:rowOff>39292</xdr:rowOff>
    </xdr:from>
    <xdr:to>
      <xdr:col>5</xdr:col>
      <xdr:colOff>1212055</xdr:colOff>
      <xdr:row>3</xdr:row>
      <xdr:rowOff>47626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21350D0-A4E0-4627-87E6-6A767F35D7BD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66518" y="39292"/>
          <a:ext cx="915987" cy="3226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6</xdr:col>
      <xdr:colOff>346074</xdr:colOff>
      <xdr:row>3</xdr:row>
      <xdr:rowOff>44451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B47BBECC-E694-4394-B2B6-BAC6814CD33F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93293" y="39292"/>
          <a:ext cx="888206" cy="3194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1183480</xdr:colOff>
      <xdr:row>3</xdr:row>
      <xdr:rowOff>57151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00599F2-B822-4CC0-9507-7B552D50B5B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6418" y="39292"/>
          <a:ext cx="890587" cy="32583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1183480</xdr:colOff>
      <xdr:row>3</xdr:row>
      <xdr:rowOff>44451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677BB4FB-93D6-479A-B653-3CE59CA33B1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8968" y="39292"/>
          <a:ext cx="887412" cy="3194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1181909</xdr:colOff>
      <xdr:row>3</xdr:row>
      <xdr:rowOff>47626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96FACC-B51E-4760-9C86-5025BB56708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45568" y="39292"/>
          <a:ext cx="889016" cy="3194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1183480</xdr:colOff>
      <xdr:row>3</xdr:row>
      <xdr:rowOff>44451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41B1FFF-B4C4-4FDB-A0DF-FA1318CB4433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60068" y="39292"/>
          <a:ext cx="887412" cy="31948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264318</xdr:colOff>
      <xdr:row>1</xdr:row>
      <xdr:rowOff>39292</xdr:rowOff>
    </xdr:from>
    <xdr:to>
      <xdr:col>5</xdr:col>
      <xdr:colOff>1181909</xdr:colOff>
      <xdr:row>3</xdr:row>
      <xdr:rowOff>47626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E036306-DA9C-4F9D-B006-5AB88118B0B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9768" y="39292"/>
          <a:ext cx="885841" cy="32265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Киселев Алексей Викторович" refreshedDate="46002.903205324073" createdVersion="5" refreshedVersion="6" minRefreshableVersion="3" recordCount="1240" xr:uid="{00000000-000A-0000-FFFF-FFFF6C000000}">
  <cacheSource type="worksheet">
    <worksheetSource ref="F6:I9738" sheet="Стержневые МП"/>
  </cacheSource>
  <cacheFields count="4">
    <cacheField name="Артикул IEK" numFmtId="49">
      <sharedItems containsBlank="1"/>
    </cacheField>
    <cacheField name="Наименование IEK" numFmtId="49">
      <sharedItems containsBlank="1"/>
    </cacheField>
    <cacheField name="Ед. изм." numFmtId="49">
      <sharedItems containsBlank="1"/>
    </cacheField>
    <cacheField name="Кол-во" numFmtId="1">
      <sharedItems containsString="0" containsBlank="1" containsNumber="1" containsInteger="1" minValue="1" maxValue="2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40">
  <r>
    <m/>
    <m/>
    <m/>
    <m/>
  </r>
  <r>
    <s v="ZML11-11-050"/>
    <s v="Мачта молниеприемная стержневая L=5м оц. сталь IEK"/>
    <s v="шт"/>
    <n v="1"/>
  </r>
  <r>
    <s v="ZML10D-3L-01-10"/>
    <s v="Основание для молниеприемной мачты 5-9м тренога IEK"/>
    <s v="шт"/>
    <n v="1"/>
  </r>
  <r>
    <s v="ZML93D-MH-01-050"/>
    <s v="Комплект дополнительный для мачты 5м оц. сталь IEK"/>
    <s v="компл"/>
    <n v="1"/>
  </r>
  <r>
    <s v="ZML10D-CB-08-400"/>
    <s v="Основание бетонное 400х400х50мм для мачты IEK"/>
    <s v="шт"/>
    <n v="3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060"/>
    <s v="Мачта молниеприемная стержневая L=6м оц. сталь IEK"/>
    <s v="шт"/>
    <n v="1"/>
  </r>
  <r>
    <s v="ZML10D-3L-01-10"/>
    <s v="Основание для молниеприемной мачты 5-9м тренога IEK"/>
    <s v="шт"/>
    <n v="1"/>
  </r>
  <r>
    <s v="ZML93D-MH-01-060"/>
    <s v="Комплект дополнительный для мачты 6м оц. сталь IEK"/>
    <s v="компл"/>
    <n v="1"/>
  </r>
  <r>
    <s v="ZML10D-CB-08-400"/>
    <s v="Основание бетонное 400х400х50мм для мачты IEK"/>
    <s v="шт"/>
    <n v="3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070"/>
    <s v="Мачта молниеприемная стержневая L=7м оц. сталь IEK"/>
    <s v="шт"/>
    <n v="1"/>
  </r>
  <r>
    <s v="ZML10D-3L-01-10"/>
    <s v="Основание для молниеприемной мачты 5-9м тренога IEK"/>
    <s v="шт"/>
    <n v="1"/>
  </r>
  <r>
    <s v="ZML93D-MH-01-070"/>
    <s v="Комплект дополнительный для мачты 7м оц. сталь IEK"/>
    <s v="компл"/>
    <n v="1"/>
  </r>
  <r>
    <s v="ZML10D-CB-08-400"/>
    <s v="Основание бетонное 400х400х50мм для мачты IEK"/>
    <s v="шт"/>
    <n v="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080"/>
    <s v="Мачта молниеприемная стержневая L=8м оц. сталь IEK"/>
    <s v="шт"/>
    <n v="1"/>
  </r>
  <r>
    <s v="ZML10D-3L-01-10"/>
    <s v="Основание для молниеприемной мачты 5-9м тренога IEK"/>
    <s v="шт"/>
    <n v="1"/>
  </r>
  <r>
    <s v="ZML93D-MH-01-080"/>
    <s v="Комплект дополнительный для мачты 8м оц. сталь IEK"/>
    <s v="компл"/>
    <n v="1"/>
  </r>
  <r>
    <s v="ZML10D-CB-08-400"/>
    <s v="Основание бетонное 400х400х50мм для мачты IEK"/>
    <s v="шт"/>
    <n v="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090"/>
    <s v="Мачта молниеприемная стержневая L=9м оц. сталь IEK"/>
    <s v="шт"/>
    <n v="1"/>
  </r>
  <r>
    <s v="ZML10D-3L-01-10"/>
    <s v="Основание для молниеприемной мачты 5-9м тренога IEK"/>
    <s v="шт"/>
    <n v="1"/>
  </r>
  <r>
    <s v="ZML93D-MH-01-090"/>
    <s v="Комплект дополнительный для мачты 9м оц. сталь IEK"/>
    <s v="компл"/>
    <n v="1"/>
  </r>
  <r>
    <s v="ZML10D-CB-08-400"/>
    <s v="Основание бетонное 400х400х50мм для мачты IEK"/>
    <s v="шт"/>
    <n v="9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100"/>
    <s v="Мачта молниеприемная стержневая L=10м оц. сталь IEK"/>
    <s v="шт"/>
    <n v="1"/>
  </r>
  <r>
    <s v="ZML10D-4L-01-12"/>
    <s v="Основание для молниеприемной мачты 10-12м IEK"/>
    <s v="шт"/>
    <n v="1"/>
  </r>
  <r>
    <s v="ZML93D-MH-01-100"/>
    <s v="Комплект дополнительный для мачты 10м оц. сталь IEK"/>
    <s v="компл"/>
    <n v="1"/>
  </r>
  <r>
    <s v="ZML10D-CB-08-400"/>
    <s v="Основание бетонное 400х400х50мм для мачты IEK"/>
    <s v="шт"/>
    <n v="1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110"/>
    <s v="Мачта молниеприемная стержневая L=11м оц. сталь IEK"/>
    <s v="шт"/>
    <n v="1"/>
  </r>
  <r>
    <s v="ZML10D-4L-01-12"/>
    <s v="Основание для молниеприемной мачты 10-12м IEK"/>
    <s v="шт"/>
    <n v="1"/>
  </r>
  <r>
    <s v="ZML93D-MH-01-110"/>
    <s v="Комплект дополнительный для мачты 11м оц. сталь IEK"/>
    <s v="компл"/>
    <n v="1"/>
  </r>
  <r>
    <s v="ZML10D-CB-08-400"/>
    <s v="Основание бетонное 400х400х50мм для мачты IEK"/>
    <s v="шт"/>
    <n v="1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120"/>
    <s v="Мачта молниеприемная стержневая L=12м оц. сталь IEK"/>
    <s v="шт"/>
    <n v="1"/>
  </r>
  <r>
    <s v="ZML10D-4L-01-12"/>
    <s v="Основание для молниеприемной мачты 10-12м IEK"/>
    <s v="шт"/>
    <n v="1"/>
  </r>
  <r>
    <s v="ZML93D-MH-01-120"/>
    <s v="Комплект дополнительный для мачты 12м оц. сталь IEK"/>
    <s v="компл"/>
    <n v="1"/>
  </r>
  <r>
    <s v="ZML10D-CB-08-400"/>
    <s v="Основание бетонное 400х400х50мм для мачты IEK"/>
    <s v="шт"/>
    <n v="24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130"/>
    <s v="Мачта молниеприемная стержневая L=13м оц. сталь IEK"/>
    <s v="шт"/>
    <n v="1"/>
  </r>
  <r>
    <s v="ZML10D-4L-01-15"/>
    <s v="Основание для молниеприемной мачты 13-14м IEK"/>
    <s v="шт"/>
    <n v="1"/>
  </r>
  <r>
    <s v="ZML93D-MH-01-130"/>
    <s v="Комплект дополнительный для мачты 13м оц. сталь IEK"/>
    <s v="компл"/>
    <n v="1"/>
  </r>
  <r>
    <s v="ZML10D-CB-08-400"/>
    <s v="Основание бетонное 400х400х50мм для мачты IEK"/>
    <s v="шт"/>
    <n v="24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11-140"/>
    <s v="Мачта молниеприемная стержневая L=14м оц. сталь IEK"/>
    <s v="шт"/>
    <n v="1"/>
  </r>
  <r>
    <s v="ZML10D-4L-01-15"/>
    <s v="Основание для молниеприемной мачты 13-14м IEK"/>
    <s v="шт"/>
    <n v="1"/>
  </r>
  <r>
    <s v="ZML93D-MH-01-140"/>
    <s v="Комплект дополнительный для мачты 14м оц. сталь IEK"/>
    <s v="компл"/>
    <n v="1"/>
  </r>
  <r>
    <s v="ZML10D-CB-08-400"/>
    <s v="Основание бетонное 400х400х50мм для мачты IEK"/>
    <s v="шт"/>
    <n v="24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m/>
    <m/>
    <m/>
    <m/>
  </r>
  <r>
    <s v="ZML11-30-050"/>
    <s v="Мачта молниеприемная стержневая L=5м алюминий IEK"/>
    <s v="шт"/>
    <n v="1"/>
  </r>
  <r>
    <s v="ZML10D-3L-01-10"/>
    <s v="Основание для молниеприемной мачты 5-9м тренога IEK"/>
    <s v="шт"/>
    <n v="1"/>
  </r>
  <r>
    <s v="ZML93D-MH-01-050"/>
    <s v="Комплект дополнительный для мачты 5м оц. сталь IEK"/>
    <s v="компл"/>
    <n v="1"/>
  </r>
  <r>
    <s v="ZML10D-CB-08-400"/>
    <s v="Основание бетонное 400х400х50мм для мачты IEK"/>
    <s v="шт"/>
    <n v="3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30-060"/>
    <s v="Мачта молниеприемная стержневая L=6м алюминий IEK"/>
    <s v="шт"/>
    <n v="1"/>
  </r>
  <r>
    <s v="ZML10D-3L-01-10"/>
    <s v="Основание для молниеприемной мачты 5-9м тренога IEK"/>
    <s v="шт"/>
    <n v="1"/>
  </r>
  <r>
    <s v="ZML93D-MH-01-060"/>
    <s v="Комплект дополнительный для мачты 6м оц. сталь IEK"/>
    <s v="компл"/>
    <n v="1"/>
  </r>
  <r>
    <s v="ZML10D-CB-08-400"/>
    <s v="Основание бетонное 400х400х50мм для мачты IEK"/>
    <s v="шт"/>
    <n v="3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30-070"/>
    <s v="Мачта молниеприемная стержневая L=7м алюминий IEK"/>
    <s v="шт"/>
    <n v="1"/>
  </r>
  <r>
    <s v="ZML10D-3L-01-10"/>
    <s v="Основание для молниеприемной мачты 5-9м тренога IEK"/>
    <s v="шт"/>
    <n v="1"/>
  </r>
  <r>
    <s v="ZML93D-MH-01-070"/>
    <s v="Комплект дополнительный для мачты 7м оц. сталь IEK"/>
    <s v="компл"/>
    <n v="1"/>
  </r>
  <r>
    <s v="ZML10D-CB-08-400"/>
    <s v="Основание бетонное 400х400х50мм для мачты IEK"/>
    <s v="шт"/>
    <n v="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30-080"/>
    <s v="Мачта молниеприемная стержневая L=8м алюминий IEK"/>
    <s v="шт"/>
    <n v="1"/>
  </r>
  <r>
    <s v="ZML10D-3L-01-10"/>
    <s v="Основание для молниеприемной мачты 5-9м тренога IEK"/>
    <s v="шт"/>
    <n v="1"/>
  </r>
  <r>
    <s v="ZML93D-MH-01-080"/>
    <s v="Комплект дополнительный для мачты 8м оц. сталь IEK"/>
    <s v="компл"/>
    <n v="1"/>
  </r>
  <r>
    <s v="ZML10D-CB-08-400"/>
    <s v="Основание бетонное 400х400х50мм для мачты IEK"/>
    <s v="шт"/>
    <n v="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30-090"/>
    <s v="Мачта молниеприемная стержневая L=9м алюминий IEK"/>
    <s v="шт"/>
    <n v="1"/>
  </r>
  <r>
    <s v="ZML10D-3L-01-10"/>
    <s v="Основание для молниеприемной мачты 5-9м тренога IEK"/>
    <s v="шт"/>
    <n v="1"/>
  </r>
  <r>
    <s v="ZML93D-MH-01-090"/>
    <s v="Комплект дополнительный для мачты 9м оц. сталь IEK"/>
    <s v="компл"/>
    <n v="1"/>
  </r>
  <r>
    <s v="ZML10D-CB-08-400"/>
    <s v="Основание бетонное 400х400х50мм для мачты IEK"/>
    <s v="шт"/>
    <n v="9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ML11-30-100"/>
    <s v="Мачта молниеприемная стержневая L=10м алюминий IEK"/>
    <s v="шт"/>
    <n v="1"/>
  </r>
  <r>
    <s v="ZML10D-4L-01-12"/>
    <s v="Основание для молниеприемной мачты 10-12м IEK"/>
    <s v="шт"/>
    <n v="1"/>
  </r>
  <r>
    <s v="ZML93D-MH-01-100"/>
    <s v="Комплект дополнительный для мачты 10м оц. сталь IEK"/>
    <s v="компл"/>
    <n v="1"/>
  </r>
  <r>
    <s v="ZML10D-CB-08-400"/>
    <s v="Основание бетонное 400х400х50мм для мачты IEK"/>
    <s v="шт"/>
    <n v="16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m/>
    <m/>
    <m/>
    <m/>
  </r>
  <r>
    <s v="ZML11-11-050"/>
    <s v="Мачта молниеприемная стержневая L=5м оц. сталь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11-060"/>
    <s v="Мачта молниеприемная стержневая L=6м оц. сталь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11-070"/>
    <s v="Мачта молниеприемная стержневая L=7м оц. сталь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11-080"/>
    <s v="Мачта молниеприемная стержневая L=8м оц. сталь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11-090"/>
    <s v="Мачта молниеприемная стержневая L=9м оц. сталь IEK"/>
    <s v="шт"/>
    <n v="1"/>
  </r>
  <r>
    <s v="ZML10D-MB-03-800"/>
    <s v="Кронштейн для мачты 500-800мм телескопический IEK"/>
    <s v="шт"/>
    <n v="3"/>
  </r>
  <r>
    <m/>
    <m/>
    <m/>
    <m/>
  </r>
  <r>
    <s v="ZML11-11-100"/>
    <s v="Мачта молниеприемная стержневая L=10м оц. сталь IEK"/>
    <s v="шт"/>
    <n v="1"/>
  </r>
  <r>
    <s v="ZML10D-MB-03-800"/>
    <s v="Кронштейн для мачты 500-800мм телескопический IEK"/>
    <s v="шт"/>
    <n v="3"/>
  </r>
  <r>
    <m/>
    <m/>
    <m/>
    <m/>
  </r>
  <r>
    <s v="ZML11-11-110"/>
    <s v="Мачта молниеприемная стержневая L=11м оц. сталь IEK"/>
    <s v="шт"/>
    <n v="1"/>
  </r>
  <r>
    <s v="ZML10D-MB-03-800"/>
    <s v="Кронштейн для мачты 500-800мм телескопический IEK"/>
    <s v="шт"/>
    <n v="3"/>
  </r>
  <r>
    <m/>
    <m/>
    <m/>
    <m/>
  </r>
  <r>
    <s v="ZML11-11-120"/>
    <s v="Мачта молниеприемная стержневая L=12м оц. сталь IEK"/>
    <s v="шт"/>
    <n v="1"/>
  </r>
  <r>
    <s v="ZML10D-MB-03-800"/>
    <s v="Кронштейн для мачты 500-800мм телескопический IEK"/>
    <s v="шт"/>
    <n v="4"/>
  </r>
  <r>
    <m/>
    <m/>
    <m/>
    <m/>
  </r>
  <r>
    <s v="ZML11-11-130"/>
    <s v="Мачта молниеприемная стержневая L=13м оц. сталь IEK"/>
    <s v="шт"/>
    <n v="1"/>
  </r>
  <r>
    <s v="ZML10D-MB-03-800"/>
    <s v="Кронштейн для мачты 500-800мм телескопический IEK"/>
    <s v="шт"/>
    <n v="4"/>
  </r>
  <r>
    <m/>
    <m/>
    <m/>
    <m/>
  </r>
  <r>
    <s v="ZML11-11-140"/>
    <s v="Мачта молниеприемная стержневая L=14м оц. сталь IEK"/>
    <s v="шт"/>
    <n v="1"/>
  </r>
  <r>
    <s v="ZML10D-MB-03-800"/>
    <s v="Кронштейн для мачты 500-800мм телескопический IEK"/>
    <s v="шт"/>
    <n v="4"/>
  </r>
  <r>
    <m/>
    <m/>
    <m/>
    <m/>
  </r>
  <r>
    <m/>
    <m/>
    <m/>
    <m/>
  </r>
  <r>
    <s v="ZML11-30-050"/>
    <s v="Мачта молниеприемная стержневая L=5м алюминий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30-060"/>
    <s v="Мачта молниеприемная стержневая L=6м алюминий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30-070"/>
    <s v="Мачта молниеприемная стержневая L=7м алюминий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30-080"/>
    <s v="Мачта молниеприемная стержневая L=8м алюминий IEK"/>
    <s v="шт"/>
    <n v="1"/>
  </r>
  <r>
    <s v="ZML10D-MB-03-800"/>
    <s v="Кронштейн для мачты 500-800мм телескопический IEK"/>
    <s v="шт"/>
    <n v="2"/>
  </r>
  <r>
    <m/>
    <m/>
    <m/>
    <m/>
  </r>
  <r>
    <s v="ZML11-30-090"/>
    <s v="Мачта молниеприемная стержневая L=9м алюминий IEK"/>
    <s v="шт"/>
    <n v="1"/>
  </r>
  <r>
    <s v="ZML10D-MB-03-800"/>
    <s v="Кронштейн для мачты 500-800мм телескопический IEK"/>
    <s v="шт"/>
    <n v="3"/>
  </r>
  <r>
    <m/>
    <m/>
    <m/>
    <m/>
  </r>
  <r>
    <s v="ZML11-30-100"/>
    <s v="Мачта молниеприемная стержневая L=10м алюминий IEK"/>
    <s v="шт"/>
    <n v="1"/>
  </r>
  <r>
    <s v="ZML10D-MB-03-800"/>
    <s v="Кронштейн для мачты 500-800мм телескопический IEK"/>
    <s v="шт"/>
    <n v="3"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s v="Нет"/>
    <m/>
    <m/>
    <m/>
  </r>
  <r>
    <m/>
    <m/>
    <m/>
    <m/>
  </r>
  <r>
    <m/>
    <m/>
    <m/>
    <m/>
  </r>
  <r>
    <m/>
    <m/>
    <m/>
    <m/>
  </r>
  <r>
    <s v="ZLC10-30-16-010"/>
    <s v="Молниеприемник D=16мм L=1м алюминий IEK"/>
    <s v="шт"/>
    <n v="1"/>
  </r>
  <r>
    <s v="ZLC10D-CB-01"/>
    <s v="Основание бетонное для молниеприёмника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15"/>
    <s v="Молниеприемник D=16мм L=1,5м алюминий IEK"/>
    <s v="шт"/>
    <n v="1"/>
  </r>
  <r>
    <s v="ZLC10D-CB-01"/>
    <s v="Основание бетонное для молниеприёмника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20"/>
    <s v="Молниеприемник D=16мм L=2м алюминий IEK"/>
    <s v="шт"/>
    <n v="1"/>
  </r>
  <r>
    <s v="ZLC10D-CB-01"/>
    <s v="Основание бетонное для молниеприёмника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05"/>
    <s v="Молниеприемник D=16мм L=0,5м алюминий IEK"/>
    <s v="шт"/>
    <n v="1"/>
  </r>
  <r>
    <s v="ZML11-20-32-020"/>
    <s v="Мачта молниеприемная стержневая D=32мм L=2м нерж. сталь IEK"/>
    <s v="шт"/>
    <n v="1"/>
  </r>
  <r>
    <s v="ZGC38-14-1-16-40"/>
    <s v="Заж. зазем. с раз. крес. стержень-пол./пр. оц. сталь HDZ IEK"/>
    <s v="шт"/>
    <n v="1"/>
  </r>
  <r>
    <s v="ZML10D-CB-01"/>
    <s v="Основание бетонное для мачты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m/>
    <m/>
    <m/>
    <m/>
  </r>
  <r>
    <s v="ZLC10-30-16-030"/>
    <s v="Молниеприемник D=16мм L=3м алюминий IEK"/>
    <s v="шт"/>
    <n v="1"/>
  </r>
  <r>
    <s v="ZLC10D-CB-01"/>
    <s v="Основание бетонное для молниеприёмника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40"/>
    <s v="Молниеприемник D=16мм L=4м алюминий IEK"/>
    <s v="шт"/>
    <n v="1"/>
  </r>
  <r>
    <s v="ZLC10D-CB-01"/>
    <s v="Основание бетонное для молниеприёмника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15"/>
    <s v="Молниеприемник D=16мм L=1,5м алюминий IEK"/>
    <s v="шт"/>
    <n v="1"/>
  </r>
  <r>
    <s v="ZML11-20-32-030"/>
    <s v="Мачта молниеприемная стержневая D=32мм L=3м нерж. сталь IEK"/>
    <s v="шт"/>
    <n v="1"/>
  </r>
  <r>
    <s v="ZML10D-CB-01"/>
    <s v="Основание бетонное для мачты IEK"/>
    <s v="шт"/>
    <n v="1"/>
  </r>
  <r>
    <s v="ZGC38-14-1-16-40"/>
    <s v="Заж. зазем. с раз. крес. стержень-пол./пр. оц. сталь HDZ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m/>
    <m/>
    <m/>
    <m/>
  </r>
  <r>
    <s v="ZLC10-20-16-010"/>
    <s v="Молниеприемник D=16мм L=1м нерж. сталь IEK"/>
    <s v="шт"/>
    <n v="1"/>
  </r>
  <r>
    <s v="ZLC10D-CB-01"/>
    <s v="Основание бетонное для молниеприёмника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m/>
    <m/>
    <m/>
    <m/>
  </r>
  <r>
    <s v="ZLC10-20-16-015"/>
    <s v="Молниеприемник D=16мм L=1,5м нерж. сталь IEK"/>
    <s v="шт"/>
    <n v="1"/>
  </r>
  <r>
    <s v="ZLC10D-CB-01"/>
    <s v="Основание бетонное для молниеприёмника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m/>
    <m/>
    <m/>
    <m/>
  </r>
  <r>
    <s v="ZLC10-20-16-020"/>
    <s v="Молниеприемник D=16мм L=2м нерж. сталь IEK"/>
    <s v="шт"/>
    <n v="1"/>
  </r>
  <r>
    <s v="ZLC10D-CB-01"/>
    <s v="Основание бетонное для молниеприёмника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m/>
    <m/>
    <m/>
    <m/>
  </r>
  <r>
    <s v="ZLC10-20-16-005"/>
    <s v="Молниеприемник D=16мм L=0,5м нерж. сталь IEK"/>
    <s v="шт"/>
    <n v="1"/>
  </r>
  <r>
    <s v="ZML11-20-32-020"/>
    <s v="Мачта молниеприемная стержневая D=32мм L=2м нерж. сталь IEK"/>
    <s v="шт"/>
    <n v="1"/>
  </r>
  <r>
    <s v="ZML10D-CB-01"/>
    <s v="Основание бетонное для мачты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m/>
    <m/>
    <m/>
    <m/>
  </r>
  <r>
    <s v="ZLC10-20-16-030"/>
    <s v="Молниеприемник D=16мм L=3м нерж. сталь IEK"/>
    <s v="шт"/>
    <n v="1"/>
  </r>
  <r>
    <s v="ZLC10D-CB-01"/>
    <s v="Основание бетонное для молниеприёмника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s v="ZLC10-20-16-005"/>
    <s v="Молниеприемник D=16мм L=0,5м нерж. сталь IEK"/>
    <s v="шт"/>
    <n v="1"/>
  </r>
  <r>
    <s v="ZML11-20-32-030"/>
    <s v="Мачта молниеприемная стержневая D=32мм L=3м нерж. сталь IEK"/>
    <s v="шт"/>
    <n v="1"/>
  </r>
  <r>
    <s v="ZML10D-CB-01"/>
    <s v="Основание бетонное для мачты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s v="ZLC10-20-16-040"/>
    <s v="Молниеприемник D=16мм L=4м нерж. сталь IEK"/>
    <s v="шт"/>
    <n v="1"/>
  </r>
  <r>
    <s v="ZLC10D-CB-01"/>
    <s v="Основание бетонное для молниеприёмника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s v="ZLC10-20-16-015"/>
    <s v="Молниеприемник D=16мм L=1,5м нерж. сталь IEK"/>
    <s v="шт"/>
    <n v="1"/>
  </r>
  <r>
    <s v="ZML11-20-32-030"/>
    <s v="Мачта молниеприемная стержневая D=32мм L=3м нерж. сталь IEK"/>
    <s v="шт"/>
    <n v="1"/>
  </r>
  <r>
    <s v="ZML10D-CB-01"/>
    <s v="Основание бетонное для мачты IEK"/>
    <s v="шт"/>
    <n v="1"/>
  </r>
  <r>
    <s v="ZGC22-20-1-16-40"/>
    <s v="Зажим заземл. диаг. стержень-пол./прут. нерж. сталь IEK"/>
    <s v="шт"/>
    <n v="1"/>
  </r>
  <r>
    <s v="ZCC80-20-1-10"/>
    <s v="Заж. соед. пр. кр. 6-10мм нерж. сталь IEK"/>
    <s v="шт"/>
    <n v="2"/>
  </r>
  <r>
    <m/>
    <m/>
    <m/>
    <m/>
  </r>
  <r>
    <m/>
    <m/>
    <m/>
    <m/>
  </r>
  <r>
    <s v="ZLC10-50-16-010"/>
    <s v="Молниеприемник D=16мм L=1м медь IEK"/>
    <s v="шт"/>
    <n v="1"/>
  </r>
  <r>
    <s v="ZLC10D-CB-01"/>
    <s v="Основание бетонное для молниеприёмника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m/>
    <m/>
    <m/>
    <m/>
  </r>
  <r>
    <s v="ZLC10-50-16-015"/>
    <s v="Молниеприемник D=16мм L=1,5м медь IEK"/>
    <s v="шт"/>
    <n v="1"/>
  </r>
  <r>
    <s v="ZLC10D-CB-01"/>
    <s v="Основание бетонное для молниеприёмника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s v="ZLC10-50-16-020"/>
    <s v="Молниеприемник D=16мм L=2м медь IEK"/>
    <s v="шт"/>
    <n v="1"/>
  </r>
  <r>
    <s v="ZLC10D-CB-01"/>
    <s v="Основание бетонное для молниеприёмника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s v="ZLC10-50-16-030"/>
    <s v="Молниеприемник D=16мм L=3м медь IEK"/>
    <s v="шт"/>
    <n v="1"/>
  </r>
  <r>
    <s v="ZLC10D-CB-01"/>
    <s v="Основание бетонное для молниеприёмника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s v="ZLC10-50-16-040"/>
    <s v="Молниеприемник D=16мм L=4м медь IEK"/>
    <s v="шт"/>
    <n v="1"/>
  </r>
  <r>
    <s v="ZLC10D-CB-01"/>
    <s v="Основание бетонное для молниеприёмника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s v="ZLC10-50-16-015"/>
    <s v="Молниеприемник D=16мм L=1,5м медь IEK"/>
    <s v="шт"/>
    <n v="1"/>
  </r>
  <r>
    <s v="ZML11-20-32-030"/>
    <s v="Мачта молниеприемная стержневая D=32мм L=3м нерж. сталь IEK"/>
    <s v="шт"/>
    <n v="1"/>
  </r>
  <r>
    <s v="ZML10D-CB-01"/>
    <s v="Основание бетонное для мачты IEK"/>
    <s v="шт"/>
    <n v="1"/>
  </r>
  <r>
    <s v="ZCC94-50-1-18"/>
    <s v="Зажим соед. паралл. пруток-стержень медь IEK"/>
    <s v="шт"/>
    <n v="1"/>
  </r>
  <r>
    <s v="ZCC80-50-1-10"/>
    <s v="Заж. соед. пр. кр. 6-10мм медь IEK"/>
    <s v="шт"/>
    <n v="2"/>
  </r>
  <r>
    <s v="ZPR10-50-006-003"/>
    <s v="Пруток 6мм (3м) медь IEK"/>
    <s v="шт"/>
    <n v="2"/>
  </r>
  <r>
    <m/>
    <m/>
    <m/>
    <m/>
  </r>
  <r>
    <m/>
    <m/>
    <m/>
    <m/>
  </r>
  <r>
    <m/>
    <m/>
    <m/>
    <m/>
  </r>
  <r>
    <s v="ZLC10-30-16-010"/>
    <s v="Молниеприемник D=16мм L=1м алюминий IEK"/>
    <s v="шт"/>
    <n v="1"/>
  </r>
  <r>
    <s v="ZLC90D-LH-05"/>
    <s v="Комплект стеновых держателей молниеприемника D=16мм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10-30-16-015"/>
    <s v="Молниеприемник D=16мм L=1,5м алюминий IEK"/>
    <s v="шт"/>
    <n v="1"/>
  </r>
  <r>
    <s v="ZLC90D-LH-05"/>
    <s v="Комплект стеновых держателей молниеприемника D=16мм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10-30-16-020"/>
    <s v="Молниеприемник D=16мм L=2м алюминий IEK"/>
    <s v="шт"/>
    <n v="1"/>
  </r>
  <r>
    <s v="ZLC90D-LH-05"/>
    <s v="Комплект стеновых держателей молниеприемника D=16мм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10-30-16-005"/>
    <s v="Молниеприемник D=16мм L=0,5м алюминий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GC38-14-1-16-40"/>
    <s v="Заж. зазем. с раз. крес. стержень-пол./пр. оц. сталь HDZ IEK"/>
    <s v="шт"/>
    <n v="1"/>
  </r>
  <r>
    <m/>
    <m/>
    <m/>
    <m/>
  </r>
  <r>
    <s v="ZLC10-30-16-010"/>
    <s v="Молниеприемник D=16мм L=1м алюминий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GC38-14-1-16-40"/>
    <s v="Заж. зазем. с раз. крес. стержень-пол./пр. оц. сталь HDZ IEK"/>
    <s v="шт"/>
    <n v="1"/>
  </r>
  <r>
    <m/>
    <m/>
    <m/>
    <m/>
  </r>
  <r>
    <s v="ZLC10-30-16-005"/>
    <s v="Молниеприемник D=16мм L=0,5м алюминий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GC38-14-1-16-40"/>
    <s v="Заж. зазем. с раз. крес. стержень-пол./пр. оц. сталь HDZ IEK"/>
    <s v="шт"/>
    <n v="1"/>
  </r>
  <r>
    <m/>
    <m/>
    <m/>
    <m/>
  </r>
  <r>
    <s v="ZLC10-30-16-010"/>
    <s v="Молниеприемник D=16мм L=1м алюминий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GC38-14-1-16-40"/>
    <s v="Заж. зазем. с раз. крес. стержень-пол./пр. оц. сталь HDZ IEK"/>
    <s v="шт"/>
    <n v="1"/>
  </r>
  <r>
    <m/>
    <m/>
    <m/>
    <m/>
  </r>
  <r>
    <s v="ZLC10-30-16-015"/>
    <s v="Молниеприемник D=16мм L=1,5м алюминий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GC38-14-1-16-40"/>
    <s v="Заж. зазем. с раз. крес. стержень-пол./пр. оц. сталь HDZ IEK"/>
    <s v="шт"/>
    <n v="1"/>
  </r>
  <r>
    <m/>
    <m/>
    <m/>
    <m/>
  </r>
  <r>
    <m/>
    <m/>
    <m/>
    <m/>
  </r>
  <r>
    <m/>
    <m/>
    <m/>
    <m/>
  </r>
  <r>
    <s v="ZLC10-20-16-010"/>
    <s v="Молниеприемник D=16мм L=1м нерж. сталь IEK"/>
    <s v="шт"/>
    <n v="1"/>
  </r>
  <r>
    <s v="ZLC90D-LH-05"/>
    <s v="Комплект стеновых держателей молниеприемника D=16мм IEK"/>
    <s v="шт"/>
    <n v="1"/>
  </r>
  <r>
    <s v="ZGC22-20-1-16-40"/>
    <s v="Зажим заземл. диаг. стержень-пол./прут. нерж. сталь IEK"/>
    <s v="шт"/>
    <n v="1"/>
  </r>
  <r>
    <m/>
    <m/>
    <m/>
    <m/>
  </r>
  <r>
    <s v="ZLC10-20-16-015"/>
    <s v="Молниеприемник D=16мм L=1,5м нерж. сталь IEK"/>
    <s v="шт"/>
    <n v="1"/>
  </r>
  <r>
    <s v="ZLC90D-LH-05"/>
    <s v="Комплект стеновых держателей молниеприемника D=16мм IEK"/>
    <s v="шт"/>
    <n v="1"/>
  </r>
  <r>
    <s v="ZGC22-20-1-16-40"/>
    <s v="Зажим заземл. диаг. стержень-пол./прут. нерж. сталь IEK"/>
    <s v="шт"/>
    <n v="1"/>
  </r>
  <r>
    <m/>
    <m/>
    <m/>
    <m/>
  </r>
  <r>
    <s v="ZLC10-20-16-020"/>
    <s v="Молниеприемник D=16мм L=2м нерж. сталь IEK"/>
    <s v="шт"/>
    <n v="1"/>
  </r>
  <r>
    <s v="ZLC90D-LH-05"/>
    <s v="Комплект стеновых держателей молниеприемника D=16мм IEK"/>
    <s v="шт"/>
    <n v="1"/>
  </r>
  <r>
    <s v="ZGC22-20-1-16-40"/>
    <s v="Зажим заземл. диаг. стержень-пол./прут. нерж. сталь IEK"/>
    <s v="шт"/>
    <n v="1"/>
  </r>
  <r>
    <m/>
    <m/>
    <m/>
    <m/>
  </r>
  <r>
    <s v="ZLC10-20-16-005"/>
    <s v="Молниеприемник D=16мм L=0,5м нерж. сталь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GC22-20-1-16-40"/>
    <s v="Зажим заземл. диаг. стержень-пол./прут. нерж. сталь IEK"/>
    <s v="шт"/>
    <n v="1"/>
  </r>
  <r>
    <m/>
    <m/>
    <m/>
    <m/>
  </r>
  <r>
    <s v="ZLC10-20-16-010"/>
    <s v="Молниеприемник D=16мм L=1м нерж. сталь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GC22-20-1-16-40"/>
    <s v="Зажим заземл. диаг. стержень-пол./прут. нерж. сталь IEK"/>
    <s v="шт"/>
    <n v="1"/>
  </r>
  <r>
    <m/>
    <m/>
    <m/>
    <m/>
  </r>
  <r>
    <s v="ZLC10-20-16-005"/>
    <s v="Молниеприемник D=16мм L=0,5м нерж. сталь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GC22-20-1-16-40"/>
    <s v="Зажим заземл. диаг. стержень-пол./прут. нерж. сталь IEK"/>
    <s v="шт"/>
    <n v="1"/>
  </r>
  <r>
    <m/>
    <m/>
    <m/>
    <m/>
  </r>
  <r>
    <s v="ZLC10-20-16-010"/>
    <s v="Молниеприемник D=16мм L=1м нерж. сталь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GC22-20-1-16-40"/>
    <s v="Зажим заземл. диаг. стержень-пол./прут. нерж. сталь IEK"/>
    <s v="шт"/>
    <n v="1"/>
  </r>
  <r>
    <m/>
    <m/>
    <m/>
    <m/>
  </r>
  <r>
    <s v="ZLC10-20-16-005"/>
    <s v="Молниеприемник D=16мм L=0,5м нерж. сталь IEK"/>
    <s v="шт"/>
    <n v="1"/>
  </r>
  <r>
    <s v="ZML11-20-32-040"/>
    <s v="Мачта молниеприемная стержневая D=32мм L=4м нерж. сталь IEK"/>
    <s v="шт"/>
    <n v="1"/>
  </r>
  <r>
    <s v="ZML10D-MB-03-800"/>
    <s v="Кронштейн для мачты 500-800мм телескопический IEK"/>
    <s v="шт"/>
    <n v="2"/>
  </r>
  <r>
    <s v="ZGC22-20-1-16-40"/>
    <s v="Зажим заземл. диаг. стержень-пол./прут. нерж. сталь IEK"/>
    <s v="шт"/>
    <n v="1"/>
  </r>
  <r>
    <m/>
    <m/>
    <m/>
    <m/>
  </r>
  <r>
    <s v="ZLC27-50-010"/>
    <s v="Молниеприемник с держателями L=1м медь IEK"/>
    <s v="шт"/>
    <n v="1"/>
  </r>
  <r>
    <s v="ZCC94-50-1-18"/>
    <s v="Зажим соед. паралл. пруток-стержень медь IEK"/>
    <s v="шт"/>
    <n v="1"/>
  </r>
  <r>
    <m/>
    <m/>
    <m/>
    <m/>
  </r>
  <r>
    <s v="ZLC27-50-015"/>
    <s v="Молниеприемник с держателями L=1,5м медь IEK"/>
    <s v="шт"/>
    <n v="1"/>
  </r>
  <r>
    <s v="ZCC94-50-1-18"/>
    <s v="Зажим соед. паралл. пруток-стержень медь IEK"/>
    <s v="шт"/>
    <n v="1"/>
  </r>
  <r>
    <m/>
    <m/>
    <m/>
    <m/>
  </r>
  <r>
    <s v="ZLC27-50-020"/>
    <s v="Молниеприемник с держателями L=2м медь IEK"/>
    <s v="шт"/>
    <n v="1"/>
  </r>
  <r>
    <s v="ZCC94-50-1-18"/>
    <s v="Зажим соед. паралл. пруток-стержень медь IEK"/>
    <s v="шт"/>
    <n v="1"/>
  </r>
  <r>
    <m/>
    <m/>
    <m/>
    <m/>
  </r>
  <r>
    <s v="ZLC10-50-16-005"/>
    <s v="Молниеприемник D=16мм L=0,5м медь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CC94-50-1-18"/>
    <s v="Зажим соед. паралл. пруток-стержень медь IEK"/>
    <s v="шт"/>
    <n v="1"/>
  </r>
  <r>
    <m/>
    <m/>
    <m/>
    <m/>
  </r>
  <r>
    <s v="ZLC10-50-16-010"/>
    <s v="Молниеприемник D=16мм L=1м медь IEK"/>
    <s v="шт"/>
    <n v="1"/>
  </r>
  <r>
    <s v="ZML11-20-32-020"/>
    <s v="Мачта молниеприемная стержневая D=32мм L=2м нерж. сталь IEK"/>
    <s v="шт"/>
    <n v="1"/>
  </r>
  <r>
    <s v="ZML10D-MB-03-800"/>
    <s v="Кронштейн для мачты 500-800мм телескопический IEK"/>
    <s v="шт"/>
    <n v="2"/>
  </r>
  <r>
    <s v="ZCC94-50-1-18"/>
    <s v="Зажим соед. паралл. пруток-стержень медь IEK"/>
    <s v="шт"/>
    <n v="1"/>
  </r>
  <r>
    <m/>
    <m/>
    <m/>
    <m/>
  </r>
  <r>
    <s v="ZLC10-50-16-005"/>
    <s v="Молниеприемник D=16мм L=0,5м медь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CC94-50-1-18"/>
    <s v="Зажим соед. паралл. пруток-стержень медь IEK"/>
    <s v="шт"/>
    <n v="1"/>
  </r>
  <r>
    <m/>
    <m/>
    <m/>
    <m/>
  </r>
  <r>
    <s v="ZLC10-50-16-010"/>
    <s v="Молниеприемник D=16мм L=1м медь IEK"/>
    <s v="шт"/>
    <n v="1"/>
  </r>
  <r>
    <s v="ZML11-20-32-030"/>
    <s v="Мачта молниеприемная стержневая D=32мм L=3м нерж. сталь IEK"/>
    <s v="шт"/>
    <n v="1"/>
  </r>
  <r>
    <s v="ZML10D-MB-03-800"/>
    <s v="Кронштейн для мачты 500-800мм телескопический IEK"/>
    <s v="шт"/>
    <n v="2"/>
  </r>
  <r>
    <s v="ZCC94-50-1-18"/>
    <s v="Зажим соед. паралл. пруток-стержень медь IEK"/>
    <s v="шт"/>
    <n v="1"/>
  </r>
  <r>
    <m/>
    <m/>
    <m/>
    <m/>
  </r>
  <r>
    <s v="ZLC10-50-16-005"/>
    <s v="Молниеприемник D=16мм L=0,5м медь IEK"/>
    <s v="шт"/>
    <n v="1"/>
  </r>
  <r>
    <s v="ZML11-20-32-040"/>
    <s v="Мачта молниеприемная стержневая D=32мм L=4м нерж. сталь IEK"/>
    <s v="шт"/>
    <n v="1"/>
  </r>
  <r>
    <s v="ZML10D-MB-03-800"/>
    <s v="Кронштейн для мачты 500-800мм телескопический IEK"/>
    <s v="шт"/>
    <n v="2"/>
  </r>
  <r>
    <s v="ZCC94-50-1-18"/>
    <s v="Зажим соед. паралл. пруток-стержень медь IEK"/>
    <s v="шт"/>
    <n v="1"/>
  </r>
  <r>
    <m/>
    <m/>
    <m/>
    <m/>
  </r>
  <r>
    <m/>
    <m/>
    <m/>
    <m/>
  </r>
  <r>
    <m/>
    <m/>
    <m/>
    <m/>
  </r>
  <r>
    <s v="ZLC31-11-010"/>
    <s v="Молниеприемник L=1м без осн. для скатной кровли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31-11-020"/>
    <s v="Молниеприемник L=2м без осн. для скатной кровли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31-11-025"/>
    <s v="Молниеприемник L=2,5м без осн. для скатной кровли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31-11-030"/>
    <s v="Молниеприемник L=3м без осн. для скатной кровли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10"/>
    <s v="Молниеприемник D=16мм L=1м алюминий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15"/>
    <s v="Молниеприемник D=16мм L=1,5м алюминий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20"/>
    <s v="Молниеприемник D=16мм L=2м алюминий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s v="ZLC10-30-16-030"/>
    <s v="Молниеприемник D=16мм L=3м алюминий IEK"/>
    <s v="шт"/>
    <n v="1"/>
  </r>
  <r>
    <s v="ZML14D-3L-04"/>
    <s v="Основание для молниеприемника скатной кровли оц. сталь IEK"/>
    <s v="шт"/>
    <n v="1"/>
  </r>
  <r>
    <s v="ZCC80-14-1-10"/>
    <s v="Заж. соед. пр. кр. 6-10мм оц. сталь HDZ IEK"/>
    <s v="шт"/>
    <n v="2"/>
  </r>
  <r>
    <s v="ZPR10-11-008-025"/>
    <s v="Пруток 8мм (25м) оцинкованная сталь HDZ IEK"/>
    <s v="шт"/>
    <n v="1"/>
  </r>
  <r>
    <m/>
    <m/>
    <m/>
    <m/>
  </r>
  <r>
    <m/>
    <m/>
    <m/>
    <m/>
  </r>
  <r>
    <m/>
    <m/>
    <m/>
    <m/>
  </r>
  <r>
    <m/>
    <m/>
    <m/>
    <m/>
  </r>
  <r>
    <m/>
    <m/>
    <m/>
    <m/>
  </r>
  <r>
    <s v="ZLC99-30-010"/>
    <s v="Комплект молниеприемника 1м для углов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99-30-015"/>
    <s v="Комплект молниеприемника 1,5м для углов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99-30-020"/>
    <s v="Комплект молниеприемника 2м для углов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m/>
    <m/>
    <m/>
    <m/>
  </r>
  <r>
    <m/>
    <m/>
    <m/>
    <m/>
  </r>
  <r>
    <m/>
    <m/>
    <m/>
    <m/>
  </r>
  <r>
    <s v="ZLC98-30-010"/>
    <s v="Комплект молниеприемника 1м для кругл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98-30-015"/>
    <s v="Комплект молниеприемника 1,5м для кругл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s v="ZLC98-30-020"/>
    <s v="Комплект молниеприемника 2м для круглого конька IEK"/>
    <s v="шт"/>
    <n v="1"/>
  </r>
  <r>
    <s v="ZGC38-14-1-16-40"/>
    <s v="Заж. зазем. с раз. крес. стержень-пол./пр. оц. сталь HDZ IEK"/>
    <s v="шт"/>
    <n v="1"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  <r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ОбщаяСпецификация" cacheId="63" applyNumberFormats="0" applyBorderFormats="0" applyFontFormats="0" applyPatternFormats="0" applyAlignmentFormats="0" applyWidthHeightFormats="1" dataCaption="Значения" updatedVersion="6" minRefreshableVersion="3" showDrill="0" enableDrill="0" useAutoFormatting="1" rowGrandTotals="0" colGrandTotals="0" itemPrintTitles="1" createdVersion="5" indent="0" outline="1" outlineData="1" multipleFieldFilters="0" chartFormat="2" rowHeaderCaption="Артикул ITK/IEK" fieldListSortAscending="1">
  <location ref="A1:A2" firstHeaderRow="1" firstDataRow="1" firstDataCol="0"/>
  <pivotFields count="4">
    <pivotField showAll="0"/>
    <pivotField showAll="0"/>
    <pivotField showAll="0"/>
    <pivotField dataField="1" showAll="0"/>
  </pivotFields>
  <rowItems count="1">
    <i/>
  </rowItems>
  <colItems count="1">
    <i/>
  </colItems>
  <dataFields count="1">
    <dataField name="Количество" fld="3" baseField="0" baseItem="3"/>
  </dataFields>
  <chartFormats count="2">
    <chartFormat chart="0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qr.iek.group/ZLC10D-CB-01" TargetMode="External"/><Relationship Id="rId299" Type="http://schemas.openxmlformats.org/officeDocument/2006/relationships/hyperlink" Target="https://qr.iek.group/ZLC10-30-16-005" TargetMode="External"/><Relationship Id="rId303" Type="http://schemas.openxmlformats.org/officeDocument/2006/relationships/hyperlink" Target="https://qr.iek.group/ZML11-20-32-020" TargetMode="External"/><Relationship Id="rId21" Type="http://schemas.openxmlformats.org/officeDocument/2006/relationships/hyperlink" Target="https://qr.iek.group/ZML93D-MH-01-090" TargetMode="External"/><Relationship Id="rId42" Type="http://schemas.openxmlformats.org/officeDocument/2006/relationships/hyperlink" Target="https://qr.iek.group/ZML10D-4L-01-15" TargetMode="External"/><Relationship Id="rId63" Type="http://schemas.openxmlformats.org/officeDocument/2006/relationships/hyperlink" Target="https://qr.iek.group/ZML11-30-090" TargetMode="External"/><Relationship Id="rId84" Type="http://schemas.openxmlformats.org/officeDocument/2006/relationships/hyperlink" Target="https://qr.iek.group/ZML10D-MB-03-800" TargetMode="External"/><Relationship Id="rId138" Type="http://schemas.openxmlformats.org/officeDocument/2006/relationships/hyperlink" Target="https://qr.iek.group/ZLC10-20-16-010" TargetMode="External"/><Relationship Id="rId159" Type="http://schemas.openxmlformats.org/officeDocument/2006/relationships/hyperlink" Target="https://qr.iek.group/ZPR10-11-008-025" TargetMode="External"/><Relationship Id="rId324" Type="http://schemas.openxmlformats.org/officeDocument/2006/relationships/hyperlink" Target="https://qr.iek.group/ZLC10-20-16-005" TargetMode="External"/><Relationship Id="rId345" Type="http://schemas.openxmlformats.org/officeDocument/2006/relationships/hyperlink" Target="https://qr.iek.group/ZML10D-MB-03-800" TargetMode="External"/><Relationship Id="rId170" Type="http://schemas.openxmlformats.org/officeDocument/2006/relationships/hyperlink" Target="https://qr.iek.group/ZCC80-14-1-10" TargetMode="External"/><Relationship Id="rId191" Type="http://schemas.openxmlformats.org/officeDocument/2006/relationships/hyperlink" Target="https://qr.iek.group/ZPR10-11-008-025" TargetMode="External"/><Relationship Id="rId205" Type="http://schemas.openxmlformats.org/officeDocument/2006/relationships/hyperlink" Target="https://qr.iek.group/ZCC80-20-1-10" TargetMode="External"/><Relationship Id="rId226" Type="http://schemas.openxmlformats.org/officeDocument/2006/relationships/hyperlink" Target="https://qr.iek.group/ZML11-20-32-030" TargetMode="External"/><Relationship Id="rId247" Type="http://schemas.openxmlformats.org/officeDocument/2006/relationships/hyperlink" Target="https://qr.iek.group/ZML14D-3L-04" TargetMode="External"/><Relationship Id="rId107" Type="http://schemas.openxmlformats.org/officeDocument/2006/relationships/hyperlink" Target="https://qr.iek.group/ZLC10D-CB-01" TargetMode="External"/><Relationship Id="rId268" Type="http://schemas.openxmlformats.org/officeDocument/2006/relationships/hyperlink" Target="https://qr.iek.group/ZGC38-14-1-16-40" TargetMode="External"/><Relationship Id="rId289" Type="http://schemas.openxmlformats.org/officeDocument/2006/relationships/hyperlink" Target="https://qr.iek.group/ZGC38-14-1-16-40" TargetMode="External"/><Relationship Id="rId11" Type="http://schemas.openxmlformats.org/officeDocument/2006/relationships/hyperlink" Target="https://qr.iek.group/ZML11-11-070" TargetMode="External"/><Relationship Id="rId32" Type="http://schemas.openxmlformats.org/officeDocument/2006/relationships/hyperlink" Target="https://qr.iek.group/ZML11-11-130" TargetMode="External"/><Relationship Id="rId53" Type="http://schemas.openxmlformats.org/officeDocument/2006/relationships/hyperlink" Target="https://qr.iek.group/ZML93D-MH-01-080" TargetMode="External"/><Relationship Id="rId74" Type="http://schemas.openxmlformats.org/officeDocument/2006/relationships/hyperlink" Target="https://qr.iek.group/ZML11-11-140" TargetMode="External"/><Relationship Id="rId128" Type="http://schemas.openxmlformats.org/officeDocument/2006/relationships/hyperlink" Target="https://qr.iek.group/ZLC10D-CB-01" TargetMode="External"/><Relationship Id="rId149" Type="http://schemas.openxmlformats.org/officeDocument/2006/relationships/hyperlink" Target="https://qr.iek.group/ZLC99-30-020" TargetMode="External"/><Relationship Id="rId314" Type="http://schemas.openxmlformats.org/officeDocument/2006/relationships/hyperlink" Target="https://qr.iek.group/ZLC90D-LH-05" TargetMode="External"/><Relationship Id="rId335" Type="http://schemas.openxmlformats.org/officeDocument/2006/relationships/hyperlink" Target="https://qr.iek.group/ZGC22-20-1-16-40" TargetMode="External"/><Relationship Id="rId356" Type="http://schemas.openxmlformats.org/officeDocument/2006/relationships/hyperlink" Target="https://qr.iek.group/ZML11-20-32-040" TargetMode="External"/><Relationship Id="rId5" Type="http://schemas.openxmlformats.org/officeDocument/2006/relationships/hyperlink" Target="https://qr.iek.group/ZML93D-MH-01-050" TargetMode="External"/><Relationship Id="rId95" Type="http://schemas.openxmlformats.org/officeDocument/2006/relationships/hyperlink" Target="https://qr.iek.group/ZML10D-MB-03-800" TargetMode="External"/><Relationship Id="rId160" Type="http://schemas.openxmlformats.org/officeDocument/2006/relationships/hyperlink" Target="https://qr.iek.group/ZCC80-14-1-10" TargetMode="External"/><Relationship Id="rId181" Type="http://schemas.openxmlformats.org/officeDocument/2006/relationships/hyperlink" Target="https://qr.iek.group/ZPR10-11-008-025" TargetMode="External"/><Relationship Id="rId216" Type="http://schemas.openxmlformats.org/officeDocument/2006/relationships/hyperlink" Target="https://qr.iek.group/ZPR10-50-006-003" TargetMode="External"/><Relationship Id="rId237" Type="http://schemas.openxmlformats.org/officeDocument/2006/relationships/hyperlink" Target="https://qr.iek.group/ZCC80-14-1-10" TargetMode="External"/><Relationship Id="rId258" Type="http://schemas.openxmlformats.org/officeDocument/2006/relationships/hyperlink" Target="https://qr.iek.group/ZCC94-50-1-18" TargetMode="External"/><Relationship Id="rId279" Type="http://schemas.openxmlformats.org/officeDocument/2006/relationships/hyperlink" Target="https://qr.iek.group/ZLC10-30-16-015" TargetMode="External"/><Relationship Id="rId22" Type="http://schemas.openxmlformats.org/officeDocument/2006/relationships/hyperlink" Target="https://qr.iek.group/ZML10D-CB-08-400" TargetMode="External"/><Relationship Id="rId43" Type="http://schemas.openxmlformats.org/officeDocument/2006/relationships/hyperlink" Target="https://qr.iek.group/ZML10D-3L-01-10" TargetMode="External"/><Relationship Id="rId64" Type="http://schemas.openxmlformats.org/officeDocument/2006/relationships/hyperlink" Target="https://qr.iek.group/ZML11-30-100" TargetMode="External"/><Relationship Id="rId118" Type="http://schemas.openxmlformats.org/officeDocument/2006/relationships/hyperlink" Target="https://qr.iek.group/ZLC10-20-16-040" TargetMode="External"/><Relationship Id="rId139" Type="http://schemas.openxmlformats.org/officeDocument/2006/relationships/hyperlink" Target="https://qr.iek.group/ZML14D-3L-04" TargetMode="External"/><Relationship Id="rId290" Type="http://schemas.openxmlformats.org/officeDocument/2006/relationships/hyperlink" Target="https://qr.iek.group/ZML10D-MB-03-800" TargetMode="External"/><Relationship Id="rId304" Type="http://schemas.openxmlformats.org/officeDocument/2006/relationships/hyperlink" Target="https://qr.iek.group/ZGC38-14-1-16-40" TargetMode="External"/><Relationship Id="rId325" Type="http://schemas.openxmlformats.org/officeDocument/2006/relationships/hyperlink" Target="https://qr.iek.group/ZML11-20-32-030" TargetMode="External"/><Relationship Id="rId346" Type="http://schemas.openxmlformats.org/officeDocument/2006/relationships/hyperlink" Target="https://qr.iek.group/ZML11-20-32-020" TargetMode="External"/><Relationship Id="rId85" Type="http://schemas.openxmlformats.org/officeDocument/2006/relationships/hyperlink" Target="https://qr.iek.group/ZML10D-MB-03-800" TargetMode="External"/><Relationship Id="rId150" Type="http://schemas.openxmlformats.org/officeDocument/2006/relationships/hyperlink" Target="https://qr.iek.group/ZLC98-30-010" TargetMode="External"/><Relationship Id="rId171" Type="http://schemas.openxmlformats.org/officeDocument/2006/relationships/hyperlink" Target="https://qr.iek.group/ZPR10-11-008-025" TargetMode="External"/><Relationship Id="rId192" Type="http://schemas.openxmlformats.org/officeDocument/2006/relationships/hyperlink" Target="https://qr.iek.group/ZCC80-14-1-10" TargetMode="External"/><Relationship Id="rId206" Type="http://schemas.openxmlformats.org/officeDocument/2006/relationships/hyperlink" Target="https://qr.iek.group/ZCC80-20-1-10" TargetMode="External"/><Relationship Id="rId227" Type="http://schemas.openxmlformats.org/officeDocument/2006/relationships/hyperlink" Target="https://qr.iek.group/ZLC10-50-16-015" TargetMode="External"/><Relationship Id="rId248" Type="http://schemas.openxmlformats.org/officeDocument/2006/relationships/hyperlink" Target="https://qr.iek.group/ZPR10-11-008-025" TargetMode="External"/><Relationship Id="rId269" Type="http://schemas.openxmlformats.org/officeDocument/2006/relationships/hyperlink" Target="https://qr.iek.group/ZGC38-14-1-16-40" TargetMode="External"/><Relationship Id="rId12" Type="http://schemas.openxmlformats.org/officeDocument/2006/relationships/hyperlink" Target="https://qr.iek.group/ZML10D-3L-01-10" TargetMode="External"/><Relationship Id="rId33" Type="http://schemas.openxmlformats.org/officeDocument/2006/relationships/hyperlink" Target="https://qr.iek.group/ZML93D-MH-01-130" TargetMode="External"/><Relationship Id="rId108" Type="http://schemas.openxmlformats.org/officeDocument/2006/relationships/hyperlink" Target="https://qr.iek.group/ZLC10-30-16-030" TargetMode="External"/><Relationship Id="rId129" Type="http://schemas.openxmlformats.org/officeDocument/2006/relationships/hyperlink" Target="https://qr.iek.group/ZLC10-50-16-010" TargetMode="External"/><Relationship Id="rId280" Type="http://schemas.openxmlformats.org/officeDocument/2006/relationships/hyperlink" Target="https://qr.iek.group/ZLC90D-LH-05" TargetMode="External"/><Relationship Id="rId315" Type="http://schemas.openxmlformats.org/officeDocument/2006/relationships/hyperlink" Target="https://qr.iek.group/ZGC22-20-1-16-40" TargetMode="External"/><Relationship Id="rId336" Type="http://schemas.openxmlformats.org/officeDocument/2006/relationships/hyperlink" Target="https://qr.iek.group/ZCC94-50-1-18" TargetMode="External"/><Relationship Id="rId357" Type="http://schemas.openxmlformats.org/officeDocument/2006/relationships/hyperlink" Target="https://qr.iek.group/ZML10D-MB-03-800" TargetMode="External"/><Relationship Id="rId54" Type="http://schemas.openxmlformats.org/officeDocument/2006/relationships/hyperlink" Target="https://qr.iek.group/ZML10D-CB-08-400" TargetMode="External"/><Relationship Id="rId75" Type="http://schemas.openxmlformats.org/officeDocument/2006/relationships/hyperlink" Target="https://qr.iek.group/ZML11-30-070" TargetMode="External"/><Relationship Id="rId96" Type="http://schemas.openxmlformats.org/officeDocument/2006/relationships/hyperlink" Target="https://qr.iek.group/ZML10D-MB-03-800" TargetMode="External"/><Relationship Id="rId140" Type="http://schemas.openxmlformats.org/officeDocument/2006/relationships/hyperlink" Target="https://qr.iek.group/ZLC31-11-010" TargetMode="External"/><Relationship Id="rId161" Type="http://schemas.openxmlformats.org/officeDocument/2006/relationships/hyperlink" Target="https://qr.iek.group/ZPR10-11-008-025" TargetMode="External"/><Relationship Id="rId182" Type="http://schemas.openxmlformats.org/officeDocument/2006/relationships/hyperlink" Target="https://qr.iek.group/ZCC80-14-1-10" TargetMode="External"/><Relationship Id="rId217" Type="http://schemas.openxmlformats.org/officeDocument/2006/relationships/hyperlink" Target="https://qr.iek.group/ZCC80-50-1-10" TargetMode="External"/><Relationship Id="rId6" Type="http://schemas.openxmlformats.org/officeDocument/2006/relationships/hyperlink" Target="https://qr.iek.group/ZML10D-CB-08-400" TargetMode="External"/><Relationship Id="rId238" Type="http://schemas.openxmlformats.org/officeDocument/2006/relationships/hyperlink" Target="https://qr.iek.group/ZML14D-3L-04" TargetMode="External"/><Relationship Id="rId259" Type="http://schemas.openxmlformats.org/officeDocument/2006/relationships/hyperlink" Target="https://qr.iek.group/ZCC94-50-1-18" TargetMode="External"/><Relationship Id="rId23" Type="http://schemas.openxmlformats.org/officeDocument/2006/relationships/hyperlink" Target="https://qr.iek.group/ZML11-11-100" TargetMode="External"/><Relationship Id="rId119" Type="http://schemas.openxmlformats.org/officeDocument/2006/relationships/hyperlink" Target="https://qr.iek.group/ZML10D-CB-01" TargetMode="External"/><Relationship Id="rId270" Type="http://schemas.openxmlformats.org/officeDocument/2006/relationships/hyperlink" Target="https://qr.iek.group/ZGC22-20-1-16-40" TargetMode="External"/><Relationship Id="rId291" Type="http://schemas.openxmlformats.org/officeDocument/2006/relationships/hyperlink" Target="https://qr.iek.group/ZLC10-30-16-015" TargetMode="External"/><Relationship Id="rId305" Type="http://schemas.openxmlformats.org/officeDocument/2006/relationships/hyperlink" Target="https://qr.iek.group/ZML10D-MB-03-800" TargetMode="External"/><Relationship Id="rId326" Type="http://schemas.openxmlformats.org/officeDocument/2006/relationships/hyperlink" Target="https://qr.iek.group/ZML10D-MB-03-800" TargetMode="External"/><Relationship Id="rId347" Type="http://schemas.openxmlformats.org/officeDocument/2006/relationships/hyperlink" Target="https://qr.iek.group/ZLC10-50-16-010" TargetMode="External"/><Relationship Id="rId44" Type="http://schemas.openxmlformats.org/officeDocument/2006/relationships/hyperlink" Target="https://qr.iek.group/ZML93D-MH-01-050" TargetMode="External"/><Relationship Id="rId65" Type="http://schemas.openxmlformats.org/officeDocument/2006/relationships/hyperlink" Target="https://qr.iek.group/ZML11-11-050" TargetMode="External"/><Relationship Id="rId86" Type="http://schemas.openxmlformats.org/officeDocument/2006/relationships/hyperlink" Target="https://qr.iek.group/ZML11-30-050" TargetMode="External"/><Relationship Id="rId130" Type="http://schemas.openxmlformats.org/officeDocument/2006/relationships/hyperlink" Target="https://qr.iek.group/ZLC10-50-16-015" TargetMode="External"/><Relationship Id="rId151" Type="http://schemas.openxmlformats.org/officeDocument/2006/relationships/hyperlink" Target="https://qr.iek.group/ZLC98-30-015" TargetMode="External"/><Relationship Id="rId172" Type="http://schemas.openxmlformats.org/officeDocument/2006/relationships/hyperlink" Target="https://qr.iek.group/ZCC80-14-1-10" TargetMode="External"/><Relationship Id="rId193" Type="http://schemas.openxmlformats.org/officeDocument/2006/relationships/hyperlink" Target="https://qr.iek.group/ZPR10-11-008-025" TargetMode="External"/><Relationship Id="rId207" Type="http://schemas.openxmlformats.org/officeDocument/2006/relationships/hyperlink" Target="https://qr.iek.group/ZCC80-20-1-10" TargetMode="External"/><Relationship Id="rId228" Type="http://schemas.openxmlformats.org/officeDocument/2006/relationships/hyperlink" Target="https://qr.iek.group/ZCC80-50-1-10" TargetMode="External"/><Relationship Id="rId249" Type="http://schemas.openxmlformats.org/officeDocument/2006/relationships/hyperlink" Target="https://qr.iek.group/ZCC80-14-1-10" TargetMode="External"/><Relationship Id="rId13" Type="http://schemas.openxmlformats.org/officeDocument/2006/relationships/hyperlink" Target="https://qr.iek.group/ZML93D-MH-01-070" TargetMode="External"/><Relationship Id="rId109" Type="http://schemas.openxmlformats.org/officeDocument/2006/relationships/hyperlink" Target="https://qr.iek.group/ZLC10D-CB-01" TargetMode="External"/><Relationship Id="rId260" Type="http://schemas.openxmlformats.org/officeDocument/2006/relationships/hyperlink" Target="https://qr.iek.group/ZCC94-50-1-18" TargetMode="External"/><Relationship Id="rId281" Type="http://schemas.openxmlformats.org/officeDocument/2006/relationships/hyperlink" Target="https://qr.iek.group/ZGC38-14-1-16-40" TargetMode="External"/><Relationship Id="rId316" Type="http://schemas.openxmlformats.org/officeDocument/2006/relationships/hyperlink" Target="https://qr.iek.group/ZLC10-20-16-005" TargetMode="External"/><Relationship Id="rId337" Type="http://schemas.openxmlformats.org/officeDocument/2006/relationships/hyperlink" Target="https://qr.iek.group/ZLC27-50-010" TargetMode="External"/><Relationship Id="rId34" Type="http://schemas.openxmlformats.org/officeDocument/2006/relationships/hyperlink" Target="https://qr.iek.group/ZML10D-CB-08-400" TargetMode="External"/><Relationship Id="rId55" Type="http://schemas.openxmlformats.org/officeDocument/2006/relationships/hyperlink" Target="https://qr.iek.group/ZML10D-3L-01-10" TargetMode="External"/><Relationship Id="rId76" Type="http://schemas.openxmlformats.org/officeDocument/2006/relationships/hyperlink" Target="https://qr.iek.group/ZML11-30-080" TargetMode="External"/><Relationship Id="rId97" Type="http://schemas.openxmlformats.org/officeDocument/2006/relationships/hyperlink" Target="https://qr.iek.group/ZML10D-MB-03-800" TargetMode="External"/><Relationship Id="rId120" Type="http://schemas.openxmlformats.org/officeDocument/2006/relationships/hyperlink" Target="https://qr.iek.group/ZML11-20-32-020" TargetMode="External"/><Relationship Id="rId141" Type="http://schemas.openxmlformats.org/officeDocument/2006/relationships/hyperlink" Target="https://qr.iek.group/ZLC31-11-020" TargetMode="External"/><Relationship Id="rId358" Type="http://schemas.openxmlformats.org/officeDocument/2006/relationships/hyperlink" Target="https://qr.iek.group/ZLC10-50-16-010" TargetMode="External"/><Relationship Id="rId7" Type="http://schemas.openxmlformats.org/officeDocument/2006/relationships/hyperlink" Target="https://qr.iek.group/ZML11-11-060" TargetMode="External"/><Relationship Id="rId162" Type="http://schemas.openxmlformats.org/officeDocument/2006/relationships/hyperlink" Target="https://qr.iek.group/ZCC80-14-1-10" TargetMode="External"/><Relationship Id="rId183" Type="http://schemas.openxmlformats.org/officeDocument/2006/relationships/hyperlink" Target="https://qr.iek.group/ZPR10-11-008-025" TargetMode="External"/><Relationship Id="rId218" Type="http://schemas.openxmlformats.org/officeDocument/2006/relationships/hyperlink" Target="https://qr.iek.group/ZPR10-50-006-003" TargetMode="External"/><Relationship Id="rId239" Type="http://schemas.openxmlformats.org/officeDocument/2006/relationships/hyperlink" Target="https://qr.iek.group/ZML14D-3L-04" TargetMode="External"/><Relationship Id="rId250" Type="http://schemas.openxmlformats.org/officeDocument/2006/relationships/hyperlink" Target="https://qr.iek.group/ZLC10-30-16-010" TargetMode="External"/><Relationship Id="rId271" Type="http://schemas.openxmlformats.org/officeDocument/2006/relationships/hyperlink" Target="https://qr.iek.group/ZGC22-20-1-16-40" TargetMode="External"/><Relationship Id="rId292" Type="http://schemas.openxmlformats.org/officeDocument/2006/relationships/hyperlink" Target="https://qr.iek.group/ZML11-20-32-030" TargetMode="External"/><Relationship Id="rId306" Type="http://schemas.openxmlformats.org/officeDocument/2006/relationships/hyperlink" Target="https://qr.iek.group/ZML11-20-32-020" TargetMode="External"/><Relationship Id="rId24" Type="http://schemas.openxmlformats.org/officeDocument/2006/relationships/hyperlink" Target="https://qr.iek.group/ZML93D-MH-01-100" TargetMode="External"/><Relationship Id="rId45" Type="http://schemas.openxmlformats.org/officeDocument/2006/relationships/hyperlink" Target="https://qr.iek.group/ZML10D-CB-08-400" TargetMode="External"/><Relationship Id="rId66" Type="http://schemas.openxmlformats.org/officeDocument/2006/relationships/hyperlink" Target="https://qr.iek.group/ZML11-11-060" TargetMode="External"/><Relationship Id="rId87" Type="http://schemas.openxmlformats.org/officeDocument/2006/relationships/hyperlink" Target="https://qr.iek.group/ZML11-30-060" TargetMode="External"/><Relationship Id="rId110" Type="http://schemas.openxmlformats.org/officeDocument/2006/relationships/hyperlink" Target="https://qr.iek.group/ZLC10D-CB-01" TargetMode="External"/><Relationship Id="rId131" Type="http://schemas.openxmlformats.org/officeDocument/2006/relationships/hyperlink" Target="https://qr.iek.group/ZLC10-50-16-020" TargetMode="External"/><Relationship Id="rId327" Type="http://schemas.openxmlformats.org/officeDocument/2006/relationships/hyperlink" Target="https://qr.iek.group/ZGC22-20-1-16-40" TargetMode="External"/><Relationship Id="rId348" Type="http://schemas.openxmlformats.org/officeDocument/2006/relationships/hyperlink" Target="https://qr.iek.group/ZCC94-50-1-18" TargetMode="External"/><Relationship Id="rId152" Type="http://schemas.openxmlformats.org/officeDocument/2006/relationships/hyperlink" Target="https://qr.iek.group/ZLC98-30-020" TargetMode="External"/><Relationship Id="rId173" Type="http://schemas.openxmlformats.org/officeDocument/2006/relationships/hyperlink" Target="https://qr.iek.group/ZPR10-11-008-025" TargetMode="External"/><Relationship Id="rId194" Type="http://schemas.openxmlformats.org/officeDocument/2006/relationships/hyperlink" Target="https://qr.iek.group/ZCC80-14-1-10" TargetMode="External"/><Relationship Id="rId208" Type="http://schemas.openxmlformats.org/officeDocument/2006/relationships/hyperlink" Target="https://qr.iek.group/ZML11-20-32-030" TargetMode="External"/><Relationship Id="rId229" Type="http://schemas.openxmlformats.org/officeDocument/2006/relationships/hyperlink" Target="https://qr.iek.group/ZPR10-50-006-003" TargetMode="External"/><Relationship Id="rId240" Type="http://schemas.openxmlformats.org/officeDocument/2006/relationships/hyperlink" Target="https://qr.iek.group/ZML14D-3L-04" TargetMode="External"/><Relationship Id="rId261" Type="http://schemas.openxmlformats.org/officeDocument/2006/relationships/hyperlink" Target="https://qr.iek.group/ZCC94-50-1-18" TargetMode="External"/><Relationship Id="rId14" Type="http://schemas.openxmlformats.org/officeDocument/2006/relationships/hyperlink" Target="https://qr.iek.group/ZML10D-CB-08-400" TargetMode="External"/><Relationship Id="rId35" Type="http://schemas.openxmlformats.org/officeDocument/2006/relationships/hyperlink" Target="https://qr.iek.group/ZML11-11-140" TargetMode="External"/><Relationship Id="rId56" Type="http://schemas.openxmlformats.org/officeDocument/2006/relationships/hyperlink" Target="https://qr.iek.group/ZML93D-MH-01-090" TargetMode="External"/><Relationship Id="rId77" Type="http://schemas.openxmlformats.org/officeDocument/2006/relationships/hyperlink" Target="https://qr.iek.group/ZML11-30-090" TargetMode="External"/><Relationship Id="rId100" Type="http://schemas.openxmlformats.org/officeDocument/2006/relationships/hyperlink" Target="https://qr.iek.group/ZLC10D-CB-01" TargetMode="External"/><Relationship Id="rId282" Type="http://schemas.openxmlformats.org/officeDocument/2006/relationships/hyperlink" Target="https://qr.iek.group/ZGC38-14-1-16-40" TargetMode="External"/><Relationship Id="rId317" Type="http://schemas.openxmlformats.org/officeDocument/2006/relationships/hyperlink" Target="https://qr.iek.group/ZML11-20-32-020" TargetMode="External"/><Relationship Id="rId338" Type="http://schemas.openxmlformats.org/officeDocument/2006/relationships/hyperlink" Target="https://qr.iek.group/ZLC27-50-020" TargetMode="External"/><Relationship Id="rId359" Type="http://schemas.openxmlformats.org/officeDocument/2006/relationships/hyperlink" Target="https://qr.iek.group/ZLC10-50-16-005" TargetMode="External"/><Relationship Id="rId8" Type="http://schemas.openxmlformats.org/officeDocument/2006/relationships/hyperlink" Target="https://qr.iek.group/ZML10D-3L-01-10" TargetMode="External"/><Relationship Id="rId98" Type="http://schemas.openxmlformats.org/officeDocument/2006/relationships/hyperlink" Target="https://qr.iek.group/ZML10D-MB-03-800" TargetMode="External"/><Relationship Id="rId121" Type="http://schemas.openxmlformats.org/officeDocument/2006/relationships/hyperlink" Target="https://qr.iek.group/ZLC10-20-16-005" TargetMode="External"/><Relationship Id="rId142" Type="http://schemas.openxmlformats.org/officeDocument/2006/relationships/hyperlink" Target="https://qr.iek.group/ZML14D-3L-04" TargetMode="External"/><Relationship Id="rId163" Type="http://schemas.openxmlformats.org/officeDocument/2006/relationships/hyperlink" Target="https://qr.iek.group/ZPR10-11-008-025" TargetMode="External"/><Relationship Id="rId184" Type="http://schemas.openxmlformats.org/officeDocument/2006/relationships/hyperlink" Target="https://qr.iek.group/ZCC80-14-1-10" TargetMode="External"/><Relationship Id="rId219" Type="http://schemas.openxmlformats.org/officeDocument/2006/relationships/hyperlink" Target="https://qr.iek.group/ZCC80-50-1-10" TargetMode="External"/><Relationship Id="rId230" Type="http://schemas.openxmlformats.org/officeDocument/2006/relationships/hyperlink" Target="https://qr.iek.group/ZPR10-11-008-025" TargetMode="External"/><Relationship Id="rId251" Type="http://schemas.openxmlformats.org/officeDocument/2006/relationships/hyperlink" Target="https://qr.iek.group/ZLC10-30-16-015" TargetMode="External"/><Relationship Id="rId25" Type="http://schemas.openxmlformats.org/officeDocument/2006/relationships/hyperlink" Target="https://qr.iek.group/ZML10D-CB-08-400" TargetMode="External"/><Relationship Id="rId46" Type="http://schemas.openxmlformats.org/officeDocument/2006/relationships/hyperlink" Target="https://qr.iek.group/ZML10D-3L-01-10" TargetMode="External"/><Relationship Id="rId67" Type="http://schemas.openxmlformats.org/officeDocument/2006/relationships/hyperlink" Target="https://qr.iek.group/ZML11-11-070" TargetMode="External"/><Relationship Id="rId272" Type="http://schemas.openxmlformats.org/officeDocument/2006/relationships/hyperlink" Target="https://qr.iek.group/ZGC22-20-1-16-40" TargetMode="External"/><Relationship Id="rId293" Type="http://schemas.openxmlformats.org/officeDocument/2006/relationships/hyperlink" Target="https://qr.iek.group/ZML10D-MB-03-800" TargetMode="External"/><Relationship Id="rId307" Type="http://schemas.openxmlformats.org/officeDocument/2006/relationships/hyperlink" Target="https://qr.iek.group/ZLC10-30-16-010" TargetMode="External"/><Relationship Id="rId328" Type="http://schemas.openxmlformats.org/officeDocument/2006/relationships/hyperlink" Target="https://qr.iek.group/ZML10D-MB-03-800" TargetMode="External"/><Relationship Id="rId349" Type="http://schemas.openxmlformats.org/officeDocument/2006/relationships/hyperlink" Target="https://qr.iek.group/ZCC94-50-1-18" TargetMode="External"/><Relationship Id="rId88" Type="http://schemas.openxmlformats.org/officeDocument/2006/relationships/hyperlink" Target="https://qr.iek.group/ZML11-30-060" TargetMode="External"/><Relationship Id="rId111" Type="http://schemas.openxmlformats.org/officeDocument/2006/relationships/hyperlink" Target="https://qr.iek.group/ZLC10D-CB-01" TargetMode="External"/><Relationship Id="rId132" Type="http://schemas.openxmlformats.org/officeDocument/2006/relationships/hyperlink" Target="https://qr.iek.group/ZLC10D-CB-01" TargetMode="External"/><Relationship Id="rId153" Type="http://schemas.openxmlformats.org/officeDocument/2006/relationships/hyperlink" Target="https://qr.iek.group/ZPR10-11-008-025" TargetMode="External"/><Relationship Id="rId174" Type="http://schemas.openxmlformats.org/officeDocument/2006/relationships/hyperlink" Target="https://qr.iek.group/ZCC80-14-1-10" TargetMode="External"/><Relationship Id="rId195" Type="http://schemas.openxmlformats.org/officeDocument/2006/relationships/hyperlink" Target="https://qr.iek.group/ZML10D-CB-01" TargetMode="External"/><Relationship Id="rId209" Type="http://schemas.openxmlformats.org/officeDocument/2006/relationships/hyperlink" Target="https://qr.iek.group/ZLC10-20-16-015" TargetMode="External"/><Relationship Id="rId360" Type="http://schemas.openxmlformats.org/officeDocument/2006/relationships/hyperlink" Target="https://qr.iek.group/ZCC94-50-1-18" TargetMode="External"/><Relationship Id="rId220" Type="http://schemas.openxmlformats.org/officeDocument/2006/relationships/hyperlink" Target="https://qr.iek.group/ZPR10-50-006-003" TargetMode="External"/><Relationship Id="rId241" Type="http://schemas.openxmlformats.org/officeDocument/2006/relationships/hyperlink" Target="https://qr.iek.group/ZPR10-11-008-025" TargetMode="External"/><Relationship Id="rId15" Type="http://schemas.openxmlformats.org/officeDocument/2006/relationships/hyperlink" Target="https://qr.iek.group/ZML11-11-080" TargetMode="External"/><Relationship Id="rId36" Type="http://schemas.openxmlformats.org/officeDocument/2006/relationships/hyperlink" Target="https://qr.iek.group/ZML93D-MH-01-140" TargetMode="External"/><Relationship Id="rId57" Type="http://schemas.openxmlformats.org/officeDocument/2006/relationships/hyperlink" Target="https://qr.iek.group/ZML10D-CB-08-400" TargetMode="External"/><Relationship Id="rId106" Type="http://schemas.openxmlformats.org/officeDocument/2006/relationships/hyperlink" Target="https://qr.iek.group/ZLC10-30-16-040" TargetMode="External"/><Relationship Id="rId127" Type="http://schemas.openxmlformats.org/officeDocument/2006/relationships/hyperlink" Target="https://qr.iek.group/ZLC10D-CB-01" TargetMode="External"/><Relationship Id="rId262" Type="http://schemas.openxmlformats.org/officeDocument/2006/relationships/hyperlink" Target="https://qr.iek.group/ZCC94-50-1-18" TargetMode="External"/><Relationship Id="rId283" Type="http://schemas.openxmlformats.org/officeDocument/2006/relationships/hyperlink" Target="https://qr.iek.group/ZGC38-14-1-16-40" TargetMode="External"/><Relationship Id="rId313" Type="http://schemas.openxmlformats.org/officeDocument/2006/relationships/hyperlink" Target="https://qr.iek.group/ZLC10-20-16-020" TargetMode="External"/><Relationship Id="rId318" Type="http://schemas.openxmlformats.org/officeDocument/2006/relationships/hyperlink" Target="https://qr.iek.group/ZML10D-MB-03-800" TargetMode="External"/><Relationship Id="rId339" Type="http://schemas.openxmlformats.org/officeDocument/2006/relationships/hyperlink" Target="https://qr.iek.group/ZCC94-50-1-18" TargetMode="External"/><Relationship Id="rId10" Type="http://schemas.openxmlformats.org/officeDocument/2006/relationships/hyperlink" Target="https://qr.iek.group/ZML93D-MH-01-060" TargetMode="External"/><Relationship Id="rId31" Type="http://schemas.openxmlformats.org/officeDocument/2006/relationships/hyperlink" Target="https://qr.iek.group/ZML10D-CB-08-400" TargetMode="External"/><Relationship Id="rId52" Type="http://schemas.openxmlformats.org/officeDocument/2006/relationships/hyperlink" Target="https://qr.iek.group/ZML10D-3L-01-10" TargetMode="External"/><Relationship Id="rId73" Type="http://schemas.openxmlformats.org/officeDocument/2006/relationships/hyperlink" Target="https://qr.iek.group/ZML11-11-130" TargetMode="External"/><Relationship Id="rId78" Type="http://schemas.openxmlformats.org/officeDocument/2006/relationships/hyperlink" Target="https://qr.iek.group/ZML11-30-100" TargetMode="External"/><Relationship Id="rId94" Type="http://schemas.openxmlformats.org/officeDocument/2006/relationships/hyperlink" Target="https://qr.iek.group/ZML10D-MB-03-800" TargetMode="External"/><Relationship Id="rId99" Type="http://schemas.openxmlformats.org/officeDocument/2006/relationships/hyperlink" Target="https://qr.iek.group/ZLC10-30-16-010" TargetMode="External"/><Relationship Id="rId101" Type="http://schemas.openxmlformats.org/officeDocument/2006/relationships/hyperlink" Target="https://qr.iek.group/ZLC10D-CB-01" TargetMode="External"/><Relationship Id="rId122" Type="http://schemas.openxmlformats.org/officeDocument/2006/relationships/hyperlink" Target="https://qr.iek.group/ZLC10-20-16-005" TargetMode="External"/><Relationship Id="rId143" Type="http://schemas.openxmlformats.org/officeDocument/2006/relationships/hyperlink" Target="https://qr.iek.group/ZML14D-3L-04" TargetMode="External"/><Relationship Id="rId148" Type="http://schemas.openxmlformats.org/officeDocument/2006/relationships/hyperlink" Target="https://qr.iek.group/ZLC99-30-015" TargetMode="External"/><Relationship Id="rId164" Type="http://schemas.openxmlformats.org/officeDocument/2006/relationships/hyperlink" Target="https://qr.iek.group/ZCC80-14-1-10" TargetMode="External"/><Relationship Id="rId169" Type="http://schemas.openxmlformats.org/officeDocument/2006/relationships/hyperlink" Target="https://qr.iek.group/ZPR10-11-008-025" TargetMode="External"/><Relationship Id="rId185" Type="http://schemas.openxmlformats.org/officeDocument/2006/relationships/hyperlink" Target="https://qr.iek.group/ZPR10-11-008-025" TargetMode="External"/><Relationship Id="rId334" Type="http://schemas.openxmlformats.org/officeDocument/2006/relationships/hyperlink" Target="https://qr.iek.group/ZML10D-MB-03-800" TargetMode="External"/><Relationship Id="rId350" Type="http://schemas.openxmlformats.org/officeDocument/2006/relationships/hyperlink" Target="https://qr.iek.group/ZML11-20-32-030" TargetMode="External"/><Relationship Id="rId355" Type="http://schemas.openxmlformats.org/officeDocument/2006/relationships/hyperlink" Target="https://qr.iek.group/ZML11-20-32-030" TargetMode="External"/><Relationship Id="rId4" Type="http://schemas.openxmlformats.org/officeDocument/2006/relationships/hyperlink" Target="https://qr.iek.group/ZML10D-3L-01-10" TargetMode="External"/><Relationship Id="rId9" Type="http://schemas.openxmlformats.org/officeDocument/2006/relationships/hyperlink" Target="https://qr.iek.group/ZML10D-CB-08-400" TargetMode="External"/><Relationship Id="rId180" Type="http://schemas.openxmlformats.org/officeDocument/2006/relationships/hyperlink" Target="https://qr.iek.group/ZCC80-14-1-10" TargetMode="External"/><Relationship Id="rId210" Type="http://schemas.openxmlformats.org/officeDocument/2006/relationships/hyperlink" Target="https://qr.iek.group/ZML10D-CB-01" TargetMode="External"/><Relationship Id="rId215" Type="http://schemas.openxmlformats.org/officeDocument/2006/relationships/hyperlink" Target="https://qr.iek.group/ZCC80-50-1-10" TargetMode="External"/><Relationship Id="rId236" Type="http://schemas.openxmlformats.org/officeDocument/2006/relationships/hyperlink" Target="https://qr.iek.group/ZPR10-11-008-025" TargetMode="External"/><Relationship Id="rId257" Type="http://schemas.openxmlformats.org/officeDocument/2006/relationships/hyperlink" Target="https://qr.iek.group/ZCC94-50-1-18" TargetMode="External"/><Relationship Id="rId278" Type="http://schemas.openxmlformats.org/officeDocument/2006/relationships/hyperlink" Target="https://qr.iek.group/ZGC38-14-1-16-40" TargetMode="External"/><Relationship Id="rId26" Type="http://schemas.openxmlformats.org/officeDocument/2006/relationships/hyperlink" Target="https://qr.iek.group/ZML11-11-110" TargetMode="External"/><Relationship Id="rId231" Type="http://schemas.openxmlformats.org/officeDocument/2006/relationships/hyperlink" Target="https://qr.iek.group/ZCC80-14-1-10" TargetMode="External"/><Relationship Id="rId252" Type="http://schemas.openxmlformats.org/officeDocument/2006/relationships/hyperlink" Target="https://qr.iek.group/ZLC10-30-16-020" TargetMode="External"/><Relationship Id="rId273" Type="http://schemas.openxmlformats.org/officeDocument/2006/relationships/hyperlink" Target="https://qr.iek.group/ZGC22-20-1-16-40" TargetMode="External"/><Relationship Id="rId294" Type="http://schemas.openxmlformats.org/officeDocument/2006/relationships/hyperlink" Target="https://qr.iek.group/ZML11-20-32-030" TargetMode="External"/><Relationship Id="rId308" Type="http://schemas.openxmlformats.org/officeDocument/2006/relationships/hyperlink" Target="https://qr.iek.group/ZLC90D-LH-05" TargetMode="External"/><Relationship Id="rId329" Type="http://schemas.openxmlformats.org/officeDocument/2006/relationships/hyperlink" Target="https://qr.iek.group/ZML11-20-32-030" TargetMode="External"/><Relationship Id="rId47" Type="http://schemas.openxmlformats.org/officeDocument/2006/relationships/hyperlink" Target="https://qr.iek.group/ZML10D-CB-08-400" TargetMode="External"/><Relationship Id="rId68" Type="http://schemas.openxmlformats.org/officeDocument/2006/relationships/hyperlink" Target="https://qr.iek.group/ZML11-11-080" TargetMode="External"/><Relationship Id="rId89" Type="http://schemas.openxmlformats.org/officeDocument/2006/relationships/hyperlink" Target="https://qr.iek.group/ZML11-30-050" TargetMode="External"/><Relationship Id="rId112" Type="http://schemas.openxmlformats.org/officeDocument/2006/relationships/hyperlink" Target="https://qr.iek.group/ZLC10-20-16-010" TargetMode="External"/><Relationship Id="rId133" Type="http://schemas.openxmlformats.org/officeDocument/2006/relationships/hyperlink" Target="https://qr.iek.group/ZLC10-50-16-030" TargetMode="External"/><Relationship Id="rId154" Type="http://schemas.openxmlformats.org/officeDocument/2006/relationships/hyperlink" Target="https://qr.iek.group/ZCC80-14-1-10" TargetMode="External"/><Relationship Id="rId175" Type="http://schemas.openxmlformats.org/officeDocument/2006/relationships/hyperlink" Target="https://qr.iek.group/ZPR10-11-008-025" TargetMode="External"/><Relationship Id="rId340" Type="http://schemas.openxmlformats.org/officeDocument/2006/relationships/hyperlink" Target="https://qr.iek.group/ZLC27-50-015" TargetMode="External"/><Relationship Id="rId361" Type="http://schemas.openxmlformats.org/officeDocument/2006/relationships/hyperlink" Target="https://qr.iek.group/ZCC94-50-1-18" TargetMode="External"/><Relationship Id="rId196" Type="http://schemas.openxmlformats.org/officeDocument/2006/relationships/hyperlink" Target="https://qr.iek.group/ZML11-20-32-020" TargetMode="External"/><Relationship Id="rId200" Type="http://schemas.openxmlformats.org/officeDocument/2006/relationships/hyperlink" Target="https://qr.iek.group/ZCC80-20-1-10" TargetMode="External"/><Relationship Id="rId16" Type="http://schemas.openxmlformats.org/officeDocument/2006/relationships/hyperlink" Target="https://qr.iek.group/ZML10D-3L-01-10" TargetMode="External"/><Relationship Id="rId221" Type="http://schemas.openxmlformats.org/officeDocument/2006/relationships/hyperlink" Target="https://qr.iek.group/ZCC80-50-1-10" TargetMode="External"/><Relationship Id="rId242" Type="http://schemas.openxmlformats.org/officeDocument/2006/relationships/hyperlink" Target="https://qr.iek.group/ZCC80-14-1-10" TargetMode="External"/><Relationship Id="rId263" Type="http://schemas.openxmlformats.org/officeDocument/2006/relationships/hyperlink" Target="https://qr.iek.group/ZGC38-14-1-16-40" TargetMode="External"/><Relationship Id="rId284" Type="http://schemas.openxmlformats.org/officeDocument/2006/relationships/hyperlink" Target="https://qr.iek.group/ZGC38-14-1-16-40" TargetMode="External"/><Relationship Id="rId319" Type="http://schemas.openxmlformats.org/officeDocument/2006/relationships/hyperlink" Target="https://qr.iek.group/ZGC22-20-1-16-40" TargetMode="External"/><Relationship Id="rId37" Type="http://schemas.openxmlformats.org/officeDocument/2006/relationships/hyperlink" Target="https://qr.iek.group/ZML10D-CB-08-400" TargetMode="External"/><Relationship Id="rId58" Type="http://schemas.openxmlformats.org/officeDocument/2006/relationships/hyperlink" Target="https://qr.iek.group/ZML93D-MH-01-100" TargetMode="External"/><Relationship Id="rId79" Type="http://schemas.openxmlformats.org/officeDocument/2006/relationships/hyperlink" Target="https://qr.iek.group/ZML10D-MB-03-800" TargetMode="External"/><Relationship Id="rId102" Type="http://schemas.openxmlformats.org/officeDocument/2006/relationships/hyperlink" Target="https://qr.iek.group/ZLC10-30-16-015" TargetMode="External"/><Relationship Id="rId123" Type="http://schemas.openxmlformats.org/officeDocument/2006/relationships/hyperlink" Target="https://qr.iek.group/ZML10D-CB-01" TargetMode="External"/><Relationship Id="rId144" Type="http://schemas.openxmlformats.org/officeDocument/2006/relationships/hyperlink" Target="https://qr.iek.group/ZLC31-11-025" TargetMode="External"/><Relationship Id="rId330" Type="http://schemas.openxmlformats.org/officeDocument/2006/relationships/hyperlink" Target="https://qr.iek.group/ZLC10-20-16-010" TargetMode="External"/><Relationship Id="rId90" Type="http://schemas.openxmlformats.org/officeDocument/2006/relationships/hyperlink" Target="https://qr.iek.group/ZML10D-MB-03-800" TargetMode="External"/><Relationship Id="rId165" Type="http://schemas.openxmlformats.org/officeDocument/2006/relationships/hyperlink" Target="https://qr.iek.group/ZPR10-11-008-025" TargetMode="External"/><Relationship Id="rId186" Type="http://schemas.openxmlformats.org/officeDocument/2006/relationships/hyperlink" Target="https://qr.iek.group/ZCC80-14-1-10" TargetMode="External"/><Relationship Id="rId351" Type="http://schemas.openxmlformats.org/officeDocument/2006/relationships/hyperlink" Target="https://qr.iek.group/ZML10D-MB-03-800" TargetMode="External"/><Relationship Id="rId211" Type="http://schemas.openxmlformats.org/officeDocument/2006/relationships/hyperlink" Target="https://qr.iek.group/ZML11-20-32-030" TargetMode="External"/><Relationship Id="rId232" Type="http://schemas.openxmlformats.org/officeDocument/2006/relationships/hyperlink" Target="https://qr.iek.group/ZPR10-11-008-025" TargetMode="External"/><Relationship Id="rId253" Type="http://schemas.openxmlformats.org/officeDocument/2006/relationships/hyperlink" Target="https://qr.iek.group/ZLC10-30-16-030" TargetMode="External"/><Relationship Id="rId274" Type="http://schemas.openxmlformats.org/officeDocument/2006/relationships/hyperlink" Target="https://qr.iek.group/ZGC22-20-1-16-40" TargetMode="External"/><Relationship Id="rId295" Type="http://schemas.openxmlformats.org/officeDocument/2006/relationships/hyperlink" Target="https://qr.iek.group/ZLC10-30-16-010" TargetMode="External"/><Relationship Id="rId309" Type="http://schemas.openxmlformats.org/officeDocument/2006/relationships/hyperlink" Target="https://qr.iek.group/ZGC22-20-1-16-40" TargetMode="External"/><Relationship Id="rId27" Type="http://schemas.openxmlformats.org/officeDocument/2006/relationships/hyperlink" Target="https://qr.iek.group/ZML93D-MH-01-110" TargetMode="External"/><Relationship Id="rId48" Type="http://schemas.openxmlformats.org/officeDocument/2006/relationships/hyperlink" Target="https://qr.iek.group/ZML93D-MH-01-060" TargetMode="External"/><Relationship Id="rId69" Type="http://schemas.openxmlformats.org/officeDocument/2006/relationships/hyperlink" Target="https://qr.iek.group/ZML11-11-090" TargetMode="External"/><Relationship Id="rId113" Type="http://schemas.openxmlformats.org/officeDocument/2006/relationships/hyperlink" Target="https://qr.iek.group/ZLC10-20-16-015" TargetMode="External"/><Relationship Id="rId134" Type="http://schemas.openxmlformats.org/officeDocument/2006/relationships/hyperlink" Target="https://qr.iek.group/ZLC10D-CB-01" TargetMode="External"/><Relationship Id="rId320" Type="http://schemas.openxmlformats.org/officeDocument/2006/relationships/hyperlink" Target="https://qr.iek.group/ZML10D-MB-03-800" TargetMode="External"/><Relationship Id="rId80" Type="http://schemas.openxmlformats.org/officeDocument/2006/relationships/hyperlink" Target="https://qr.iek.group/ZML10D-MB-03-800" TargetMode="External"/><Relationship Id="rId155" Type="http://schemas.openxmlformats.org/officeDocument/2006/relationships/hyperlink" Target="https://qr.iek.group/ZPR10-11-008-025" TargetMode="External"/><Relationship Id="rId176" Type="http://schemas.openxmlformats.org/officeDocument/2006/relationships/hyperlink" Target="https://qr.iek.group/ZCC80-14-1-10" TargetMode="External"/><Relationship Id="rId197" Type="http://schemas.openxmlformats.org/officeDocument/2006/relationships/hyperlink" Target="https://qr.iek.group/ZPR10-11-008-025" TargetMode="External"/><Relationship Id="rId341" Type="http://schemas.openxmlformats.org/officeDocument/2006/relationships/hyperlink" Target="https://qr.iek.group/ZCC94-50-1-18" TargetMode="External"/><Relationship Id="rId362" Type="http://schemas.openxmlformats.org/officeDocument/2006/relationships/printerSettings" Target="../printerSettings/printerSettings1.bin"/><Relationship Id="rId201" Type="http://schemas.openxmlformats.org/officeDocument/2006/relationships/hyperlink" Target="https://qr.iek.group/ZCC80-20-1-10" TargetMode="External"/><Relationship Id="rId222" Type="http://schemas.openxmlformats.org/officeDocument/2006/relationships/hyperlink" Target="https://qr.iek.group/ZPR10-50-006-003" TargetMode="External"/><Relationship Id="rId243" Type="http://schemas.openxmlformats.org/officeDocument/2006/relationships/hyperlink" Target="https://qr.iek.group/ZPR10-11-008-025" TargetMode="External"/><Relationship Id="rId264" Type="http://schemas.openxmlformats.org/officeDocument/2006/relationships/hyperlink" Target="https://qr.iek.group/ZGC38-14-1-16-40" TargetMode="External"/><Relationship Id="rId285" Type="http://schemas.openxmlformats.org/officeDocument/2006/relationships/hyperlink" Target="https://qr.iek.group/ZGC38-14-1-16-40" TargetMode="External"/><Relationship Id="rId17" Type="http://schemas.openxmlformats.org/officeDocument/2006/relationships/hyperlink" Target="https://qr.iek.group/ZML93D-MH-01-080" TargetMode="External"/><Relationship Id="rId38" Type="http://schemas.openxmlformats.org/officeDocument/2006/relationships/hyperlink" Target="https://qr.iek.group/ZML10D-4L-01-12" TargetMode="External"/><Relationship Id="rId59" Type="http://schemas.openxmlformats.org/officeDocument/2006/relationships/hyperlink" Target="https://qr.iek.group/ZML10D-CB-08-400" TargetMode="External"/><Relationship Id="rId103" Type="http://schemas.openxmlformats.org/officeDocument/2006/relationships/hyperlink" Target="https://qr.iek.group/ZLC10-30-16-020" TargetMode="External"/><Relationship Id="rId124" Type="http://schemas.openxmlformats.org/officeDocument/2006/relationships/hyperlink" Target="https://qr.iek.group/ZML11-20-32-030" TargetMode="External"/><Relationship Id="rId310" Type="http://schemas.openxmlformats.org/officeDocument/2006/relationships/hyperlink" Target="https://qr.iek.group/ZLC10-20-16-015" TargetMode="External"/><Relationship Id="rId70" Type="http://schemas.openxmlformats.org/officeDocument/2006/relationships/hyperlink" Target="https://qr.iek.group/ZML11-11-100" TargetMode="External"/><Relationship Id="rId91" Type="http://schemas.openxmlformats.org/officeDocument/2006/relationships/hyperlink" Target="https://qr.iek.group/ZML10D-MB-03-800" TargetMode="External"/><Relationship Id="rId145" Type="http://schemas.openxmlformats.org/officeDocument/2006/relationships/hyperlink" Target="https://qr.iek.group/ZML14D-3L-04" TargetMode="External"/><Relationship Id="rId166" Type="http://schemas.openxmlformats.org/officeDocument/2006/relationships/hyperlink" Target="https://qr.iek.group/ZCC80-14-1-10" TargetMode="External"/><Relationship Id="rId187" Type="http://schemas.openxmlformats.org/officeDocument/2006/relationships/hyperlink" Target="https://qr.iek.group/ZPR10-11-008-025" TargetMode="External"/><Relationship Id="rId331" Type="http://schemas.openxmlformats.org/officeDocument/2006/relationships/hyperlink" Target="https://qr.iek.group/ZGC22-20-1-16-40" TargetMode="External"/><Relationship Id="rId352" Type="http://schemas.openxmlformats.org/officeDocument/2006/relationships/hyperlink" Target="https://qr.iek.group/ZLC10-50-16-005" TargetMode="External"/><Relationship Id="rId1" Type="http://schemas.openxmlformats.org/officeDocument/2006/relationships/hyperlink" Target="http://www.iek.ru/" TargetMode="External"/><Relationship Id="rId212" Type="http://schemas.openxmlformats.org/officeDocument/2006/relationships/hyperlink" Target="https://qr.iek.group/ZLC10-30-16-015" TargetMode="External"/><Relationship Id="rId233" Type="http://schemas.openxmlformats.org/officeDocument/2006/relationships/hyperlink" Target="https://qr.iek.group/ZCC80-14-1-10" TargetMode="External"/><Relationship Id="rId254" Type="http://schemas.openxmlformats.org/officeDocument/2006/relationships/hyperlink" Target="https://qr.iek.group/ZLC90D-LH-05" TargetMode="External"/><Relationship Id="rId28" Type="http://schemas.openxmlformats.org/officeDocument/2006/relationships/hyperlink" Target="https://qr.iek.group/ZML10D-CB-08-400" TargetMode="External"/><Relationship Id="rId49" Type="http://schemas.openxmlformats.org/officeDocument/2006/relationships/hyperlink" Target="https://qr.iek.group/ZML10D-3L-01-10" TargetMode="External"/><Relationship Id="rId114" Type="http://schemas.openxmlformats.org/officeDocument/2006/relationships/hyperlink" Target="https://qr.iek.group/ZLC10-20-16-020" TargetMode="External"/><Relationship Id="rId275" Type="http://schemas.openxmlformats.org/officeDocument/2006/relationships/hyperlink" Target="https://qr.iek.group/ZGC22-20-1-16-40" TargetMode="External"/><Relationship Id="rId296" Type="http://schemas.openxmlformats.org/officeDocument/2006/relationships/hyperlink" Target="https://qr.iek.group/ZGC38-14-1-16-40" TargetMode="External"/><Relationship Id="rId300" Type="http://schemas.openxmlformats.org/officeDocument/2006/relationships/hyperlink" Target="https://qr.iek.group/ZGC38-14-1-16-40" TargetMode="External"/><Relationship Id="rId60" Type="http://schemas.openxmlformats.org/officeDocument/2006/relationships/hyperlink" Target="https://qr.iek.group/ZML10D-4L-01-12" TargetMode="External"/><Relationship Id="rId81" Type="http://schemas.openxmlformats.org/officeDocument/2006/relationships/hyperlink" Target="https://qr.iek.group/ZML10D-MB-03-800" TargetMode="External"/><Relationship Id="rId135" Type="http://schemas.openxmlformats.org/officeDocument/2006/relationships/hyperlink" Target="https://qr.iek.group/ZLC10-50-16-040" TargetMode="External"/><Relationship Id="rId156" Type="http://schemas.openxmlformats.org/officeDocument/2006/relationships/hyperlink" Target="https://qr.iek.group/ZCC80-14-1-10" TargetMode="External"/><Relationship Id="rId177" Type="http://schemas.openxmlformats.org/officeDocument/2006/relationships/hyperlink" Target="https://qr.iek.group/ZPR10-11-008-025" TargetMode="External"/><Relationship Id="rId198" Type="http://schemas.openxmlformats.org/officeDocument/2006/relationships/hyperlink" Target="https://qr.iek.group/ZCC80-14-1-10" TargetMode="External"/><Relationship Id="rId321" Type="http://schemas.openxmlformats.org/officeDocument/2006/relationships/hyperlink" Target="https://qr.iek.group/ZML11-20-32-020" TargetMode="External"/><Relationship Id="rId342" Type="http://schemas.openxmlformats.org/officeDocument/2006/relationships/hyperlink" Target="https://qr.iek.group/ZML11-20-32-020" TargetMode="External"/><Relationship Id="rId363" Type="http://schemas.openxmlformats.org/officeDocument/2006/relationships/drawing" Target="../drawings/drawing1.xml"/><Relationship Id="rId202" Type="http://schemas.openxmlformats.org/officeDocument/2006/relationships/hyperlink" Target="https://qr.iek.group/ZCC80-20-1-10" TargetMode="External"/><Relationship Id="rId223" Type="http://schemas.openxmlformats.org/officeDocument/2006/relationships/hyperlink" Target="https://qr.iek.group/ZCC80-50-1-10" TargetMode="External"/><Relationship Id="rId244" Type="http://schemas.openxmlformats.org/officeDocument/2006/relationships/hyperlink" Target="https://qr.iek.group/ZCC80-14-1-10" TargetMode="External"/><Relationship Id="rId18" Type="http://schemas.openxmlformats.org/officeDocument/2006/relationships/hyperlink" Target="https://qr.iek.group/ZML10D-CB-08-400" TargetMode="External"/><Relationship Id="rId39" Type="http://schemas.openxmlformats.org/officeDocument/2006/relationships/hyperlink" Target="https://qr.iek.group/ZML10D-4L-01-12" TargetMode="External"/><Relationship Id="rId265" Type="http://schemas.openxmlformats.org/officeDocument/2006/relationships/hyperlink" Target="https://qr.iek.group/ZGC38-14-1-16-40" TargetMode="External"/><Relationship Id="rId286" Type="http://schemas.openxmlformats.org/officeDocument/2006/relationships/hyperlink" Target="https://qr.iek.group/ZGC38-14-1-16-40" TargetMode="External"/><Relationship Id="rId50" Type="http://schemas.openxmlformats.org/officeDocument/2006/relationships/hyperlink" Target="https://qr.iek.group/ZML93D-MH-01-070" TargetMode="External"/><Relationship Id="rId104" Type="http://schemas.openxmlformats.org/officeDocument/2006/relationships/hyperlink" Target="https://qr.iek.group/ZLC10D-CB-01" TargetMode="External"/><Relationship Id="rId125" Type="http://schemas.openxmlformats.org/officeDocument/2006/relationships/hyperlink" Target="https://qr.iek.group/ZML10D-CB-01" TargetMode="External"/><Relationship Id="rId146" Type="http://schemas.openxmlformats.org/officeDocument/2006/relationships/hyperlink" Target="https://qr.iek.group/ZLC31-11-030" TargetMode="External"/><Relationship Id="rId167" Type="http://schemas.openxmlformats.org/officeDocument/2006/relationships/hyperlink" Target="https://qr.iek.group/ZPR10-11-008-025" TargetMode="External"/><Relationship Id="rId188" Type="http://schemas.openxmlformats.org/officeDocument/2006/relationships/hyperlink" Target="https://qr.iek.group/ZCC80-14-1-10" TargetMode="External"/><Relationship Id="rId311" Type="http://schemas.openxmlformats.org/officeDocument/2006/relationships/hyperlink" Target="https://qr.iek.group/ZLC90D-LH-05" TargetMode="External"/><Relationship Id="rId332" Type="http://schemas.openxmlformats.org/officeDocument/2006/relationships/hyperlink" Target="https://qr.iek.group/ZML11-20-32-040" TargetMode="External"/><Relationship Id="rId353" Type="http://schemas.openxmlformats.org/officeDocument/2006/relationships/hyperlink" Target="https://qr.iek.group/ZCC94-50-1-18" TargetMode="External"/><Relationship Id="rId71" Type="http://schemas.openxmlformats.org/officeDocument/2006/relationships/hyperlink" Target="https://qr.iek.group/ZML11-11-110" TargetMode="External"/><Relationship Id="rId92" Type="http://schemas.openxmlformats.org/officeDocument/2006/relationships/hyperlink" Target="https://qr.iek.group/ZML10D-MB-03-800" TargetMode="External"/><Relationship Id="rId213" Type="http://schemas.openxmlformats.org/officeDocument/2006/relationships/hyperlink" Target="https://qr.iek.group/ZCC80-14-1-10" TargetMode="External"/><Relationship Id="rId234" Type="http://schemas.openxmlformats.org/officeDocument/2006/relationships/hyperlink" Target="https://qr.iek.group/ZPR10-11-008-025" TargetMode="External"/><Relationship Id="rId2" Type="http://schemas.openxmlformats.org/officeDocument/2006/relationships/hyperlink" Target="mailto:lightning_protection@iek.ru" TargetMode="External"/><Relationship Id="rId29" Type="http://schemas.openxmlformats.org/officeDocument/2006/relationships/hyperlink" Target="https://qr.iek.group/ZML11-11-120" TargetMode="External"/><Relationship Id="rId255" Type="http://schemas.openxmlformats.org/officeDocument/2006/relationships/hyperlink" Target="https://qr.iek.group/ZLC90D-LH-05" TargetMode="External"/><Relationship Id="rId276" Type="http://schemas.openxmlformats.org/officeDocument/2006/relationships/hyperlink" Target="https://qr.iek.group/ZGC22-20-1-16-40" TargetMode="External"/><Relationship Id="rId297" Type="http://schemas.openxmlformats.org/officeDocument/2006/relationships/hyperlink" Target="https://qr.iek.group/ZML10D-MB-03-800" TargetMode="External"/><Relationship Id="rId40" Type="http://schemas.openxmlformats.org/officeDocument/2006/relationships/hyperlink" Target="https://qr.iek.group/ZML10D-4L-01-12" TargetMode="External"/><Relationship Id="rId115" Type="http://schemas.openxmlformats.org/officeDocument/2006/relationships/hyperlink" Target="https://qr.iek.group/ZLC10D-CB-01" TargetMode="External"/><Relationship Id="rId136" Type="http://schemas.openxmlformats.org/officeDocument/2006/relationships/hyperlink" Target="https://qr.iek.group/ZLC10-30-16-010" TargetMode="External"/><Relationship Id="rId157" Type="http://schemas.openxmlformats.org/officeDocument/2006/relationships/hyperlink" Target="https://qr.iek.group/ZPR10-11-008-025" TargetMode="External"/><Relationship Id="rId178" Type="http://schemas.openxmlformats.org/officeDocument/2006/relationships/hyperlink" Target="https://qr.iek.group/ZCC80-14-1-10" TargetMode="External"/><Relationship Id="rId301" Type="http://schemas.openxmlformats.org/officeDocument/2006/relationships/hyperlink" Target="https://qr.iek.group/ZML10D-MB-03-800" TargetMode="External"/><Relationship Id="rId322" Type="http://schemas.openxmlformats.org/officeDocument/2006/relationships/hyperlink" Target="https://qr.iek.group/ZGC22-20-1-16-40" TargetMode="External"/><Relationship Id="rId343" Type="http://schemas.openxmlformats.org/officeDocument/2006/relationships/hyperlink" Target="https://qr.iek.group/ZML10D-MB-03-800" TargetMode="External"/><Relationship Id="rId61" Type="http://schemas.openxmlformats.org/officeDocument/2006/relationships/hyperlink" Target="https://qr.iek.group/ZML11-30-070" TargetMode="External"/><Relationship Id="rId82" Type="http://schemas.openxmlformats.org/officeDocument/2006/relationships/hyperlink" Target="https://qr.iek.group/ZML10D-MB-03-800" TargetMode="External"/><Relationship Id="rId199" Type="http://schemas.openxmlformats.org/officeDocument/2006/relationships/hyperlink" Target="https://qr.iek.group/ZLC10-30-16-005" TargetMode="External"/><Relationship Id="rId203" Type="http://schemas.openxmlformats.org/officeDocument/2006/relationships/hyperlink" Target="https://qr.iek.group/ZCC80-20-1-10" TargetMode="External"/><Relationship Id="rId19" Type="http://schemas.openxmlformats.org/officeDocument/2006/relationships/hyperlink" Target="https://qr.iek.group/ZML11-11-090" TargetMode="External"/><Relationship Id="rId224" Type="http://schemas.openxmlformats.org/officeDocument/2006/relationships/hyperlink" Target="https://qr.iek.group/ZPR10-50-006-003" TargetMode="External"/><Relationship Id="rId245" Type="http://schemas.openxmlformats.org/officeDocument/2006/relationships/hyperlink" Target="https://qr.iek.group/ZPR10-11-008-025" TargetMode="External"/><Relationship Id="rId266" Type="http://schemas.openxmlformats.org/officeDocument/2006/relationships/hyperlink" Target="https://qr.iek.group/ZGC38-14-1-16-40" TargetMode="External"/><Relationship Id="rId287" Type="http://schemas.openxmlformats.org/officeDocument/2006/relationships/hyperlink" Target="https://qr.iek.group/ZGC38-14-1-16-40" TargetMode="External"/><Relationship Id="rId30" Type="http://schemas.openxmlformats.org/officeDocument/2006/relationships/hyperlink" Target="https://qr.iek.group/ZML93D-MH-01-120" TargetMode="External"/><Relationship Id="rId105" Type="http://schemas.openxmlformats.org/officeDocument/2006/relationships/hyperlink" Target="https://qr.iek.group/ZLC10D-CB-01" TargetMode="External"/><Relationship Id="rId126" Type="http://schemas.openxmlformats.org/officeDocument/2006/relationships/hyperlink" Target="https://qr.iek.group/ZLC10D-CB-01" TargetMode="External"/><Relationship Id="rId147" Type="http://schemas.openxmlformats.org/officeDocument/2006/relationships/hyperlink" Target="https://qr.iek.group/ZLC99-30-010" TargetMode="External"/><Relationship Id="rId168" Type="http://schemas.openxmlformats.org/officeDocument/2006/relationships/hyperlink" Target="https://qr.iek.group/ZCC80-14-1-10" TargetMode="External"/><Relationship Id="rId312" Type="http://schemas.openxmlformats.org/officeDocument/2006/relationships/hyperlink" Target="https://qr.iek.group/ZGC22-20-1-16-40" TargetMode="External"/><Relationship Id="rId333" Type="http://schemas.openxmlformats.org/officeDocument/2006/relationships/hyperlink" Target="https://qr.iek.group/ZLC10-20-16-005" TargetMode="External"/><Relationship Id="rId354" Type="http://schemas.openxmlformats.org/officeDocument/2006/relationships/hyperlink" Target="https://qr.iek.group/ZML10D-MB-03-800" TargetMode="External"/><Relationship Id="rId51" Type="http://schemas.openxmlformats.org/officeDocument/2006/relationships/hyperlink" Target="https://qr.iek.group/ZML10D-CB-08-400" TargetMode="External"/><Relationship Id="rId72" Type="http://schemas.openxmlformats.org/officeDocument/2006/relationships/hyperlink" Target="https://qr.iek.group/ZML11-11-120" TargetMode="External"/><Relationship Id="rId93" Type="http://schemas.openxmlformats.org/officeDocument/2006/relationships/hyperlink" Target="https://qr.iek.group/ZML10D-MB-03-800" TargetMode="External"/><Relationship Id="rId189" Type="http://schemas.openxmlformats.org/officeDocument/2006/relationships/hyperlink" Target="https://qr.iek.group/ZPR10-11-008-025" TargetMode="External"/><Relationship Id="rId3" Type="http://schemas.openxmlformats.org/officeDocument/2006/relationships/hyperlink" Target="https://qr.iek.group/ZML11-11-050" TargetMode="External"/><Relationship Id="rId214" Type="http://schemas.openxmlformats.org/officeDocument/2006/relationships/hyperlink" Target="https://qr.iek.group/ZPR10-11-008-025" TargetMode="External"/><Relationship Id="rId235" Type="http://schemas.openxmlformats.org/officeDocument/2006/relationships/hyperlink" Target="https://qr.iek.group/ZCC80-14-1-10" TargetMode="External"/><Relationship Id="rId256" Type="http://schemas.openxmlformats.org/officeDocument/2006/relationships/hyperlink" Target="https://qr.iek.group/ZGC38-14-1-16-40" TargetMode="External"/><Relationship Id="rId277" Type="http://schemas.openxmlformats.org/officeDocument/2006/relationships/hyperlink" Target="https://qr.iek.group/ZGC22-20-1-16-40" TargetMode="External"/><Relationship Id="rId298" Type="http://schemas.openxmlformats.org/officeDocument/2006/relationships/hyperlink" Target="https://qr.iek.group/ZML11-20-32-030" TargetMode="External"/><Relationship Id="rId116" Type="http://schemas.openxmlformats.org/officeDocument/2006/relationships/hyperlink" Target="https://qr.iek.group/ZLC10-20-16-030" TargetMode="External"/><Relationship Id="rId137" Type="http://schemas.openxmlformats.org/officeDocument/2006/relationships/hyperlink" Target="https://qr.iek.group/ZLC10-30-16-020" TargetMode="External"/><Relationship Id="rId158" Type="http://schemas.openxmlformats.org/officeDocument/2006/relationships/hyperlink" Target="https://qr.iek.group/ZCC80-14-1-10" TargetMode="External"/><Relationship Id="rId302" Type="http://schemas.openxmlformats.org/officeDocument/2006/relationships/hyperlink" Target="https://qr.iek.group/ZLC10-30-16-005" TargetMode="External"/><Relationship Id="rId323" Type="http://schemas.openxmlformats.org/officeDocument/2006/relationships/hyperlink" Target="https://qr.iek.group/ZLC10-20-16-010" TargetMode="External"/><Relationship Id="rId344" Type="http://schemas.openxmlformats.org/officeDocument/2006/relationships/hyperlink" Target="https://qr.iek.group/ZLC10-50-16-005" TargetMode="External"/><Relationship Id="rId20" Type="http://schemas.openxmlformats.org/officeDocument/2006/relationships/hyperlink" Target="https://qr.iek.group/ZML10D-3L-01-10" TargetMode="External"/><Relationship Id="rId41" Type="http://schemas.openxmlformats.org/officeDocument/2006/relationships/hyperlink" Target="https://qr.iek.group/ZML10D-4L-01-15" TargetMode="External"/><Relationship Id="rId62" Type="http://schemas.openxmlformats.org/officeDocument/2006/relationships/hyperlink" Target="https://qr.iek.group/ZML11-30-080" TargetMode="External"/><Relationship Id="rId83" Type="http://schemas.openxmlformats.org/officeDocument/2006/relationships/hyperlink" Target="https://qr.iek.group/ZML10D-MB-03-800" TargetMode="External"/><Relationship Id="rId179" Type="http://schemas.openxmlformats.org/officeDocument/2006/relationships/hyperlink" Target="https://qr.iek.group/ZPR10-11-008-025" TargetMode="External"/><Relationship Id="rId190" Type="http://schemas.openxmlformats.org/officeDocument/2006/relationships/hyperlink" Target="https://qr.iek.group/ZCC80-14-1-10" TargetMode="External"/><Relationship Id="rId204" Type="http://schemas.openxmlformats.org/officeDocument/2006/relationships/hyperlink" Target="https://qr.iek.group/ZCC80-20-1-10" TargetMode="External"/><Relationship Id="rId225" Type="http://schemas.openxmlformats.org/officeDocument/2006/relationships/hyperlink" Target="https://qr.iek.group/ZML10D-CB-01" TargetMode="External"/><Relationship Id="rId246" Type="http://schemas.openxmlformats.org/officeDocument/2006/relationships/hyperlink" Target="https://qr.iek.group/ZCC80-14-1-10" TargetMode="External"/><Relationship Id="rId267" Type="http://schemas.openxmlformats.org/officeDocument/2006/relationships/hyperlink" Target="https://qr.iek.group/ZGC38-14-1-16-40" TargetMode="External"/><Relationship Id="rId288" Type="http://schemas.openxmlformats.org/officeDocument/2006/relationships/hyperlink" Target="https://qr.iek.group/ZGC38-14-1-16-40" TargetMode="Externa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s://qr.iek.group/ZML80-11-135" TargetMode="External"/><Relationship Id="rId13" Type="http://schemas.openxmlformats.org/officeDocument/2006/relationships/hyperlink" Target="https://qr.iek.group/ZML80-11-210" TargetMode="External"/><Relationship Id="rId18" Type="http://schemas.openxmlformats.org/officeDocument/2006/relationships/hyperlink" Target="https://qr.iek.group/ZML80-11-285" TargetMode="External"/><Relationship Id="rId3" Type="http://schemas.openxmlformats.org/officeDocument/2006/relationships/hyperlink" Target="https://qr.iek.group/ZML80-11-060" TargetMode="External"/><Relationship Id="rId7" Type="http://schemas.openxmlformats.org/officeDocument/2006/relationships/hyperlink" Target="https://qr.iek.group/ZML80-11-120" TargetMode="External"/><Relationship Id="rId12" Type="http://schemas.openxmlformats.org/officeDocument/2006/relationships/hyperlink" Target="https://qr.iek.group/ZML80-11-195" TargetMode="External"/><Relationship Id="rId17" Type="http://schemas.openxmlformats.org/officeDocument/2006/relationships/hyperlink" Target="https://qr.iek.group/ZML80-11-270" TargetMode="External"/><Relationship Id="rId2" Type="http://schemas.openxmlformats.org/officeDocument/2006/relationships/hyperlink" Target="mailto:lightning_protection@iek.ru" TargetMode="External"/><Relationship Id="rId16" Type="http://schemas.openxmlformats.org/officeDocument/2006/relationships/hyperlink" Target="https://qr.iek.group/ZML80-11-255" TargetMode="External"/><Relationship Id="rId20" Type="http://schemas.openxmlformats.org/officeDocument/2006/relationships/drawing" Target="../drawings/drawing10.xml"/><Relationship Id="rId1" Type="http://schemas.openxmlformats.org/officeDocument/2006/relationships/hyperlink" Target="http://www.iek.ru/" TargetMode="External"/><Relationship Id="rId6" Type="http://schemas.openxmlformats.org/officeDocument/2006/relationships/hyperlink" Target="https://qr.iek.group/ZML80-11-105" TargetMode="External"/><Relationship Id="rId11" Type="http://schemas.openxmlformats.org/officeDocument/2006/relationships/hyperlink" Target="https://qr.iek.group/ZML80-11-180" TargetMode="External"/><Relationship Id="rId5" Type="http://schemas.openxmlformats.org/officeDocument/2006/relationships/hyperlink" Target="https://qr.iek.group/ZML80-11-090" TargetMode="External"/><Relationship Id="rId15" Type="http://schemas.openxmlformats.org/officeDocument/2006/relationships/hyperlink" Target="https://qr.iek.group/ZML80-11-240" TargetMode="External"/><Relationship Id="rId10" Type="http://schemas.openxmlformats.org/officeDocument/2006/relationships/hyperlink" Target="https://qr.iek.group/ZML80-11-165" TargetMode="External"/><Relationship Id="rId19" Type="http://schemas.openxmlformats.org/officeDocument/2006/relationships/hyperlink" Target="https://qr.iek.group/ZML80-11-300" TargetMode="External"/><Relationship Id="rId4" Type="http://schemas.openxmlformats.org/officeDocument/2006/relationships/hyperlink" Target="https://qr.iek.group/ZML80-11-075" TargetMode="External"/><Relationship Id="rId9" Type="http://schemas.openxmlformats.org/officeDocument/2006/relationships/hyperlink" Target="https://qr.iek.group/ZML80-11-150" TargetMode="External"/><Relationship Id="rId14" Type="http://schemas.openxmlformats.org/officeDocument/2006/relationships/hyperlink" Target="https://qr.iek.group/ZML80-11-225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zuikovda/Desktop/&#1055;&#1077;&#1088;&#1077;&#1089;&#1095;&#1077;&#1090;%20IEK%20&#8212;%20&#1087;&#1088;&#1080;&#1084;&#1077;&#1088;%20&#1089;&#1074;&#1086;&#1076;&#1085;&#1086;&#1081;.xlsx" TargetMode="Externa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s://qr.iek.group/ZPR10-11-010-080" TargetMode="External"/><Relationship Id="rId299" Type="http://schemas.openxmlformats.org/officeDocument/2006/relationships/hyperlink" Target="https://qr.iek.group/ZPR10-50-008-100" TargetMode="External"/><Relationship Id="rId21" Type="http://schemas.openxmlformats.org/officeDocument/2006/relationships/hyperlink" Target="https://qr.iek.group/ZCC80-14-1-10" TargetMode="External"/><Relationship Id="rId63" Type="http://schemas.openxmlformats.org/officeDocument/2006/relationships/hyperlink" Target="https://qr.iek.group/ZDP80-70-6-18-100" TargetMode="External"/><Relationship Id="rId159" Type="http://schemas.openxmlformats.org/officeDocument/2006/relationships/hyperlink" Target="https://qr.iek.group/ZDP70-14-1-40" TargetMode="External"/><Relationship Id="rId324" Type="http://schemas.openxmlformats.org/officeDocument/2006/relationships/hyperlink" Target="https://qr.iek.group/ZCC80-20-1-10" TargetMode="External"/><Relationship Id="rId366" Type="http://schemas.openxmlformats.org/officeDocument/2006/relationships/hyperlink" Target="https://qr.iek.group/ZPR10D-KM-30-008" TargetMode="External"/><Relationship Id="rId170" Type="http://schemas.openxmlformats.org/officeDocument/2006/relationships/hyperlink" Target="https://qr.iek.group/ZPS10-50-040-042" TargetMode="External"/><Relationship Id="rId226" Type="http://schemas.openxmlformats.org/officeDocument/2006/relationships/hyperlink" Target="https://qr.iek.group/ZPR10D-KM-50-008" TargetMode="External"/><Relationship Id="rId433" Type="http://schemas.openxmlformats.org/officeDocument/2006/relationships/hyperlink" Target="https://qr.iek.group/ZPR10-11-010-080" TargetMode="External"/><Relationship Id="rId268" Type="http://schemas.openxmlformats.org/officeDocument/2006/relationships/hyperlink" Target="https://qr.iek.group/ZCC80-13-1-10" TargetMode="External"/><Relationship Id="rId32" Type="http://schemas.openxmlformats.org/officeDocument/2006/relationships/hyperlink" Target="https://qr.iek.group/ZPR10D-KM-30-008" TargetMode="External"/><Relationship Id="rId74" Type="http://schemas.openxmlformats.org/officeDocument/2006/relationships/hyperlink" Target="https://qr.iek.group/ZDP86-14-1-68-80" TargetMode="External"/><Relationship Id="rId128" Type="http://schemas.openxmlformats.org/officeDocument/2006/relationships/hyperlink" Target="https://qr.iek.group/ZCC80-13-1-10" TargetMode="External"/><Relationship Id="rId335" Type="http://schemas.openxmlformats.org/officeDocument/2006/relationships/hyperlink" Target="https://qr.iek.group/ZPR10D-KM-50-008" TargetMode="External"/><Relationship Id="rId377" Type="http://schemas.openxmlformats.org/officeDocument/2006/relationships/hyperlink" Target="https://qr.iek.group/ZCC80-14-1-10" TargetMode="External"/><Relationship Id="rId5" Type="http://schemas.openxmlformats.org/officeDocument/2006/relationships/hyperlink" Target="https://qr.iek.group/ZPR10D-KM-30-008" TargetMode="External"/><Relationship Id="rId181" Type="http://schemas.openxmlformats.org/officeDocument/2006/relationships/hyperlink" Target="https://qr.iek.group/ZPR10D-KM-50-008" TargetMode="External"/><Relationship Id="rId237" Type="http://schemas.openxmlformats.org/officeDocument/2006/relationships/hyperlink" Target="https://qr.iek.group/ZPR10-50-008-100" TargetMode="External"/><Relationship Id="rId402" Type="http://schemas.openxmlformats.org/officeDocument/2006/relationships/hyperlink" Target="https://qr.iek.group/ZCC80-13-1-10" TargetMode="External"/><Relationship Id="rId279" Type="http://schemas.openxmlformats.org/officeDocument/2006/relationships/hyperlink" Target="https://qr.iek.group/ZPR10D-KM-30-008" TargetMode="External"/><Relationship Id="rId43" Type="http://schemas.openxmlformats.org/officeDocument/2006/relationships/hyperlink" Target="https://qr.iek.group/ZCC80-20-1-10" TargetMode="External"/><Relationship Id="rId139" Type="http://schemas.openxmlformats.org/officeDocument/2006/relationships/hyperlink" Target="https://qr.iek.group/ZPR10D-KM-30-008" TargetMode="External"/><Relationship Id="rId290" Type="http://schemas.openxmlformats.org/officeDocument/2006/relationships/hyperlink" Target="https://qr.iek.group/ZDP80-14-2-16-70" TargetMode="External"/><Relationship Id="rId304" Type="http://schemas.openxmlformats.org/officeDocument/2006/relationships/hyperlink" Target="https://qr.iek.group/ZDP80-50-8-16" TargetMode="External"/><Relationship Id="rId346" Type="http://schemas.openxmlformats.org/officeDocument/2006/relationships/hyperlink" Target="https://qr.iek.group/ZPR10D-KM-30-008" TargetMode="External"/><Relationship Id="rId388" Type="http://schemas.openxmlformats.org/officeDocument/2006/relationships/hyperlink" Target="https://qr.iek.group/ZCC80-13-1-10" TargetMode="External"/><Relationship Id="rId85" Type="http://schemas.openxmlformats.org/officeDocument/2006/relationships/hyperlink" Target="https://qr.iek.group/ZCC80-13-1-10" TargetMode="External"/><Relationship Id="rId150" Type="http://schemas.openxmlformats.org/officeDocument/2006/relationships/hyperlink" Target="https://qr.iek.group/ZGC13-20-1-16-40" TargetMode="External"/><Relationship Id="rId192" Type="http://schemas.openxmlformats.org/officeDocument/2006/relationships/hyperlink" Target="https://qr.iek.group/ZCC80-13-1-10" TargetMode="External"/><Relationship Id="rId206" Type="http://schemas.openxmlformats.org/officeDocument/2006/relationships/hyperlink" Target="https://qr.iek.group/ZPR10-11-008-125" TargetMode="External"/><Relationship Id="rId413" Type="http://schemas.openxmlformats.org/officeDocument/2006/relationships/hyperlink" Target="https://qr.iek.group/ZPR10-11-010-080" TargetMode="External"/><Relationship Id="rId248" Type="http://schemas.openxmlformats.org/officeDocument/2006/relationships/hyperlink" Target="https://qr.iek.group/ZPR10D-KM-30-008" TargetMode="External"/><Relationship Id="rId12" Type="http://schemas.openxmlformats.org/officeDocument/2006/relationships/hyperlink" Target="https://qr.iek.group/ZDP80-70-6-18-100" TargetMode="External"/><Relationship Id="rId33" Type="http://schemas.openxmlformats.org/officeDocument/2006/relationships/hyperlink" Target="https://qr.iek.group/ZCC80-13-1-10" TargetMode="External"/><Relationship Id="rId108" Type="http://schemas.openxmlformats.org/officeDocument/2006/relationships/hyperlink" Target="https://qr.iek.group/ZPR10-50-010-100" TargetMode="External"/><Relationship Id="rId129" Type="http://schemas.openxmlformats.org/officeDocument/2006/relationships/hyperlink" Target="https://qr.iek.group/ZPR10-50-008-100" TargetMode="External"/><Relationship Id="rId280" Type="http://schemas.openxmlformats.org/officeDocument/2006/relationships/hyperlink" Target="https://qr.iek.group/ZCC80-13-1-10" TargetMode="External"/><Relationship Id="rId315" Type="http://schemas.openxmlformats.org/officeDocument/2006/relationships/hyperlink" Target="https://qr.iek.group/ZCC80-20-1-10" TargetMode="External"/><Relationship Id="rId336" Type="http://schemas.openxmlformats.org/officeDocument/2006/relationships/hyperlink" Target="https://qr.iek.group/ZCC80-20-1-10" TargetMode="External"/><Relationship Id="rId357" Type="http://schemas.openxmlformats.org/officeDocument/2006/relationships/hyperlink" Target="https://qr.iek.group/ZCC80-20-1-10" TargetMode="External"/><Relationship Id="rId54" Type="http://schemas.openxmlformats.org/officeDocument/2006/relationships/hyperlink" Target="https://qr.iek.group/ZCC80-50-1-10" TargetMode="External"/><Relationship Id="rId75" Type="http://schemas.openxmlformats.org/officeDocument/2006/relationships/hyperlink" Target="https://qr.iek.group/ZPR10D-KM-30-008" TargetMode="External"/><Relationship Id="rId96" Type="http://schemas.openxmlformats.org/officeDocument/2006/relationships/hyperlink" Target="https://qr.iek.group/ZDP86-50-1-68-80" TargetMode="External"/><Relationship Id="rId140" Type="http://schemas.openxmlformats.org/officeDocument/2006/relationships/hyperlink" Target="https://qr.iek.group/ZCC80-13-1-10" TargetMode="External"/><Relationship Id="rId161" Type="http://schemas.openxmlformats.org/officeDocument/2006/relationships/hyperlink" Target="https://qr.iek.group/ZDP70-20-1-40" TargetMode="External"/><Relationship Id="rId182" Type="http://schemas.openxmlformats.org/officeDocument/2006/relationships/hyperlink" Target="https://qr.iek.group/ZCC80-20-1-10" TargetMode="External"/><Relationship Id="rId217" Type="http://schemas.openxmlformats.org/officeDocument/2006/relationships/hyperlink" Target="https://qr.iek.group/ZDP85-60-6-08" TargetMode="External"/><Relationship Id="rId378" Type="http://schemas.openxmlformats.org/officeDocument/2006/relationships/hyperlink" Target="https://qr.iek.group/ZPR10D-KM-30-008" TargetMode="External"/><Relationship Id="rId399" Type="http://schemas.openxmlformats.org/officeDocument/2006/relationships/hyperlink" Target="https://qr.iek.group/ZCC80-14-1-10" TargetMode="External"/><Relationship Id="rId403" Type="http://schemas.openxmlformats.org/officeDocument/2006/relationships/hyperlink" Target="https://qr.iek.group/ZDP80-20-8-16" TargetMode="External"/><Relationship Id="rId6" Type="http://schemas.openxmlformats.org/officeDocument/2006/relationships/hyperlink" Target="https://qr.iek.group/ZCC80-14-1-10" TargetMode="External"/><Relationship Id="rId238" Type="http://schemas.openxmlformats.org/officeDocument/2006/relationships/hyperlink" Target="https://qr.iek.group/ZPR10D-KM-50-008" TargetMode="External"/><Relationship Id="rId259" Type="http://schemas.openxmlformats.org/officeDocument/2006/relationships/hyperlink" Target="https://qr.iek.group/ZDP80-13-4-68-100" TargetMode="External"/><Relationship Id="rId424" Type="http://schemas.openxmlformats.org/officeDocument/2006/relationships/hyperlink" Target="https://qr.iek.group/ZPR10-11-010-080" TargetMode="External"/><Relationship Id="rId23" Type="http://schemas.openxmlformats.org/officeDocument/2006/relationships/hyperlink" Target="https://qr.iek.group/ZDP86-13-1-68-80" TargetMode="External"/><Relationship Id="rId119" Type="http://schemas.openxmlformats.org/officeDocument/2006/relationships/hyperlink" Target="https://qr.iek.group/ZPR10-11-010-080" TargetMode="External"/><Relationship Id="rId270" Type="http://schemas.openxmlformats.org/officeDocument/2006/relationships/hyperlink" Target="https://qr.iek.group/ZPR10D-KM-50-008" TargetMode="External"/><Relationship Id="rId291" Type="http://schemas.openxmlformats.org/officeDocument/2006/relationships/hyperlink" Target="https://qr.iek.group/ZPR10-11-008-125" TargetMode="External"/><Relationship Id="rId305" Type="http://schemas.openxmlformats.org/officeDocument/2006/relationships/hyperlink" Target="https://qr.iek.group/ZPR10D-KM-50-008" TargetMode="External"/><Relationship Id="rId326" Type="http://schemas.openxmlformats.org/officeDocument/2006/relationships/hyperlink" Target="https://qr.iek.group/ZCC80-50-1-10" TargetMode="External"/><Relationship Id="rId347" Type="http://schemas.openxmlformats.org/officeDocument/2006/relationships/hyperlink" Target="https://qr.iek.group/ZCC80-13-1-10" TargetMode="External"/><Relationship Id="rId44" Type="http://schemas.openxmlformats.org/officeDocument/2006/relationships/hyperlink" Target="https://qr.iek.group/ZPR10-50-008-100" TargetMode="External"/><Relationship Id="rId65" Type="http://schemas.openxmlformats.org/officeDocument/2006/relationships/hyperlink" Target="https://qr.iek.group/ZCC80-14-1-10" TargetMode="External"/><Relationship Id="rId86" Type="http://schemas.openxmlformats.org/officeDocument/2006/relationships/hyperlink" Target="https://qr.iek.group/ZPR10D-KM-30-008" TargetMode="External"/><Relationship Id="rId130" Type="http://schemas.openxmlformats.org/officeDocument/2006/relationships/hyperlink" Target="https://qr.iek.group/ZPR10D-KM-50-008" TargetMode="External"/><Relationship Id="rId151" Type="http://schemas.openxmlformats.org/officeDocument/2006/relationships/hyperlink" Target="https://qr.iek.group/ZPS10-50-025-064" TargetMode="External"/><Relationship Id="rId368" Type="http://schemas.openxmlformats.org/officeDocument/2006/relationships/hyperlink" Target="https://qr.iek.group/ZPR10D-KM-50-008" TargetMode="External"/><Relationship Id="rId389" Type="http://schemas.openxmlformats.org/officeDocument/2006/relationships/hyperlink" Target="https://qr.iek.group/ZPR10D-KM-50-008" TargetMode="External"/><Relationship Id="rId172" Type="http://schemas.openxmlformats.org/officeDocument/2006/relationships/hyperlink" Target="https://qr.iek.group/ZDP87-14-1-68-140" TargetMode="External"/><Relationship Id="rId193" Type="http://schemas.openxmlformats.org/officeDocument/2006/relationships/hyperlink" Target="https://qr.iek.group/ZPR10-50-008-100" TargetMode="External"/><Relationship Id="rId207" Type="http://schemas.openxmlformats.org/officeDocument/2006/relationships/hyperlink" Target="https://qr.iek.group/ZPR10D-KM-30-008" TargetMode="External"/><Relationship Id="rId228" Type="http://schemas.openxmlformats.org/officeDocument/2006/relationships/hyperlink" Target="https://qr.iek.group/ZDP80-50-5-68" TargetMode="External"/><Relationship Id="rId249" Type="http://schemas.openxmlformats.org/officeDocument/2006/relationships/hyperlink" Target="https://qr.iek.group/ZCC80-14-1-10" TargetMode="External"/><Relationship Id="rId414" Type="http://schemas.openxmlformats.org/officeDocument/2006/relationships/hyperlink" Target="https://qr.iek.group/ZPR10-11-010-080" TargetMode="External"/><Relationship Id="rId435" Type="http://schemas.openxmlformats.org/officeDocument/2006/relationships/hyperlink" Target="https://qr.iek.group/ZPR10-50-010-100" TargetMode="External"/><Relationship Id="rId13" Type="http://schemas.openxmlformats.org/officeDocument/2006/relationships/hyperlink" Target="https://qr.iek.group/ZPR10D-KM-50-008" TargetMode="External"/><Relationship Id="rId109" Type="http://schemas.openxmlformats.org/officeDocument/2006/relationships/hyperlink" Target="https://qr.iek.group/ZPR10-50-010-100" TargetMode="External"/><Relationship Id="rId260" Type="http://schemas.openxmlformats.org/officeDocument/2006/relationships/hyperlink" Target="https://qr.iek.group/ZDP80-20-4-68-100" TargetMode="External"/><Relationship Id="rId281" Type="http://schemas.openxmlformats.org/officeDocument/2006/relationships/hyperlink" Target="https://qr.iek.group/ZPR10-50-008-100" TargetMode="External"/><Relationship Id="rId316" Type="http://schemas.openxmlformats.org/officeDocument/2006/relationships/hyperlink" Target="https://qr.iek.group/ZDP87-50-1-68-140" TargetMode="External"/><Relationship Id="rId337" Type="http://schemas.openxmlformats.org/officeDocument/2006/relationships/hyperlink" Target="https://qr.iek.group/ZPR10D-KM-50-008" TargetMode="External"/><Relationship Id="rId34" Type="http://schemas.openxmlformats.org/officeDocument/2006/relationships/hyperlink" Target="https://qr.iek.group/ZPR10-11-008-125" TargetMode="External"/><Relationship Id="rId55" Type="http://schemas.openxmlformats.org/officeDocument/2006/relationships/hyperlink" Target="https://qr.iek.group/ZDP85-20-1-68-90" TargetMode="External"/><Relationship Id="rId76" Type="http://schemas.openxmlformats.org/officeDocument/2006/relationships/hyperlink" Target="https://qr.iek.group/ZCC80-14-1-10" TargetMode="External"/><Relationship Id="rId97" Type="http://schemas.openxmlformats.org/officeDocument/2006/relationships/hyperlink" Target="https://qr.iek.group/ZPR10D-KM-50-008" TargetMode="External"/><Relationship Id="rId120" Type="http://schemas.openxmlformats.org/officeDocument/2006/relationships/hyperlink" Target="https://qr.iek.group/ZPR10-11-010-080" TargetMode="External"/><Relationship Id="rId141" Type="http://schemas.openxmlformats.org/officeDocument/2006/relationships/hyperlink" Target="https://qr.iek.group/ZPS10-11-025-064" TargetMode="External"/><Relationship Id="rId358" Type="http://schemas.openxmlformats.org/officeDocument/2006/relationships/hyperlink" Target="https://qr.iek.group/ZPR10D-KM-50-008" TargetMode="External"/><Relationship Id="rId379" Type="http://schemas.openxmlformats.org/officeDocument/2006/relationships/hyperlink" Target="https://qr.iek.group/ZCC80-13-1-10" TargetMode="External"/><Relationship Id="rId7" Type="http://schemas.openxmlformats.org/officeDocument/2006/relationships/hyperlink" Target="https://qr.iek.group/ZPR10-11-008-125" TargetMode="External"/><Relationship Id="rId162" Type="http://schemas.openxmlformats.org/officeDocument/2006/relationships/hyperlink" Target="https://qr.iek.group/ZPR10D-KM-50-008" TargetMode="External"/><Relationship Id="rId183" Type="http://schemas.openxmlformats.org/officeDocument/2006/relationships/hyperlink" Target="https://qr.iek.group/ZPR10-50-008-100" TargetMode="External"/><Relationship Id="rId218" Type="http://schemas.openxmlformats.org/officeDocument/2006/relationships/hyperlink" Target="https://qr.iek.group/ZDP85-60-6-08" TargetMode="External"/><Relationship Id="rId239" Type="http://schemas.openxmlformats.org/officeDocument/2006/relationships/hyperlink" Target="https://qr.iek.group/ZCC80-20-1-10" TargetMode="External"/><Relationship Id="rId390" Type="http://schemas.openxmlformats.org/officeDocument/2006/relationships/hyperlink" Target="https://qr.iek.group/ZCC80-20-1-10" TargetMode="External"/><Relationship Id="rId404" Type="http://schemas.openxmlformats.org/officeDocument/2006/relationships/hyperlink" Target="https://qr.iek.group/ZPR10D-KM-50-008" TargetMode="External"/><Relationship Id="rId425" Type="http://schemas.openxmlformats.org/officeDocument/2006/relationships/hyperlink" Target="https://qr.iek.group/ZPR10-11-010-080" TargetMode="External"/><Relationship Id="rId250" Type="http://schemas.openxmlformats.org/officeDocument/2006/relationships/hyperlink" Target="https://qr.iek.group/ZPR10-11-008-125" TargetMode="External"/><Relationship Id="rId271" Type="http://schemas.openxmlformats.org/officeDocument/2006/relationships/hyperlink" Target="https://qr.iek.group/ZCC80-50-1-10" TargetMode="External"/><Relationship Id="rId292" Type="http://schemas.openxmlformats.org/officeDocument/2006/relationships/hyperlink" Target="https://qr.iek.group/ZDP80-14-8-16" TargetMode="External"/><Relationship Id="rId306" Type="http://schemas.openxmlformats.org/officeDocument/2006/relationships/hyperlink" Target="https://qr.iek.group/ZCC80-50-1-10" TargetMode="External"/><Relationship Id="rId24" Type="http://schemas.openxmlformats.org/officeDocument/2006/relationships/hyperlink" Target="https://qr.iek.group/ZPR10D-KM-30-008" TargetMode="External"/><Relationship Id="rId45" Type="http://schemas.openxmlformats.org/officeDocument/2006/relationships/hyperlink" Target="https://qr.iek.group/ZPR10D-KM-50-008" TargetMode="External"/><Relationship Id="rId66" Type="http://schemas.openxmlformats.org/officeDocument/2006/relationships/hyperlink" Target="https://qr.iek.group/ZDP80-70-6-18-100" TargetMode="External"/><Relationship Id="rId87" Type="http://schemas.openxmlformats.org/officeDocument/2006/relationships/hyperlink" Target="https://qr.iek.group/ZCC80-14-1-10" TargetMode="External"/><Relationship Id="rId110" Type="http://schemas.openxmlformats.org/officeDocument/2006/relationships/hyperlink" Target="https://qr.iek.group/ZPR10-50-010-100" TargetMode="External"/><Relationship Id="rId131" Type="http://schemas.openxmlformats.org/officeDocument/2006/relationships/hyperlink" Target="https://qr.iek.group/ZCC80-20-1-10" TargetMode="External"/><Relationship Id="rId327" Type="http://schemas.openxmlformats.org/officeDocument/2006/relationships/hyperlink" Target="https://qr.iek.group/ZDP85-14-1-16-150" TargetMode="External"/><Relationship Id="rId348" Type="http://schemas.openxmlformats.org/officeDocument/2006/relationships/hyperlink" Target="https://qr.iek.group/ZPR10D-KM-50-008" TargetMode="External"/><Relationship Id="rId369" Type="http://schemas.openxmlformats.org/officeDocument/2006/relationships/hyperlink" Target="https://qr.iek.group/ZCC80-20-1-10" TargetMode="External"/><Relationship Id="rId152" Type="http://schemas.openxmlformats.org/officeDocument/2006/relationships/hyperlink" Target="https://qr.iek.group/ZDP71-50-1-40" TargetMode="External"/><Relationship Id="rId173" Type="http://schemas.openxmlformats.org/officeDocument/2006/relationships/hyperlink" Target="https://qr.iek.group/ZPR10D-KM-30-008" TargetMode="External"/><Relationship Id="rId194" Type="http://schemas.openxmlformats.org/officeDocument/2006/relationships/hyperlink" Target="https://qr.iek.group/ZPR10D-KM-50-008" TargetMode="External"/><Relationship Id="rId208" Type="http://schemas.openxmlformats.org/officeDocument/2006/relationships/hyperlink" Target="https://qr.iek.group/ZCC80-13-1-10" TargetMode="External"/><Relationship Id="rId229" Type="http://schemas.openxmlformats.org/officeDocument/2006/relationships/hyperlink" Target="https://qr.iek.group/ZDP80-11-5-68" TargetMode="External"/><Relationship Id="rId380" Type="http://schemas.openxmlformats.org/officeDocument/2006/relationships/hyperlink" Target="https://qr.iek.group/ZPR10D-KM-50-008" TargetMode="External"/><Relationship Id="rId415" Type="http://schemas.openxmlformats.org/officeDocument/2006/relationships/hyperlink" Target="https://qr.iek.group/ZPR10-50-010-100" TargetMode="External"/><Relationship Id="rId436" Type="http://schemas.openxmlformats.org/officeDocument/2006/relationships/hyperlink" Target="https://qr.iek.group/ZPR10-11-010-080" TargetMode="External"/><Relationship Id="rId240" Type="http://schemas.openxmlformats.org/officeDocument/2006/relationships/hyperlink" Target="https://qr.iek.group/ZPR10-50-008-100" TargetMode="External"/><Relationship Id="rId261" Type="http://schemas.openxmlformats.org/officeDocument/2006/relationships/hyperlink" Target="https://qr.iek.group/ZDP80-11-4-18-110" TargetMode="External"/><Relationship Id="rId14" Type="http://schemas.openxmlformats.org/officeDocument/2006/relationships/hyperlink" Target="https://qr.iek.group/ZCC80-20-1-10" TargetMode="External"/><Relationship Id="rId35" Type="http://schemas.openxmlformats.org/officeDocument/2006/relationships/hyperlink" Target="https://qr.iek.group/ZPR10D-KM-30-008" TargetMode="External"/><Relationship Id="rId56" Type="http://schemas.openxmlformats.org/officeDocument/2006/relationships/hyperlink" Target="https://qr.iek.group/ZDP85-50-1-68-90" TargetMode="External"/><Relationship Id="rId77" Type="http://schemas.openxmlformats.org/officeDocument/2006/relationships/hyperlink" Target="https://qr.iek.group/ZDP86-13-1-68-80" TargetMode="External"/><Relationship Id="rId100" Type="http://schemas.openxmlformats.org/officeDocument/2006/relationships/hyperlink" Target="https://qr.iek.group/ZCC80-50-1-10" TargetMode="External"/><Relationship Id="rId282" Type="http://schemas.openxmlformats.org/officeDocument/2006/relationships/hyperlink" Target="https://qr.iek.group/ZPR10D-KM-50-008" TargetMode="External"/><Relationship Id="rId317" Type="http://schemas.openxmlformats.org/officeDocument/2006/relationships/hyperlink" Target="https://qr.iek.group/ZPR10D-KM-50-008" TargetMode="External"/><Relationship Id="rId338" Type="http://schemas.openxmlformats.org/officeDocument/2006/relationships/hyperlink" Target="https://qr.iek.group/ZCC80-50-1-10" TargetMode="External"/><Relationship Id="rId359" Type="http://schemas.openxmlformats.org/officeDocument/2006/relationships/hyperlink" Target="https://qr.iek.group/ZCC80-50-1-10" TargetMode="External"/><Relationship Id="rId8" Type="http://schemas.openxmlformats.org/officeDocument/2006/relationships/hyperlink" Target="https://qr.iek.group/ZDP80-70-6-18-100" TargetMode="External"/><Relationship Id="rId98" Type="http://schemas.openxmlformats.org/officeDocument/2006/relationships/hyperlink" Target="https://qr.iek.group/ZCC80-20-1-10" TargetMode="External"/><Relationship Id="rId121" Type="http://schemas.openxmlformats.org/officeDocument/2006/relationships/hyperlink" Target="https://qr.iek.group/ZPR10-11-010-080" TargetMode="External"/><Relationship Id="rId142" Type="http://schemas.openxmlformats.org/officeDocument/2006/relationships/hyperlink" Target="https://qr.iek.group/ZPR10D-KM-30-008" TargetMode="External"/><Relationship Id="rId163" Type="http://schemas.openxmlformats.org/officeDocument/2006/relationships/hyperlink" Target="https://qr.iek.group/ZGC13-20-1-16-40" TargetMode="External"/><Relationship Id="rId184" Type="http://schemas.openxmlformats.org/officeDocument/2006/relationships/hyperlink" Target="https://qr.iek.group/ZDP87-50-1-68-140" TargetMode="External"/><Relationship Id="rId219" Type="http://schemas.openxmlformats.org/officeDocument/2006/relationships/hyperlink" Target="https://qr.iek.group/ZDP87-14-1-68-140" TargetMode="External"/><Relationship Id="rId370" Type="http://schemas.openxmlformats.org/officeDocument/2006/relationships/hyperlink" Target="https://qr.iek.group/ZPR10D-KM-50-008" TargetMode="External"/><Relationship Id="rId391" Type="http://schemas.openxmlformats.org/officeDocument/2006/relationships/hyperlink" Target="https://qr.iek.group/ZPR10D-KM-50-008" TargetMode="External"/><Relationship Id="rId405" Type="http://schemas.openxmlformats.org/officeDocument/2006/relationships/hyperlink" Target="https://qr.iek.group/ZCC80-20-1-10" TargetMode="External"/><Relationship Id="rId426" Type="http://schemas.openxmlformats.org/officeDocument/2006/relationships/hyperlink" Target="https://qr.iek.group/ZPR10-50-010-100" TargetMode="External"/><Relationship Id="rId230" Type="http://schemas.openxmlformats.org/officeDocument/2006/relationships/hyperlink" Target="https://qr.iek.group/ZPR10-11-008-125" TargetMode="External"/><Relationship Id="rId251" Type="http://schemas.openxmlformats.org/officeDocument/2006/relationships/hyperlink" Target="https://qr.iek.group/ZPR10D-KM-30-008" TargetMode="External"/><Relationship Id="rId25" Type="http://schemas.openxmlformats.org/officeDocument/2006/relationships/hyperlink" Target="https://qr.iek.group/ZCC80-13-1-10" TargetMode="External"/><Relationship Id="rId46" Type="http://schemas.openxmlformats.org/officeDocument/2006/relationships/hyperlink" Target="https://qr.iek.group/ZCC80-50-1-10" TargetMode="External"/><Relationship Id="rId67" Type="http://schemas.openxmlformats.org/officeDocument/2006/relationships/hyperlink" Target="https://qr.iek.group/ZPR10D-KM-30-008" TargetMode="External"/><Relationship Id="rId272" Type="http://schemas.openxmlformats.org/officeDocument/2006/relationships/hyperlink" Target="https://qr.iek.group/ZDP80-11-4-68" TargetMode="External"/><Relationship Id="rId293" Type="http://schemas.openxmlformats.org/officeDocument/2006/relationships/hyperlink" Target="https://qr.iek.group/ZPR10D-KM-30-008" TargetMode="External"/><Relationship Id="rId307" Type="http://schemas.openxmlformats.org/officeDocument/2006/relationships/hyperlink" Target="https://qr.iek.group/ZDP87-14-1-68-140" TargetMode="External"/><Relationship Id="rId328" Type="http://schemas.openxmlformats.org/officeDocument/2006/relationships/hyperlink" Target="https://qr.iek.group/ZDP85-13-1-16-150" TargetMode="External"/><Relationship Id="rId349" Type="http://schemas.openxmlformats.org/officeDocument/2006/relationships/hyperlink" Target="https://qr.iek.group/ZCC80-50-1-10" TargetMode="External"/><Relationship Id="rId88" Type="http://schemas.openxmlformats.org/officeDocument/2006/relationships/hyperlink" Target="https://qr.iek.group/ZPR10D-KM-30-008" TargetMode="External"/><Relationship Id="rId111" Type="http://schemas.openxmlformats.org/officeDocument/2006/relationships/hyperlink" Target="https://qr.iek.group/ZPR10-50-010-100" TargetMode="External"/><Relationship Id="rId132" Type="http://schemas.openxmlformats.org/officeDocument/2006/relationships/hyperlink" Target="https://qr.iek.group/ZPR10-50-008-100" TargetMode="External"/><Relationship Id="rId153" Type="http://schemas.openxmlformats.org/officeDocument/2006/relationships/hyperlink" Target="https://qr.iek.group/ZPR10D-KM-50-008" TargetMode="External"/><Relationship Id="rId174" Type="http://schemas.openxmlformats.org/officeDocument/2006/relationships/hyperlink" Target="https://qr.iek.group/ZCC80-14-1-10" TargetMode="External"/><Relationship Id="rId195" Type="http://schemas.openxmlformats.org/officeDocument/2006/relationships/hyperlink" Target="https://qr.iek.group/ZCC80-20-1-10" TargetMode="External"/><Relationship Id="rId209" Type="http://schemas.openxmlformats.org/officeDocument/2006/relationships/hyperlink" Target="https://qr.iek.group/ZPR10-50-008-100" TargetMode="External"/><Relationship Id="rId360" Type="http://schemas.openxmlformats.org/officeDocument/2006/relationships/hyperlink" Target="https://qr.iek.group/ZDP50-11-1-16-40" TargetMode="External"/><Relationship Id="rId381" Type="http://schemas.openxmlformats.org/officeDocument/2006/relationships/hyperlink" Target="https://qr.iek.group/ZCC80-50-1-10" TargetMode="External"/><Relationship Id="rId416" Type="http://schemas.openxmlformats.org/officeDocument/2006/relationships/hyperlink" Target="https://qr.iek.group/ZPR10-11-010-080" TargetMode="External"/><Relationship Id="rId220" Type="http://schemas.openxmlformats.org/officeDocument/2006/relationships/hyperlink" Target="https://qr.iek.group/ZPR10D-KM-30-008" TargetMode="External"/><Relationship Id="rId241" Type="http://schemas.openxmlformats.org/officeDocument/2006/relationships/hyperlink" Target="https://qr.iek.group/ZPR10D-KM-50-008" TargetMode="External"/><Relationship Id="rId437" Type="http://schemas.openxmlformats.org/officeDocument/2006/relationships/hyperlink" Target="https://qr.iek.group/ZPR10-11-010-080" TargetMode="External"/><Relationship Id="rId15" Type="http://schemas.openxmlformats.org/officeDocument/2006/relationships/hyperlink" Target="https://qr.iek.group/ZPR10-50-008-100" TargetMode="External"/><Relationship Id="rId36" Type="http://schemas.openxmlformats.org/officeDocument/2006/relationships/hyperlink" Target="https://qr.iek.group/ZCC80-14-1-10" TargetMode="External"/><Relationship Id="rId57" Type="http://schemas.openxmlformats.org/officeDocument/2006/relationships/hyperlink" Target="https://qr.iek.group/ZPR10-50-008-100" TargetMode="External"/><Relationship Id="rId262" Type="http://schemas.openxmlformats.org/officeDocument/2006/relationships/hyperlink" Target="https://qr.iek.group/ZDP80-50-4-68-100" TargetMode="External"/><Relationship Id="rId283" Type="http://schemas.openxmlformats.org/officeDocument/2006/relationships/hyperlink" Target="https://qr.iek.group/ZCC80-20-1-10" TargetMode="External"/><Relationship Id="rId318" Type="http://schemas.openxmlformats.org/officeDocument/2006/relationships/hyperlink" Target="https://qr.iek.group/ZCC80-50-1-10" TargetMode="External"/><Relationship Id="rId339" Type="http://schemas.openxmlformats.org/officeDocument/2006/relationships/hyperlink" Target="https://qr.iek.group/ZDP85-60-6-08" TargetMode="External"/><Relationship Id="rId78" Type="http://schemas.openxmlformats.org/officeDocument/2006/relationships/hyperlink" Target="https://qr.iek.group/ZPR10D-KM-30-008" TargetMode="External"/><Relationship Id="rId99" Type="http://schemas.openxmlformats.org/officeDocument/2006/relationships/hyperlink" Target="https://qr.iek.group/ZPR10D-KM-50-008" TargetMode="External"/><Relationship Id="rId101" Type="http://schemas.openxmlformats.org/officeDocument/2006/relationships/hyperlink" Target="https://qr.iek.group/ZDP85-20-1-68-90" TargetMode="External"/><Relationship Id="rId122" Type="http://schemas.openxmlformats.org/officeDocument/2006/relationships/hyperlink" Target="https://qr.iek.group/ZPR10-11-010-080" TargetMode="External"/><Relationship Id="rId143" Type="http://schemas.openxmlformats.org/officeDocument/2006/relationships/hyperlink" Target="https://qr.iek.group/ZCC18-14-1-12-40" TargetMode="External"/><Relationship Id="rId164" Type="http://schemas.openxmlformats.org/officeDocument/2006/relationships/hyperlink" Target="https://qr.iek.group/ZDP71-50-1-40" TargetMode="External"/><Relationship Id="rId185" Type="http://schemas.openxmlformats.org/officeDocument/2006/relationships/hyperlink" Target="https://qr.iek.group/ZPR10D-KM-50-008" TargetMode="External"/><Relationship Id="rId350" Type="http://schemas.openxmlformats.org/officeDocument/2006/relationships/hyperlink" Target="https://qr.iek.group/ZDP80-50-5-68" TargetMode="External"/><Relationship Id="rId371" Type="http://schemas.openxmlformats.org/officeDocument/2006/relationships/hyperlink" Target="https://qr.iek.group/ZCC80-50-1-10" TargetMode="External"/><Relationship Id="rId406" Type="http://schemas.openxmlformats.org/officeDocument/2006/relationships/hyperlink" Target="https://qr.iek.group/ZDP80-50-8-16" TargetMode="External"/><Relationship Id="rId9" Type="http://schemas.openxmlformats.org/officeDocument/2006/relationships/hyperlink" Target="https://qr.iek.group/ZPR10D-KM-30-008" TargetMode="External"/><Relationship Id="rId210" Type="http://schemas.openxmlformats.org/officeDocument/2006/relationships/hyperlink" Target="https://qr.iek.group/ZPR10D-KM-50-008" TargetMode="External"/><Relationship Id="rId392" Type="http://schemas.openxmlformats.org/officeDocument/2006/relationships/hyperlink" Target="https://qr.iek.group/ZCC80-50-1-10" TargetMode="External"/><Relationship Id="rId427" Type="http://schemas.openxmlformats.org/officeDocument/2006/relationships/hyperlink" Target="https://qr.iek.group/ZPR10-50-010-100" TargetMode="External"/><Relationship Id="rId26" Type="http://schemas.openxmlformats.org/officeDocument/2006/relationships/hyperlink" Target="https://qr.iek.group/ZPR10-11-008-125" TargetMode="External"/><Relationship Id="rId231" Type="http://schemas.openxmlformats.org/officeDocument/2006/relationships/hyperlink" Target="https://qr.iek.group/ZPR10-11-008-125" TargetMode="External"/><Relationship Id="rId252" Type="http://schemas.openxmlformats.org/officeDocument/2006/relationships/hyperlink" Target="https://qr.iek.group/ZCC80-13-1-10" TargetMode="External"/><Relationship Id="rId273" Type="http://schemas.openxmlformats.org/officeDocument/2006/relationships/hyperlink" Target="https://qr.iek.group/ZDP80-11-4-68" TargetMode="External"/><Relationship Id="rId294" Type="http://schemas.openxmlformats.org/officeDocument/2006/relationships/hyperlink" Target="https://qr.iek.group/ZCC80-14-1-10" TargetMode="External"/><Relationship Id="rId308" Type="http://schemas.openxmlformats.org/officeDocument/2006/relationships/hyperlink" Target="https://qr.iek.group/ZPR10D-KM-30-008" TargetMode="External"/><Relationship Id="rId329" Type="http://schemas.openxmlformats.org/officeDocument/2006/relationships/hyperlink" Target="https://qr.iek.group/ZDP85-13-1-16-150" TargetMode="External"/><Relationship Id="rId47" Type="http://schemas.openxmlformats.org/officeDocument/2006/relationships/hyperlink" Target="https://qr.iek.group/ZDP86-20-1-68-80" TargetMode="External"/><Relationship Id="rId68" Type="http://schemas.openxmlformats.org/officeDocument/2006/relationships/hyperlink" Target="https://qr.iek.group/ZCC80-13-1-10" TargetMode="External"/><Relationship Id="rId89" Type="http://schemas.openxmlformats.org/officeDocument/2006/relationships/hyperlink" Target="https://qr.iek.group/ZCC80-13-1-10" TargetMode="External"/><Relationship Id="rId112" Type="http://schemas.openxmlformats.org/officeDocument/2006/relationships/hyperlink" Target="https://qr.iek.group/ZPR10-50-010-100" TargetMode="External"/><Relationship Id="rId133" Type="http://schemas.openxmlformats.org/officeDocument/2006/relationships/hyperlink" Target="https://qr.iek.group/ZPR10D-KM-50-008" TargetMode="External"/><Relationship Id="rId154" Type="http://schemas.openxmlformats.org/officeDocument/2006/relationships/hyperlink" Target="https://qr.iek.group/ZGC13-40-1-16-40" TargetMode="External"/><Relationship Id="rId175" Type="http://schemas.openxmlformats.org/officeDocument/2006/relationships/hyperlink" Target="https://qr.iek.group/ZPR10-11-008-125" TargetMode="External"/><Relationship Id="rId340" Type="http://schemas.openxmlformats.org/officeDocument/2006/relationships/hyperlink" Target="https://qr.iek.group/ZDP85-60-6-08" TargetMode="External"/><Relationship Id="rId361" Type="http://schemas.openxmlformats.org/officeDocument/2006/relationships/hyperlink" Target="https://qr.iek.group/ZDP50-11-1-16-40" TargetMode="External"/><Relationship Id="rId196" Type="http://schemas.openxmlformats.org/officeDocument/2006/relationships/hyperlink" Target="https://qr.iek.group/ZPR10-50-008-100" TargetMode="External"/><Relationship Id="rId200" Type="http://schemas.openxmlformats.org/officeDocument/2006/relationships/hyperlink" Target="https://qr.iek.group/ZDP85-13-1-16-150" TargetMode="External"/><Relationship Id="rId382" Type="http://schemas.openxmlformats.org/officeDocument/2006/relationships/hyperlink" Target="https://qr.iek.group/ZDP80-11-4-68" TargetMode="External"/><Relationship Id="rId417" Type="http://schemas.openxmlformats.org/officeDocument/2006/relationships/hyperlink" Target="https://qr.iek.group/ZPR10-11-010-080" TargetMode="External"/><Relationship Id="rId438" Type="http://schemas.openxmlformats.org/officeDocument/2006/relationships/hyperlink" Target="https://qr.iek.group/ZPR10-50-010-100" TargetMode="External"/><Relationship Id="rId16" Type="http://schemas.openxmlformats.org/officeDocument/2006/relationships/hyperlink" Target="https://qr.iek.group/ZDP80-70-6-18-100" TargetMode="External"/><Relationship Id="rId221" Type="http://schemas.openxmlformats.org/officeDocument/2006/relationships/hyperlink" Target="https://qr.iek.group/ZCC80-14-1-10" TargetMode="External"/><Relationship Id="rId242" Type="http://schemas.openxmlformats.org/officeDocument/2006/relationships/hyperlink" Target="https://qr.iek.group/ZCC80-50-1-10" TargetMode="External"/><Relationship Id="rId263" Type="http://schemas.openxmlformats.org/officeDocument/2006/relationships/hyperlink" Target="https://qr.iek.group/ZPR10-11-008-125" TargetMode="External"/><Relationship Id="rId284" Type="http://schemas.openxmlformats.org/officeDocument/2006/relationships/hyperlink" Target="https://qr.iek.group/ZPR10-50-008-100" TargetMode="External"/><Relationship Id="rId319" Type="http://schemas.openxmlformats.org/officeDocument/2006/relationships/hyperlink" Target="https://qr.iek.group/ZPR10D-KM-30-008" TargetMode="External"/><Relationship Id="rId37" Type="http://schemas.openxmlformats.org/officeDocument/2006/relationships/hyperlink" Target="https://qr.iek.group/ZPR10-11-008-125" TargetMode="External"/><Relationship Id="rId58" Type="http://schemas.openxmlformats.org/officeDocument/2006/relationships/hyperlink" Target="https://qr.iek.group/ZPR10D-KM-50-008" TargetMode="External"/><Relationship Id="rId79" Type="http://schemas.openxmlformats.org/officeDocument/2006/relationships/hyperlink" Target="https://qr.iek.group/ZCC80-13-1-10" TargetMode="External"/><Relationship Id="rId102" Type="http://schemas.openxmlformats.org/officeDocument/2006/relationships/hyperlink" Target="https://qr.iek.group/ZDP85-50-1-68-90" TargetMode="External"/><Relationship Id="rId123" Type="http://schemas.openxmlformats.org/officeDocument/2006/relationships/hyperlink" Target="https://qr.iek.group/ZPR10-11-008-125" TargetMode="External"/><Relationship Id="rId144" Type="http://schemas.openxmlformats.org/officeDocument/2006/relationships/hyperlink" Target="https://qr.iek.group/ZPS10-11-025-064" TargetMode="External"/><Relationship Id="rId330" Type="http://schemas.openxmlformats.org/officeDocument/2006/relationships/hyperlink" Target="https://qr.iek.group/ZDP85-20-1-68-150" TargetMode="External"/><Relationship Id="rId90" Type="http://schemas.openxmlformats.org/officeDocument/2006/relationships/hyperlink" Target="https://qr.iek.group/ZCC80-50-1-10" TargetMode="External"/><Relationship Id="rId165" Type="http://schemas.openxmlformats.org/officeDocument/2006/relationships/hyperlink" Target="https://qr.iek.group/ZPR10D-KM-50-008" TargetMode="External"/><Relationship Id="rId186" Type="http://schemas.openxmlformats.org/officeDocument/2006/relationships/hyperlink" Target="https://qr.iek.group/ZCC80-50-1-10" TargetMode="External"/><Relationship Id="rId351" Type="http://schemas.openxmlformats.org/officeDocument/2006/relationships/hyperlink" Target="https://qr.iek.group/ZDP80-11-5-68" TargetMode="External"/><Relationship Id="rId372" Type="http://schemas.openxmlformats.org/officeDocument/2006/relationships/hyperlink" Target="https://qr.iek.group/ZDP80-13-4-68-100" TargetMode="External"/><Relationship Id="rId393" Type="http://schemas.openxmlformats.org/officeDocument/2006/relationships/hyperlink" Target="https://qr.iek.group/ZDP80-20-2-16-70" TargetMode="External"/><Relationship Id="rId407" Type="http://schemas.openxmlformats.org/officeDocument/2006/relationships/hyperlink" Target="https://qr.iek.group/ZPR10D-KM-50-008" TargetMode="External"/><Relationship Id="rId428" Type="http://schemas.openxmlformats.org/officeDocument/2006/relationships/hyperlink" Target="https://qr.iek.group/ZPR10-11-010-080" TargetMode="External"/><Relationship Id="rId211" Type="http://schemas.openxmlformats.org/officeDocument/2006/relationships/hyperlink" Target="https://qr.iek.group/ZCC80-20-1-10" TargetMode="External"/><Relationship Id="rId232" Type="http://schemas.openxmlformats.org/officeDocument/2006/relationships/hyperlink" Target="https://qr.iek.group/ZPR10D-KM-30-008" TargetMode="External"/><Relationship Id="rId253" Type="http://schemas.openxmlformats.org/officeDocument/2006/relationships/hyperlink" Target="https://qr.iek.group/ZPR10-50-008-100" TargetMode="External"/><Relationship Id="rId274" Type="http://schemas.openxmlformats.org/officeDocument/2006/relationships/hyperlink" Target="https://qr.iek.group/ZDP80-50-4-68" TargetMode="External"/><Relationship Id="rId295" Type="http://schemas.openxmlformats.org/officeDocument/2006/relationships/hyperlink" Target="https://qr.iek.group/ZPR10-11-008-125" TargetMode="External"/><Relationship Id="rId309" Type="http://schemas.openxmlformats.org/officeDocument/2006/relationships/hyperlink" Target="https://qr.iek.group/ZCC80-14-1-10" TargetMode="External"/><Relationship Id="rId27" Type="http://schemas.openxmlformats.org/officeDocument/2006/relationships/hyperlink" Target="https://qr.iek.group/ZDP85-14-1-68-90" TargetMode="External"/><Relationship Id="rId48" Type="http://schemas.openxmlformats.org/officeDocument/2006/relationships/hyperlink" Target="https://qr.iek.group/ZDP86-50-1-68-80" TargetMode="External"/><Relationship Id="rId69" Type="http://schemas.openxmlformats.org/officeDocument/2006/relationships/hyperlink" Target="https://qr.iek.group/ZDP80-70-6-18-100" TargetMode="External"/><Relationship Id="rId113" Type="http://schemas.openxmlformats.org/officeDocument/2006/relationships/hyperlink" Target="https://qr.iek.group/ZPR10-50-010-100" TargetMode="External"/><Relationship Id="rId134" Type="http://schemas.openxmlformats.org/officeDocument/2006/relationships/hyperlink" Target="https://qr.iek.group/ZCC80-50-1-10" TargetMode="External"/><Relationship Id="rId320" Type="http://schemas.openxmlformats.org/officeDocument/2006/relationships/hyperlink" Target="https://qr.iek.group/ZCC80-14-1-10" TargetMode="External"/><Relationship Id="rId80" Type="http://schemas.openxmlformats.org/officeDocument/2006/relationships/hyperlink" Target="https://qr.iek.group/ZDP85-14-1-68-90" TargetMode="External"/><Relationship Id="rId155" Type="http://schemas.openxmlformats.org/officeDocument/2006/relationships/hyperlink" Target="https://qr.iek.group/ZPR10D-KM-30-008" TargetMode="External"/><Relationship Id="rId176" Type="http://schemas.openxmlformats.org/officeDocument/2006/relationships/hyperlink" Target="https://qr.iek.group/ZDP87-13-1-68-140" TargetMode="External"/><Relationship Id="rId197" Type="http://schemas.openxmlformats.org/officeDocument/2006/relationships/hyperlink" Target="https://qr.iek.group/ZPR10D-KM-50-008" TargetMode="External"/><Relationship Id="rId341" Type="http://schemas.openxmlformats.org/officeDocument/2006/relationships/hyperlink" Target="https://qr.iek.group/ZDP85-60-6-08" TargetMode="External"/><Relationship Id="rId362" Type="http://schemas.openxmlformats.org/officeDocument/2006/relationships/hyperlink" Target="https://qr.iek.group/ZDP80-50-1-18" TargetMode="External"/><Relationship Id="rId383" Type="http://schemas.openxmlformats.org/officeDocument/2006/relationships/hyperlink" Target="https://qr.iek.group/ZDP80-11-4-68" TargetMode="External"/><Relationship Id="rId418" Type="http://schemas.openxmlformats.org/officeDocument/2006/relationships/hyperlink" Target="https://qr.iek.group/ZPR10-50-010-100" TargetMode="External"/><Relationship Id="rId439" Type="http://schemas.openxmlformats.org/officeDocument/2006/relationships/hyperlink" Target="https://qr.iek.group/ZPR10-11-010-080" TargetMode="External"/><Relationship Id="rId201" Type="http://schemas.openxmlformats.org/officeDocument/2006/relationships/hyperlink" Target="https://qr.iek.group/ZDP85-13-1-16-150" TargetMode="External"/><Relationship Id="rId222" Type="http://schemas.openxmlformats.org/officeDocument/2006/relationships/hyperlink" Target="https://qr.iek.group/ZPR10-11-008-125" TargetMode="External"/><Relationship Id="rId243" Type="http://schemas.openxmlformats.org/officeDocument/2006/relationships/hyperlink" Target="https://qr.iek.group/ZDP50-11-1-16-40" TargetMode="External"/><Relationship Id="rId264" Type="http://schemas.openxmlformats.org/officeDocument/2006/relationships/hyperlink" Target="https://qr.iek.group/ZPR10D-KM-30-008" TargetMode="External"/><Relationship Id="rId285" Type="http://schemas.openxmlformats.org/officeDocument/2006/relationships/hyperlink" Target="https://qr.iek.group/ZPR10D-KM-50-008" TargetMode="External"/><Relationship Id="rId17" Type="http://schemas.openxmlformats.org/officeDocument/2006/relationships/hyperlink" Target="https://qr.iek.group/ZPR10D-KM-50-008" TargetMode="External"/><Relationship Id="rId38" Type="http://schemas.openxmlformats.org/officeDocument/2006/relationships/hyperlink" Target="https://qr.iek.group/ZPR10D-KM-30-008" TargetMode="External"/><Relationship Id="rId59" Type="http://schemas.openxmlformats.org/officeDocument/2006/relationships/hyperlink" Target="https://qr.iek.group/ZCC80-20-1-10" TargetMode="External"/><Relationship Id="rId103" Type="http://schemas.openxmlformats.org/officeDocument/2006/relationships/hyperlink" Target="https://qr.iek.group/ZPR10D-KM-50-008" TargetMode="External"/><Relationship Id="rId124" Type="http://schemas.openxmlformats.org/officeDocument/2006/relationships/hyperlink" Target="https://qr.iek.group/ZPR10D-KM-30-008" TargetMode="External"/><Relationship Id="rId310" Type="http://schemas.openxmlformats.org/officeDocument/2006/relationships/hyperlink" Target="https://qr.iek.group/ZDP87-13-1-68-140" TargetMode="External"/><Relationship Id="rId70" Type="http://schemas.openxmlformats.org/officeDocument/2006/relationships/hyperlink" Target="https://qr.iek.group/ZPR10D-KM-50-008" TargetMode="External"/><Relationship Id="rId91" Type="http://schemas.openxmlformats.org/officeDocument/2006/relationships/hyperlink" Target="https://qr.iek.group/ZPR10D-KM-50-008" TargetMode="External"/><Relationship Id="rId145" Type="http://schemas.openxmlformats.org/officeDocument/2006/relationships/hyperlink" Target="https://qr.iek.group/ZDP70-14-1-40" TargetMode="External"/><Relationship Id="rId166" Type="http://schemas.openxmlformats.org/officeDocument/2006/relationships/hyperlink" Target="https://qr.iek.group/ZGC13-40-1-16-40" TargetMode="External"/><Relationship Id="rId187" Type="http://schemas.openxmlformats.org/officeDocument/2006/relationships/hyperlink" Target="https://qr.iek.group/ZPR10-11-008-125" TargetMode="External"/><Relationship Id="rId331" Type="http://schemas.openxmlformats.org/officeDocument/2006/relationships/hyperlink" Target="https://qr.iek.group/ZPR10D-KM-30-008" TargetMode="External"/><Relationship Id="rId352" Type="http://schemas.openxmlformats.org/officeDocument/2006/relationships/hyperlink" Target="https://qr.iek.group/ZPR10D-KM-30-008" TargetMode="External"/><Relationship Id="rId373" Type="http://schemas.openxmlformats.org/officeDocument/2006/relationships/hyperlink" Target="https://qr.iek.group/ZDP80-20-4-68-100" TargetMode="External"/><Relationship Id="rId394" Type="http://schemas.openxmlformats.org/officeDocument/2006/relationships/hyperlink" Target="https://qr.iek.group/ZDP80-50-2-16-70" TargetMode="External"/><Relationship Id="rId408" Type="http://schemas.openxmlformats.org/officeDocument/2006/relationships/hyperlink" Target="https://qr.iek.group/ZCC80-50-1-10" TargetMode="External"/><Relationship Id="rId429" Type="http://schemas.openxmlformats.org/officeDocument/2006/relationships/hyperlink" Target="https://qr.iek.group/ZPR10-11-010-080" TargetMode="External"/><Relationship Id="rId1" Type="http://schemas.openxmlformats.org/officeDocument/2006/relationships/hyperlink" Target="http://www.iek.ru/" TargetMode="External"/><Relationship Id="rId212" Type="http://schemas.openxmlformats.org/officeDocument/2006/relationships/hyperlink" Target="https://qr.iek.group/ZPR10-50-008-100" TargetMode="External"/><Relationship Id="rId233" Type="http://schemas.openxmlformats.org/officeDocument/2006/relationships/hyperlink" Target="https://qr.iek.group/ZCC80-14-1-10" TargetMode="External"/><Relationship Id="rId254" Type="http://schemas.openxmlformats.org/officeDocument/2006/relationships/hyperlink" Target="https://qr.iek.group/ZPR10D-KM-50-008" TargetMode="External"/><Relationship Id="rId440" Type="http://schemas.openxmlformats.org/officeDocument/2006/relationships/hyperlink" Target="https://qr.iek.group/ZPR10-11-010-080" TargetMode="External"/><Relationship Id="rId28" Type="http://schemas.openxmlformats.org/officeDocument/2006/relationships/hyperlink" Target="https://qr.iek.group/ZPR10D-KM-30-008" TargetMode="External"/><Relationship Id="rId49" Type="http://schemas.openxmlformats.org/officeDocument/2006/relationships/hyperlink" Target="https://qr.iek.group/ZPR10-50-008-100" TargetMode="External"/><Relationship Id="rId114" Type="http://schemas.openxmlformats.org/officeDocument/2006/relationships/hyperlink" Target="https://qr.iek.group/ZPR10-50-010-100" TargetMode="External"/><Relationship Id="rId275" Type="http://schemas.openxmlformats.org/officeDocument/2006/relationships/hyperlink" Target="https://qr.iek.group/ZPR10-11-008-125" TargetMode="External"/><Relationship Id="rId296" Type="http://schemas.openxmlformats.org/officeDocument/2006/relationships/hyperlink" Target="https://qr.iek.group/ZDP80-13-8-16" TargetMode="External"/><Relationship Id="rId300" Type="http://schemas.openxmlformats.org/officeDocument/2006/relationships/hyperlink" Target="https://qr.iek.group/ZDP80-20-8-16" TargetMode="External"/><Relationship Id="rId60" Type="http://schemas.openxmlformats.org/officeDocument/2006/relationships/hyperlink" Target="https://qr.iek.group/ZPR10-50-008-100" TargetMode="External"/><Relationship Id="rId81" Type="http://schemas.openxmlformats.org/officeDocument/2006/relationships/hyperlink" Target="https://qr.iek.group/ZPR10D-KM-30-008" TargetMode="External"/><Relationship Id="rId135" Type="http://schemas.openxmlformats.org/officeDocument/2006/relationships/hyperlink" Target="https://qr.iek.group/ZDP86-14-1-68-80" TargetMode="External"/><Relationship Id="rId156" Type="http://schemas.openxmlformats.org/officeDocument/2006/relationships/hyperlink" Target="https://qr.iek.group/ZCC80-13-1-10" TargetMode="External"/><Relationship Id="rId177" Type="http://schemas.openxmlformats.org/officeDocument/2006/relationships/hyperlink" Target="https://qr.iek.group/ZPR10D-KM-30-008" TargetMode="External"/><Relationship Id="rId198" Type="http://schemas.openxmlformats.org/officeDocument/2006/relationships/hyperlink" Target="https://qr.iek.group/ZCC80-50-1-10" TargetMode="External"/><Relationship Id="rId321" Type="http://schemas.openxmlformats.org/officeDocument/2006/relationships/hyperlink" Target="https://qr.iek.group/ZPR10D-KM-30-008" TargetMode="External"/><Relationship Id="rId342" Type="http://schemas.openxmlformats.org/officeDocument/2006/relationships/hyperlink" Target="https://qr.iek.group/ZDP85-60-6-08" TargetMode="External"/><Relationship Id="rId363" Type="http://schemas.openxmlformats.org/officeDocument/2006/relationships/hyperlink" Target="https://qr.iek.group/ZDP80-20-1-08" TargetMode="External"/><Relationship Id="rId384" Type="http://schemas.openxmlformats.org/officeDocument/2006/relationships/hyperlink" Target="https://qr.iek.group/ZDP80-50-4-68" TargetMode="External"/><Relationship Id="rId419" Type="http://schemas.openxmlformats.org/officeDocument/2006/relationships/hyperlink" Target="https://qr.iek.group/ZPR10-50-010-100" TargetMode="External"/><Relationship Id="rId202" Type="http://schemas.openxmlformats.org/officeDocument/2006/relationships/hyperlink" Target="https://qr.iek.group/ZDP85-20-1-68-150" TargetMode="External"/><Relationship Id="rId223" Type="http://schemas.openxmlformats.org/officeDocument/2006/relationships/hyperlink" Target="https://qr.iek.group/ZPR10D-KM-30-008" TargetMode="External"/><Relationship Id="rId244" Type="http://schemas.openxmlformats.org/officeDocument/2006/relationships/hyperlink" Target="https://qr.iek.group/ZDP50-11-1-16-40" TargetMode="External"/><Relationship Id="rId430" Type="http://schemas.openxmlformats.org/officeDocument/2006/relationships/hyperlink" Target="https://qr.iek.group/ZPR10-50-010-100" TargetMode="External"/><Relationship Id="rId18" Type="http://schemas.openxmlformats.org/officeDocument/2006/relationships/hyperlink" Target="https://qr.iek.group/ZPR10-11-008-125" TargetMode="External"/><Relationship Id="rId39" Type="http://schemas.openxmlformats.org/officeDocument/2006/relationships/hyperlink" Target="https://qr.iek.group/ZCC80-13-1-10" TargetMode="External"/><Relationship Id="rId265" Type="http://schemas.openxmlformats.org/officeDocument/2006/relationships/hyperlink" Target="https://qr.iek.group/ZCC80-14-1-10" TargetMode="External"/><Relationship Id="rId286" Type="http://schemas.openxmlformats.org/officeDocument/2006/relationships/hyperlink" Target="https://qr.iek.group/ZCC80-50-1-10" TargetMode="External"/><Relationship Id="rId50" Type="http://schemas.openxmlformats.org/officeDocument/2006/relationships/hyperlink" Target="https://qr.iek.group/ZPR10D-KM-50-008" TargetMode="External"/><Relationship Id="rId104" Type="http://schemas.openxmlformats.org/officeDocument/2006/relationships/hyperlink" Target="https://qr.iek.group/ZCC80-20-1-10" TargetMode="External"/><Relationship Id="rId125" Type="http://schemas.openxmlformats.org/officeDocument/2006/relationships/hyperlink" Target="https://qr.iek.group/ZCC80-14-1-10" TargetMode="External"/><Relationship Id="rId146" Type="http://schemas.openxmlformats.org/officeDocument/2006/relationships/hyperlink" Target="https://qr.iek.group/ZDP70-13-1-40" TargetMode="External"/><Relationship Id="rId167" Type="http://schemas.openxmlformats.org/officeDocument/2006/relationships/hyperlink" Target="https://qr.iek.group/ZPS10-11-040-042" TargetMode="External"/><Relationship Id="rId188" Type="http://schemas.openxmlformats.org/officeDocument/2006/relationships/hyperlink" Target="https://qr.iek.group/ZPR10D-KM-30-008" TargetMode="External"/><Relationship Id="rId311" Type="http://schemas.openxmlformats.org/officeDocument/2006/relationships/hyperlink" Target="https://qr.iek.group/ZPR10D-KM-30-008" TargetMode="External"/><Relationship Id="rId332" Type="http://schemas.openxmlformats.org/officeDocument/2006/relationships/hyperlink" Target="https://qr.iek.group/ZCC80-14-1-10" TargetMode="External"/><Relationship Id="rId353" Type="http://schemas.openxmlformats.org/officeDocument/2006/relationships/hyperlink" Target="https://qr.iek.group/ZCC80-14-1-10" TargetMode="External"/><Relationship Id="rId374" Type="http://schemas.openxmlformats.org/officeDocument/2006/relationships/hyperlink" Target="https://qr.iek.group/ZDP80-11-4-18-110" TargetMode="External"/><Relationship Id="rId395" Type="http://schemas.openxmlformats.org/officeDocument/2006/relationships/hyperlink" Target="https://qr.iek.group/ZDP80-13-2-16-70" TargetMode="External"/><Relationship Id="rId409" Type="http://schemas.openxmlformats.org/officeDocument/2006/relationships/hyperlink" Target="https://qr.iek.group/ZPR10-11-010-080" TargetMode="External"/><Relationship Id="rId71" Type="http://schemas.openxmlformats.org/officeDocument/2006/relationships/hyperlink" Target="https://qr.iek.group/ZCC80-20-1-10" TargetMode="External"/><Relationship Id="rId92" Type="http://schemas.openxmlformats.org/officeDocument/2006/relationships/hyperlink" Target="https://qr.iek.group/ZCC80-20-1-10" TargetMode="External"/><Relationship Id="rId213" Type="http://schemas.openxmlformats.org/officeDocument/2006/relationships/hyperlink" Target="https://qr.iek.group/ZPR10D-KM-50-008" TargetMode="External"/><Relationship Id="rId234" Type="http://schemas.openxmlformats.org/officeDocument/2006/relationships/hyperlink" Target="https://qr.iek.group/ZPR10-11-008-125" TargetMode="External"/><Relationship Id="rId420" Type="http://schemas.openxmlformats.org/officeDocument/2006/relationships/hyperlink" Target="https://qr.iek.group/ZPR10-11-010-080" TargetMode="External"/><Relationship Id="rId2" Type="http://schemas.openxmlformats.org/officeDocument/2006/relationships/hyperlink" Target="mailto:lightning_protection@iek.ru" TargetMode="External"/><Relationship Id="rId29" Type="http://schemas.openxmlformats.org/officeDocument/2006/relationships/hyperlink" Target="https://qr.iek.group/ZCC80-14-1-10" TargetMode="External"/><Relationship Id="rId255" Type="http://schemas.openxmlformats.org/officeDocument/2006/relationships/hyperlink" Target="https://qr.iek.group/ZCC80-20-1-10" TargetMode="External"/><Relationship Id="rId276" Type="http://schemas.openxmlformats.org/officeDocument/2006/relationships/hyperlink" Target="https://qr.iek.group/ZPR10D-KM-30-008" TargetMode="External"/><Relationship Id="rId297" Type="http://schemas.openxmlformats.org/officeDocument/2006/relationships/hyperlink" Target="https://qr.iek.group/ZPR10D-KM-30-008" TargetMode="External"/><Relationship Id="rId441" Type="http://schemas.openxmlformats.org/officeDocument/2006/relationships/hyperlink" Target="https://qr.iek.group/ZPR10-50-010-100" TargetMode="External"/><Relationship Id="rId40" Type="http://schemas.openxmlformats.org/officeDocument/2006/relationships/hyperlink" Target="https://qr.iek.group/ZCC80-50-1-10" TargetMode="External"/><Relationship Id="rId115" Type="http://schemas.openxmlformats.org/officeDocument/2006/relationships/hyperlink" Target="https://qr.iek.group/ZPR10-50-010-100" TargetMode="External"/><Relationship Id="rId136" Type="http://schemas.openxmlformats.org/officeDocument/2006/relationships/hyperlink" Target="https://qr.iek.group/ZDP86-14-1-68-80" TargetMode="External"/><Relationship Id="rId157" Type="http://schemas.openxmlformats.org/officeDocument/2006/relationships/hyperlink" Target="https://qr.iek.group/ZPR10D-KM-30-008" TargetMode="External"/><Relationship Id="rId178" Type="http://schemas.openxmlformats.org/officeDocument/2006/relationships/hyperlink" Target="https://qr.iek.group/ZCC80-13-1-10" TargetMode="External"/><Relationship Id="rId301" Type="http://schemas.openxmlformats.org/officeDocument/2006/relationships/hyperlink" Target="https://qr.iek.group/ZPR10D-KM-50-008" TargetMode="External"/><Relationship Id="rId322" Type="http://schemas.openxmlformats.org/officeDocument/2006/relationships/hyperlink" Target="https://qr.iek.group/ZCC80-13-1-10" TargetMode="External"/><Relationship Id="rId343" Type="http://schemas.openxmlformats.org/officeDocument/2006/relationships/hyperlink" Target="https://qr.iek.group/ZDP87-14-1-68-140" TargetMode="External"/><Relationship Id="rId364" Type="http://schemas.openxmlformats.org/officeDocument/2006/relationships/hyperlink" Target="https://qr.iek.group/ZPR10D-KM-30-008" TargetMode="External"/><Relationship Id="rId61" Type="http://schemas.openxmlformats.org/officeDocument/2006/relationships/hyperlink" Target="https://qr.iek.group/ZPR10D-KM-50-008" TargetMode="External"/><Relationship Id="rId82" Type="http://schemas.openxmlformats.org/officeDocument/2006/relationships/hyperlink" Target="https://qr.iek.group/ZCC80-14-1-10" TargetMode="External"/><Relationship Id="rId199" Type="http://schemas.openxmlformats.org/officeDocument/2006/relationships/hyperlink" Target="https://qr.iek.group/ZDP85-14-1-16-150" TargetMode="External"/><Relationship Id="rId203" Type="http://schemas.openxmlformats.org/officeDocument/2006/relationships/hyperlink" Target="https://qr.iek.group/ZPR10-11-008-125" TargetMode="External"/><Relationship Id="rId385" Type="http://schemas.openxmlformats.org/officeDocument/2006/relationships/hyperlink" Target="https://qr.iek.group/ZPR10D-KM-30-008" TargetMode="External"/><Relationship Id="rId19" Type="http://schemas.openxmlformats.org/officeDocument/2006/relationships/hyperlink" Target="https://qr.iek.group/ZDP86-14-1-68-80" TargetMode="External"/><Relationship Id="rId224" Type="http://schemas.openxmlformats.org/officeDocument/2006/relationships/hyperlink" Target="https://qr.iek.group/ZCC80-13-1-10" TargetMode="External"/><Relationship Id="rId245" Type="http://schemas.openxmlformats.org/officeDocument/2006/relationships/hyperlink" Target="https://qr.iek.group/ZDP80-50-1-18" TargetMode="External"/><Relationship Id="rId266" Type="http://schemas.openxmlformats.org/officeDocument/2006/relationships/hyperlink" Target="https://qr.iek.group/ZPR10-11-008-125" TargetMode="External"/><Relationship Id="rId287" Type="http://schemas.openxmlformats.org/officeDocument/2006/relationships/hyperlink" Target="https://qr.iek.group/ZDP80-20-2-16-70" TargetMode="External"/><Relationship Id="rId410" Type="http://schemas.openxmlformats.org/officeDocument/2006/relationships/hyperlink" Target="https://qr.iek.group/ZPR10-11-010-080" TargetMode="External"/><Relationship Id="rId431" Type="http://schemas.openxmlformats.org/officeDocument/2006/relationships/hyperlink" Target="https://qr.iek.group/ZPR10-50-010-100" TargetMode="External"/><Relationship Id="rId30" Type="http://schemas.openxmlformats.org/officeDocument/2006/relationships/hyperlink" Target="https://qr.iek.group/ZPR10-11-008-125" TargetMode="External"/><Relationship Id="rId105" Type="http://schemas.openxmlformats.org/officeDocument/2006/relationships/hyperlink" Target="https://qr.iek.group/ZPR10D-KM-50-008" TargetMode="External"/><Relationship Id="rId126" Type="http://schemas.openxmlformats.org/officeDocument/2006/relationships/hyperlink" Target="https://qr.iek.group/ZPR10-11-008-125" TargetMode="External"/><Relationship Id="rId147" Type="http://schemas.openxmlformats.org/officeDocument/2006/relationships/hyperlink" Target="https://qr.iek.group/ZPS10-50-025-064" TargetMode="External"/><Relationship Id="rId168" Type="http://schemas.openxmlformats.org/officeDocument/2006/relationships/hyperlink" Target="https://qr.iek.group/ZPS10-11-040-042" TargetMode="External"/><Relationship Id="rId312" Type="http://schemas.openxmlformats.org/officeDocument/2006/relationships/hyperlink" Target="https://qr.iek.group/ZCC80-13-1-10" TargetMode="External"/><Relationship Id="rId333" Type="http://schemas.openxmlformats.org/officeDocument/2006/relationships/hyperlink" Target="https://qr.iek.group/ZPR10D-KM-30-008" TargetMode="External"/><Relationship Id="rId354" Type="http://schemas.openxmlformats.org/officeDocument/2006/relationships/hyperlink" Target="https://qr.iek.group/ZPR10D-KM-30-008" TargetMode="External"/><Relationship Id="rId51" Type="http://schemas.openxmlformats.org/officeDocument/2006/relationships/hyperlink" Target="https://qr.iek.group/ZCC80-20-1-10" TargetMode="External"/><Relationship Id="rId72" Type="http://schemas.openxmlformats.org/officeDocument/2006/relationships/hyperlink" Target="https://qr.iek.group/ZDP80-70-6-18-100" TargetMode="External"/><Relationship Id="rId93" Type="http://schemas.openxmlformats.org/officeDocument/2006/relationships/hyperlink" Target="https://qr.iek.group/ZPR10D-KM-50-008" TargetMode="External"/><Relationship Id="rId189" Type="http://schemas.openxmlformats.org/officeDocument/2006/relationships/hyperlink" Target="https://qr.iek.group/ZCC80-14-1-10" TargetMode="External"/><Relationship Id="rId375" Type="http://schemas.openxmlformats.org/officeDocument/2006/relationships/hyperlink" Target="https://qr.iek.group/ZDP80-50-4-68-100" TargetMode="External"/><Relationship Id="rId396" Type="http://schemas.openxmlformats.org/officeDocument/2006/relationships/hyperlink" Target="https://qr.iek.group/ZDP80-14-2-16-70" TargetMode="External"/><Relationship Id="rId3" Type="http://schemas.openxmlformats.org/officeDocument/2006/relationships/hyperlink" Target="https://qr.iek.group/ZPR10-11-008-125" TargetMode="External"/><Relationship Id="rId214" Type="http://schemas.openxmlformats.org/officeDocument/2006/relationships/hyperlink" Target="https://qr.iek.group/ZCC80-50-1-10" TargetMode="External"/><Relationship Id="rId235" Type="http://schemas.openxmlformats.org/officeDocument/2006/relationships/hyperlink" Target="https://qr.iek.group/ZPR10D-KM-30-008" TargetMode="External"/><Relationship Id="rId256" Type="http://schemas.openxmlformats.org/officeDocument/2006/relationships/hyperlink" Target="https://qr.iek.group/ZPR10-50-008-100" TargetMode="External"/><Relationship Id="rId277" Type="http://schemas.openxmlformats.org/officeDocument/2006/relationships/hyperlink" Target="https://qr.iek.group/ZCC80-14-1-10" TargetMode="External"/><Relationship Id="rId298" Type="http://schemas.openxmlformats.org/officeDocument/2006/relationships/hyperlink" Target="https://qr.iek.group/ZCC80-13-1-10" TargetMode="External"/><Relationship Id="rId400" Type="http://schemas.openxmlformats.org/officeDocument/2006/relationships/hyperlink" Target="https://qr.iek.group/ZDP80-13-8-16" TargetMode="External"/><Relationship Id="rId421" Type="http://schemas.openxmlformats.org/officeDocument/2006/relationships/hyperlink" Target="https://qr.iek.group/ZPR10-11-010-080" TargetMode="External"/><Relationship Id="rId442" Type="http://schemas.openxmlformats.org/officeDocument/2006/relationships/hyperlink" Target="https://qr.iek.group/ZPR10-50-010-100" TargetMode="External"/><Relationship Id="rId116" Type="http://schemas.openxmlformats.org/officeDocument/2006/relationships/hyperlink" Target="https://qr.iek.group/ZPR10-11-010-080" TargetMode="External"/><Relationship Id="rId137" Type="http://schemas.openxmlformats.org/officeDocument/2006/relationships/hyperlink" Target="https://qr.iek.group/ZDP86-20-1-68-80" TargetMode="External"/><Relationship Id="rId158" Type="http://schemas.openxmlformats.org/officeDocument/2006/relationships/hyperlink" Target="https://qr.iek.group/ZCC18-14-1-12-40" TargetMode="External"/><Relationship Id="rId302" Type="http://schemas.openxmlformats.org/officeDocument/2006/relationships/hyperlink" Target="https://qr.iek.group/ZCC80-20-1-10" TargetMode="External"/><Relationship Id="rId323" Type="http://schemas.openxmlformats.org/officeDocument/2006/relationships/hyperlink" Target="https://qr.iek.group/ZPR10D-KM-50-008" TargetMode="External"/><Relationship Id="rId344" Type="http://schemas.openxmlformats.org/officeDocument/2006/relationships/hyperlink" Target="https://qr.iek.group/ZPR10D-KM-30-008" TargetMode="External"/><Relationship Id="rId20" Type="http://schemas.openxmlformats.org/officeDocument/2006/relationships/hyperlink" Target="https://qr.iek.group/ZPR10D-KM-30-008" TargetMode="External"/><Relationship Id="rId41" Type="http://schemas.openxmlformats.org/officeDocument/2006/relationships/hyperlink" Target="https://qr.iek.group/ZPR10-50-008-100" TargetMode="External"/><Relationship Id="rId62" Type="http://schemas.openxmlformats.org/officeDocument/2006/relationships/hyperlink" Target="https://qr.iek.group/ZCC80-50-1-10" TargetMode="External"/><Relationship Id="rId83" Type="http://schemas.openxmlformats.org/officeDocument/2006/relationships/hyperlink" Target="https://qr.iek.group/ZDP85-13-1-68-90" TargetMode="External"/><Relationship Id="rId179" Type="http://schemas.openxmlformats.org/officeDocument/2006/relationships/hyperlink" Target="https://qr.iek.group/ZPR10-50-008-100" TargetMode="External"/><Relationship Id="rId365" Type="http://schemas.openxmlformats.org/officeDocument/2006/relationships/hyperlink" Target="https://qr.iek.group/ZCC80-14-1-10" TargetMode="External"/><Relationship Id="rId386" Type="http://schemas.openxmlformats.org/officeDocument/2006/relationships/hyperlink" Target="https://qr.iek.group/ZCC80-14-1-10" TargetMode="External"/><Relationship Id="rId190" Type="http://schemas.openxmlformats.org/officeDocument/2006/relationships/hyperlink" Target="https://qr.iek.group/ZPR10-11-008-125" TargetMode="External"/><Relationship Id="rId204" Type="http://schemas.openxmlformats.org/officeDocument/2006/relationships/hyperlink" Target="https://qr.iek.group/ZPR10D-KM-30-008" TargetMode="External"/><Relationship Id="rId225" Type="http://schemas.openxmlformats.org/officeDocument/2006/relationships/hyperlink" Target="https://qr.iek.group/ZPR10-50-008-100" TargetMode="External"/><Relationship Id="rId246" Type="http://schemas.openxmlformats.org/officeDocument/2006/relationships/hyperlink" Target="https://qr.iek.group/ZDP80-20-1-08" TargetMode="External"/><Relationship Id="rId267" Type="http://schemas.openxmlformats.org/officeDocument/2006/relationships/hyperlink" Target="https://qr.iek.group/ZPR10D-KM-30-008" TargetMode="External"/><Relationship Id="rId288" Type="http://schemas.openxmlformats.org/officeDocument/2006/relationships/hyperlink" Target="https://qr.iek.group/ZDP80-50-2-16-70" TargetMode="External"/><Relationship Id="rId411" Type="http://schemas.openxmlformats.org/officeDocument/2006/relationships/hyperlink" Target="https://qr.iek.group/ZPR10-50-010-100" TargetMode="External"/><Relationship Id="rId432" Type="http://schemas.openxmlformats.org/officeDocument/2006/relationships/hyperlink" Target="https://qr.iek.group/ZPR10-11-010-080" TargetMode="External"/><Relationship Id="rId106" Type="http://schemas.openxmlformats.org/officeDocument/2006/relationships/hyperlink" Target="https://qr.iek.group/ZCC80-50-1-10" TargetMode="External"/><Relationship Id="rId127" Type="http://schemas.openxmlformats.org/officeDocument/2006/relationships/hyperlink" Target="https://qr.iek.group/ZPR10D-KM-30-008" TargetMode="External"/><Relationship Id="rId313" Type="http://schemas.openxmlformats.org/officeDocument/2006/relationships/hyperlink" Target="https://qr.iek.group/ZDP87-20-1-68-140" TargetMode="External"/><Relationship Id="rId10" Type="http://schemas.openxmlformats.org/officeDocument/2006/relationships/hyperlink" Target="https://qr.iek.group/ZCC80-13-1-10" TargetMode="External"/><Relationship Id="rId31" Type="http://schemas.openxmlformats.org/officeDocument/2006/relationships/hyperlink" Target="https://qr.iek.group/ZDP85-13-1-68-90" TargetMode="External"/><Relationship Id="rId52" Type="http://schemas.openxmlformats.org/officeDocument/2006/relationships/hyperlink" Target="https://qr.iek.group/ZPR10-50-008-100" TargetMode="External"/><Relationship Id="rId73" Type="http://schemas.openxmlformats.org/officeDocument/2006/relationships/hyperlink" Target="https://qr.iek.group/ZPR10D-KM-50-008" TargetMode="External"/><Relationship Id="rId94" Type="http://schemas.openxmlformats.org/officeDocument/2006/relationships/hyperlink" Target="https://qr.iek.group/ZCC80-50-1-10" TargetMode="External"/><Relationship Id="rId148" Type="http://schemas.openxmlformats.org/officeDocument/2006/relationships/hyperlink" Target="https://qr.iek.group/ZDP70-20-1-40" TargetMode="External"/><Relationship Id="rId169" Type="http://schemas.openxmlformats.org/officeDocument/2006/relationships/hyperlink" Target="https://qr.iek.group/ZPS10-50-040-042" TargetMode="External"/><Relationship Id="rId334" Type="http://schemas.openxmlformats.org/officeDocument/2006/relationships/hyperlink" Target="https://qr.iek.group/ZCC80-13-1-10" TargetMode="External"/><Relationship Id="rId355" Type="http://schemas.openxmlformats.org/officeDocument/2006/relationships/hyperlink" Target="https://qr.iek.group/ZCC80-13-1-10" TargetMode="External"/><Relationship Id="rId376" Type="http://schemas.openxmlformats.org/officeDocument/2006/relationships/hyperlink" Target="https://qr.iek.group/ZPR10D-KM-30-008" TargetMode="External"/><Relationship Id="rId397" Type="http://schemas.openxmlformats.org/officeDocument/2006/relationships/hyperlink" Target="https://qr.iek.group/ZDP80-14-8-16" TargetMode="External"/><Relationship Id="rId4" Type="http://schemas.openxmlformats.org/officeDocument/2006/relationships/hyperlink" Target="https://qr.iek.group/ZDP80-70-6-18-100" TargetMode="External"/><Relationship Id="rId180" Type="http://schemas.openxmlformats.org/officeDocument/2006/relationships/hyperlink" Target="https://qr.iek.group/ZDP87-20-1-68-140" TargetMode="External"/><Relationship Id="rId215" Type="http://schemas.openxmlformats.org/officeDocument/2006/relationships/hyperlink" Target="https://qr.iek.group/ZDP85-60-6-08" TargetMode="External"/><Relationship Id="rId236" Type="http://schemas.openxmlformats.org/officeDocument/2006/relationships/hyperlink" Target="https://qr.iek.group/ZCC80-13-1-10" TargetMode="External"/><Relationship Id="rId257" Type="http://schemas.openxmlformats.org/officeDocument/2006/relationships/hyperlink" Target="https://qr.iek.group/ZPR10D-KM-50-008" TargetMode="External"/><Relationship Id="rId278" Type="http://schemas.openxmlformats.org/officeDocument/2006/relationships/hyperlink" Target="https://qr.iek.group/ZPR10-11-008-125" TargetMode="External"/><Relationship Id="rId401" Type="http://schemas.openxmlformats.org/officeDocument/2006/relationships/hyperlink" Target="https://qr.iek.group/ZPR10D-KM-30-008" TargetMode="External"/><Relationship Id="rId422" Type="http://schemas.openxmlformats.org/officeDocument/2006/relationships/hyperlink" Target="https://qr.iek.group/ZPR10-50-010-100" TargetMode="External"/><Relationship Id="rId443" Type="http://schemas.openxmlformats.org/officeDocument/2006/relationships/drawing" Target="../drawings/drawing2.xml"/><Relationship Id="rId303" Type="http://schemas.openxmlformats.org/officeDocument/2006/relationships/hyperlink" Target="https://qr.iek.group/ZPR10-50-008-100" TargetMode="External"/><Relationship Id="rId42" Type="http://schemas.openxmlformats.org/officeDocument/2006/relationships/hyperlink" Target="https://qr.iek.group/ZPR10D-KM-50-008" TargetMode="External"/><Relationship Id="rId84" Type="http://schemas.openxmlformats.org/officeDocument/2006/relationships/hyperlink" Target="https://qr.iek.group/ZPR10D-KM-30-008" TargetMode="External"/><Relationship Id="rId138" Type="http://schemas.openxmlformats.org/officeDocument/2006/relationships/hyperlink" Target="https://qr.iek.group/ZDP86-50-1-68-80" TargetMode="External"/><Relationship Id="rId345" Type="http://schemas.openxmlformats.org/officeDocument/2006/relationships/hyperlink" Target="https://qr.iek.group/ZCC80-14-1-10" TargetMode="External"/><Relationship Id="rId387" Type="http://schemas.openxmlformats.org/officeDocument/2006/relationships/hyperlink" Target="https://qr.iek.group/ZPR10D-KM-30-008" TargetMode="External"/><Relationship Id="rId191" Type="http://schemas.openxmlformats.org/officeDocument/2006/relationships/hyperlink" Target="https://qr.iek.group/ZPR10D-KM-30-008" TargetMode="External"/><Relationship Id="rId205" Type="http://schemas.openxmlformats.org/officeDocument/2006/relationships/hyperlink" Target="https://qr.iek.group/ZCC80-14-1-10" TargetMode="External"/><Relationship Id="rId247" Type="http://schemas.openxmlformats.org/officeDocument/2006/relationships/hyperlink" Target="https://qr.iek.group/ZPR10-11-008-125" TargetMode="External"/><Relationship Id="rId412" Type="http://schemas.openxmlformats.org/officeDocument/2006/relationships/hyperlink" Target="https://qr.iek.group/ZPR10-50-010-100" TargetMode="External"/><Relationship Id="rId107" Type="http://schemas.openxmlformats.org/officeDocument/2006/relationships/hyperlink" Target="https://qr.iek.group/ZPR10-11-010-080" TargetMode="External"/><Relationship Id="rId289" Type="http://schemas.openxmlformats.org/officeDocument/2006/relationships/hyperlink" Target="https://qr.iek.group/ZDP80-13-2-16-70" TargetMode="External"/><Relationship Id="rId11" Type="http://schemas.openxmlformats.org/officeDocument/2006/relationships/hyperlink" Target="https://qr.iek.group/ZPR10-50-008-100" TargetMode="External"/><Relationship Id="rId53" Type="http://schemas.openxmlformats.org/officeDocument/2006/relationships/hyperlink" Target="https://qr.iek.group/ZPR10D-KM-50-008" TargetMode="External"/><Relationship Id="rId149" Type="http://schemas.openxmlformats.org/officeDocument/2006/relationships/hyperlink" Target="https://qr.iek.group/ZPR10D-KM-50-008" TargetMode="External"/><Relationship Id="rId314" Type="http://schemas.openxmlformats.org/officeDocument/2006/relationships/hyperlink" Target="https://qr.iek.group/ZPR10D-KM-50-008" TargetMode="External"/><Relationship Id="rId356" Type="http://schemas.openxmlformats.org/officeDocument/2006/relationships/hyperlink" Target="https://qr.iek.group/ZPR10D-KM-50-008" TargetMode="External"/><Relationship Id="rId398" Type="http://schemas.openxmlformats.org/officeDocument/2006/relationships/hyperlink" Target="https://qr.iek.group/ZPR10D-KM-30-008" TargetMode="External"/><Relationship Id="rId95" Type="http://schemas.openxmlformats.org/officeDocument/2006/relationships/hyperlink" Target="https://qr.iek.group/ZDP86-20-1-68-80" TargetMode="External"/><Relationship Id="rId160" Type="http://schemas.openxmlformats.org/officeDocument/2006/relationships/hyperlink" Target="https://qr.iek.group/ZDP70-13-1-40" TargetMode="External"/><Relationship Id="rId216" Type="http://schemas.openxmlformats.org/officeDocument/2006/relationships/hyperlink" Target="https://qr.iek.group/ZDP85-60-6-08" TargetMode="External"/><Relationship Id="rId423" Type="http://schemas.openxmlformats.org/officeDocument/2006/relationships/hyperlink" Target="https://qr.iek.group/ZPR10-50-010-100" TargetMode="External"/><Relationship Id="rId258" Type="http://schemas.openxmlformats.org/officeDocument/2006/relationships/hyperlink" Target="https://qr.iek.group/ZCC80-50-1-10" TargetMode="External"/><Relationship Id="rId22" Type="http://schemas.openxmlformats.org/officeDocument/2006/relationships/hyperlink" Target="https://qr.iek.group/ZPR10-11-008-125" TargetMode="External"/><Relationship Id="rId64" Type="http://schemas.openxmlformats.org/officeDocument/2006/relationships/hyperlink" Target="https://qr.iek.group/ZPR10D-KM-30-008" TargetMode="External"/><Relationship Id="rId118" Type="http://schemas.openxmlformats.org/officeDocument/2006/relationships/hyperlink" Target="https://qr.iek.group/ZPR10-11-010-080" TargetMode="External"/><Relationship Id="rId325" Type="http://schemas.openxmlformats.org/officeDocument/2006/relationships/hyperlink" Target="https://qr.iek.group/ZPR10D-KM-50-008" TargetMode="External"/><Relationship Id="rId367" Type="http://schemas.openxmlformats.org/officeDocument/2006/relationships/hyperlink" Target="https://qr.iek.group/ZCC80-13-1-10" TargetMode="External"/><Relationship Id="rId171" Type="http://schemas.openxmlformats.org/officeDocument/2006/relationships/hyperlink" Target="https://qr.iek.group/ZPR10-11-008-125" TargetMode="External"/><Relationship Id="rId227" Type="http://schemas.openxmlformats.org/officeDocument/2006/relationships/hyperlink" Target="https://qr.iek.group/ZCC80-50-1-10" TargetMode="External"/><Relationship Id="rId269" Type="http://schemas.openxmlformats.org/officeDocument/2006/relationships/hyperlink" Target="https://qr.iek.group/ZPR10-50-008-100" TargetMode="External"/><Relationship Id="rId434" Type="http://schemas.openxmlformats.org/officeDocument/2006/relationships/hyperlink" Target="https://qr.iek.group/ZPR10-50-010-100" TargetMode="External"/></Relationships>
</file>

<file path=xl/worksheets/_rels/sheet3.xml.rels><?xml version="1.0" encoding="UTF-8" standalone="yes"?>
<Relationships xmlns="http://schemas.openxmlformats.org/package/2006/relationships"><Relationship Id="rId117" Type="http://schemas.openxmlformats.org/officeDocument/2006/relationships/hyperlink" Target="https://qr.iek.group/ZCC56-11-1-68-40" TargetMode="External"/><Relationship Id="rId299" Type="http://schemas.openxmlformats.org/officeDocument/2006/relationships/hyperlink" Target="https://qr.iek.group/ZCC56-11-1-68-40" TargetMode="External"/><Relationship Id="rId303" Type="http://schemas.openxmlformats.org/officeDocument/2006/relationships/hyperlink" Target="https://qr.iek.group/ZDP50-11-1-16-40" TargetMode="External"/><Relationship Id="rId21" Type="http://schemas.openxmlformats.org/officeDocument/2006/relationships/hyperlink" Target="https://qr.iek.group/ZCC68-13-1-40" TargetMode="External"/><Relationship Id="rId42" Type="http://schemas.openxmlformats.org/officeDocument/2006/relationships/hyperlink" Target="https://qr.iek.group/ZCC18-14-1-12-40" TargetMode="External"/><Relationship Id="rId63" Type="http://schemas.openxmlformats.org/officeDocument/2006/relationships/hyperlink" Target="https://qr.iek.group/ZDP81-14-7-150" TargetMode="External"/><Relationship Id="rId84" Type="http://schemas.openxmlformats.org/officeDocument/2006/relationships/hyperlink" Target="https://qr.iek.group/ZPS10-50-025-064" TargetMode="External"/><Relationship Id="rId138" Type="http://schemas.openxmlformats.org/officeDocument/2006/relationships/hyperlink" Target="https://qr.iek.group/ZDP87-13-1-16-70" TargetMode="External"/><Relationship Id="rId159" Type="http://schemas.openxmlformats.org/officeDocument/2006/relationships/hyperlink" Target="https://qr.iek.group/ZCC68-13-1-40" TargetMode="External"/><Relationship Id="rId324" Type="http://schemas.openxmlformats.org/officeDocument/2006/relationships/hyperlink" Target="https://qr.iek.group/ZPS10-50-025-064" TargetMode="External"/><Relationship Id="rId170" Type="http://schemas.openxmlformats.org/officeDocument/2006/relationships/hyperlink" Target="https://qr.iek.group/ZPS10-11-025-064" TargetMode="External"/><Relationship Id="rId191" Type="http://schemas.openxmlformats.org/officeDocument/2006/relationships/hyperlink" Target="https://qr.iek.group/ZPR10-11-010-080" TargetMode="External"/><Relationship Id="rId205" Type="http://schemas.openxmlformats.org/officeDocument/2006/relationships/hyperlink" Target="https://qr.iek.group/ZDP70-13-1-40" TargetMode="External"/><Relationship Id="rId226" Type="http://schemas.openxmlformats.org/officeDocument/2006/relationships/hyperlink" Target="https://qr.iek.group/ZCC18-14-1-12-40" TargetMode="External"/><Relationship Id="rId247" Type="http://schemas.openxmlformats.org/officeDocument/2006/relationships/hyperlink" Target="https://qr.iek.group/ZCC18-14-1-12-40" TargetMode="External"/><Relationship Id="rId107" Type="http://schemas.openxmlformats.org/officeDocument/2006/relationships/hyperlink" Target="https://qr.iek.group/ZPR10-50-008-100" TargetMode="External"/><Relationship Id="rId268" Type="http://schemas.openxmlformats.org/officeDocument/2006/relationships/hyperlink" Target="https://qr.iek.group/ZGC13-40-1-16-40" TargetMode="External"/><Relationship Id="rId289" Type="http://schemas.openxmlformats.org/officeDocument/2006/relationships/hyperlink" Target="https://qr.iek.group/ZCC68-14-1-40" TargetMode="External"/><Relationship Id="rId11" Type="http://schemas.openxmlformats.org/officeDocument/2006/relationships/hyperlink" Target="https://qr.iek.group/ZCC18-11-1-12-40" TargetMode="External"/><Relationship Id="rId32" Type="http://schemas.openxmlformats.org/officeDocument/2006/relationships/hyperlink" Target="https://qr.iek.group/ZCC56-14-1-68-40" TargetMode="External"/><Relationship Id="rId53" Type="http://schemas.openxmlformats.org/officeDocument/2006/relationships/hyperlink" Target="https://qr.iek.group/ZCC18-11-1-12-40" TargetMode="External"/><Relationship Id="rId74" Type="http://schemas.openxmlformats.org/officeDocument/2006/relationships/hyperlink" Target="https://qr.iek.group/ZPR10-11-008-125" TargetMode="External"/><Relationship Id="rId128" Type="http://schemas.openxmlformats.org/officeDocument/2006/relationships/hyperlink" Target="https://qr.iek.group/ZCC18-13-1-12-40" TargetMode="External"/><Relationship Id="rId149" Type="http://schemas.openxmlformats.org/officeDocument/2006/relationships/hyperlink" Target="https://qr.iek.group/ZCC56-11-1-68-40" TargetMode="External"/><Relationship Id="rId314" Type="http://schemas.openxmlformats.org/officeDocument/2006/relationships/hyperlink" Target="https://qr.iek.group/CLP1M-N-8-2" TargetMode="External"/><Relationship Id="rId5" Type="http://schemas.openxmlformats.org/officeDocument/2006/relationships/hyperlink" Target="https://qr.iek.group/ZCC68-14-1-40" TargetMode="External"/><Relationship Id="rId95" Type="http://schemas.openxmlformats.org/officeDocument/2006/relationships/hyperlink" Target="https://qr.iek.group/ZPS10-11-025-064" TargetMode="External"/><Relationship Id="rId160" Type="http://schemas.openxmlformats.org/officeDocument/2006/relationships/hyperlink" Target="https://qr.iek.group/ZDP70-14-1-40" TargetMode="External"/><Relationship Id="rId181" Type="http://schemas.openxmlformats.org/officeDocument/2006/relationships/hyperlink" Target="https://qr.iek.group/ZPR10-11-010-080" TargetMode="External"/><Relationship Id="rId216" Type="http://schemas.openxmlformats.org/officeDocument/2006/relationships/hyperlink" Target="https://qr.iek.group/ZCC68-14-1-40" TargetMode="External"/><Relationship Id="rId237" Type="http://schemas.openxmlformats.org/officeDocument/2006/relationships/hyperlink" Target="https://qr.iek.group/ZDP70-13-1-40" TargetMode="External"/><Relationship Id="rId258" Type="http://schemas.openxmlformats.org/officeDocument/2006/relationships/hyperlink" Target="https://qr.iek.group/ZPS10-50-040-042" TargetMode="External"/><Relationship Id="rId279" Type="http://schemas.openxmlformats.org/officeDocument/2006/relationships/hyperlink" Target="https://qr.iek.group/ZPR10-50-008-100" TargetMode="External"/><Relationship Id="rId22" Type="http://schemas.openxmlformats.org/officeDocument/2006/relationships/hyperlink" Target="https://qr.iek.group/ZDP87-14-1-16-70" TargetMode="External"/><Relationship Id="rId43" Type="http://schemas.openxmlformats.org/officeDocument/2006/relationships/hyperlink" Target="https://qr.iek.group/CLW10-TM-08-1-R" TargetMode="External"/><Relationship Id="rId64" Type="http://schemas.openxmlformats.org/officeDocument/2006/relationships/hyperlink" Target="https://qr.iek.group/ZCC18-14-1-12-40" TargetMode="External"/><Relationship Id="rId118" Type="http://schemas.openxmlformats.org/officeDocument/2006/relationships/hyperlink" Target="https://qr.iek.group/ZCC68-13-1-40" TargetMode="External"/><Relationship Id="rId139" Type="http://schemas.openxmlformats.org/officeDocument/2006/relationships/hyperlink" Target="https://qr.iek.group/ZDP87-11-1-16-70" TargetMode="External"/><Relationship Id="rId290" Type="http://schemas.openxmlformats.org/officeDocument/2006/relationships/hyperlink" Target="https://qr.iek.group/ZCC56-14-1-68-40" TargetMode="External"/><Relationship Id="rId304" Type="http://schemas.openxmlformats.org/officeDocument/2006/relationships/hyperlink" Target="https://qr.iek.group/ZCC56-13-1-68-40" TargetMode="External"/><Relationship Id="rId325" Type="http://schemas.openxmlformats.org/officeDocument/2006/relationships/hyperlink" Target="https://qr.iek.group/ZDP70-20-1-40" TargetMode="External"/><Relationship Id="rId85" Type="http://schemas.openxmlformats.org/officeDocument/2006/relationships/hyperlink" Target="https://qr.iek.group/ZDP70-20-1-40" TargetMode="External"/><Relationship Id="rId150" Type="http://schemas.openxmlformats.org/officeDocument/2006/relationships/hyperlink" Target="https://qr.iek.group/ZDP70-11-1-40" TargetMode="External"/><Relationship Id="rId171" Type="http://schemas.openxmlformats.org/officeDocument/2006/relationships/hyperlink" Target="https://qr.iek.group/ZPS10-11-025-064" TargetMode="External"/><Relationship Id="rId192" Type="http://schemas.openxmlformats.org/officeDocument/2006/relationships/hyperlink" Target="https://qr.iek.group/ZPR10-50-010-100" TargetMode="External"/><Relationship Id="rId206" Type="http://schemas.openxmlformats.org/officeDocument/2006/relationships/hyperlink" Target="https://qr.iek.group/ZCC68-13-1-40" TargetMode="External"/><Relationship Id="rId227" Type="http://schemas.openxmlformats.org/officeDocument/2006/relationships/hyperlink" Target="https://qr.iek.group/ZPS10-11-025-064" TargetMode="External"/><Relationship Id="rId248" Type="http://schemas.openxmlformats.org/officeDocument/2006/relationships/hyperlink" Target="https://qr.iek.group/ZCC18-14-1-12-40" TargetMode="External"/><Relationship Id="rId269" Type="http://schemas.openxmlformats.org/officeDocument/2006/relationships/hyperlink" Target="https://qr.iek.group/ZCC56-50-1-68-40" TargetMode="External"/><Relationship Id="rId12" Type="http://schemas.openxmlformats.org/officeDocument/2006/relationships/hyperlink" Target="https://qr.iek.group/ZCC56-11-1-68-40" TargetMode="External"/><Relationship Id="rId33" Type="http://schemas.openxmlformats.org/officeDocument/2006/relationships/hyperlink" Target="https://qr.iek.group/ZCC18-13-1-12-40" TargetMode="External"/><Relationship Id="rId108" Type="http://schemas.openxmlformats.org/officeDocument/2006/relationships/hyperlink" Target="https://qr.iek.group/ZHC81-14-1-10-040" TargetMode="External"/><Relationship Id="rId129" Type="http://schemas.openxmlformats.org/officeDocument/2006/relationships/hyperlink" Target="https://qr.iek.group/ZCC56-13-1-68-40" TargetMode="External"/><Relationship Id="rId280" Type="http://schemas.openxmlformats.org/officeDocument/2006/relationships/hyperlink" Target="https://qr.iek.group/ZPR10-50-008-100" TargetMode="External"/><Relationship Id="rId315" Type="http://schemas.openxmlformats.org/officeDocument/2006/relationships/hyperlink" Target="https://qr.iek.group/CLW10-TM-08-1-R-INOX" TargetMode="External"/><Relationship Id="rId54" Type="http://schemas.openxmlformats.org/officeDocument/2006/relationships/hyperlink" Target="https://qr.iek.group/ZCC56-11-1-68-40" TargetMode="External"/><Relationship Id="rId75" Type="http://schemas.openxmlformats.org/officeDocument/2006/relationships/hyperlink" Target="https://qr.iek.group/ZPR10-11-008-125" TargetMode="External"/><Relationship Id="rId96" Type="http://schemas.openxmlformats.org/officeDocument/2006/relationships/hyperlink" Target="https://qr.iek.group/ZPS10-11-025-064" TargetMode="External"/><Relationship Id="rId140" Type="http://schemas.openxmlformats.org/officeDocument/2006/relationships/hyperlink" Target="https://qr.iek.group/ZDP87-20-1-16-70" TargetMode="External"/><Relationship Id="rId161" Type="http://schemas.openxmlformats.org/officeDocument/2006/relationships/hyperlink" Target="https://qr.iek.group/ZDP70-13-1-40" TargetMode="External"/><Relationship Id="rId182" Type="http://schemas.openxmlformats.org/officeDocument/2006/relationships/hyperlink" Target="https://qr.iek.group/ZPR10-11-010-080" TargetMode="External"/><Relationship Id="rId217" Type="http://schemas.openxmlformats.org/officeDocument/2006/relationships/hyperlink" Target="https://qr.iek.group/ZCC68-14-1-40" TargetMode="External"/><Relationship Id="rId6" Type="http://schemas.openxmlformats.org/officeDocument/2006/relationships/hyperlink" Target="https://qr.iek.group/ZCC56-14-1-68-40" TargetMode="External"/><Relationship Id="rId238" Type="http://schemas.openxmlformats.org/officeDocument/2006/relationships/hyperlink" Target="https://qr.iek.group/ZCC68-13-1-40" TargetMode="External"/><Relationship Id="rId259" Type="http://schemas.openxmlformats.org/officeDocument/2006/relationships/hyperlink" Target="https://qr.iek.group/ZPS10-50-040-042" TargetMode="External"/><Relationship Id="rId23" Type="http://schemas.openxmlformats.org/officeDocument/2006/relationships/hyperlink" Target="https://qr.iek.group/ZDP87-13-1-16-70" TargetMode="External"/><Relationship Id="rId119" Type="http://schemas.openxmlformats.org/officeDocument/2006/relationships/hyperlink" Target="https://qr.iek.group/ZHC81-20-1-10-040" TargetMode="External"/><Relationship Id="rId270" Type="http://schemas.openxmlformats.org/officeDocument/2006/relationships/hyperlink" Target="https://qr.iek.group/ZPR10-50-008-100" TargetMode="External"/><Relationship Id="rId291" Type="http://schemas.openxmlformats.org/officeDocument/2006/relationships/hyperlink" Target="https://qr.iek.group/ZPS10-11-025-064" TargetMode="External"/><Relationship Id="rId305" Type="http://schemas.openxmlformats.org/officeDocument/2006/relationships/hyperlink" Target="https://qr.iek.group/ZCC68-13-1-40" TargetMode="External"/><Relationship Id="rId326" Type="http://schemas.openxmlformats.org/officeDocument/2006/relationships/hyperlink" Target="https://qr.iek.group/ZDP80-50-7-08" TargetMode="External"/><Relationship Id="rId44" Type="http://schemas.openxmlformats.org/officeDocument/2006/relationships/hyperlink" Target="https://qr.iek.group/CLP1M-AS-8" TargetMode="External"/><Relationship Id="rId65" Type="http://schemas.openxmlformats.org/officeDocument/2006/relationships/hyperlink" Target="https://qr.iek.group/ZCC56-14-1-68-40" TargetMode="External"/><Relationship Id="rId86" Type="http://schemas.openxmlformats.org/officeDocument/2006/relationships/hyperlink" Target="https://qr.iek.group/ZPS10-50-025-064" TargetMode="External"/><Relationship Id="rId130" Type="http://schemas.openxmlformats.org/officeDocument/2006/relationships/hyperlink" Target="https://qr.iek.group/ZCC18-11-1-12-40" TargetMode="External"/><Relationship Id="rId151" Type="http://schemas.openxmlformats.org/officeDocument/2006/relationships/hyperlink" Target="https://qr.iek.group/ZDP81-14-7-150" TargetMode="External"/><Relationship Id="rId172" Type="http://schemas.openxmlformats.org/officeDocument/2006/relationships/hyperlink" Target="https://qr.iek.group/ZPS10-11-025-064" TargetMode="External"/><Relationship Id="rId193" Type="http://schemas.openxmlformats.org/officeDocument/2006/relationships/hyperlink" Target="https://qr.iek.group/ZPR10-50-010-100" TargetMode="External"/><Relationship Id="rId207" Type="http://schemas.openxmlformats.org/officeDocument/2006/relationships/hyperlink" Target="https://qr.iek.group/ZPS10-11-025-064" TargetMode="External"/><Relationship Id="rId228" Type="http://schemas.openxmlformats.org/officeDocument/2006/relationships/hyperlink" Target="https://qr.iek.group/ZCC18-14-1-12-40" TargetMode="External"/><Relationship Id="rId249" Type="http://schemas.openxmlformats.org/officeDocument/2006/relationships/hyperlink" Target="https://qr.iek.group/ZCC68-13-1-40" TargetMode="External"/><Relationship Id="rId13" Type="http://schemas.openxmlformats.org/officeDocument/2006/relationships/hyperlink" Target="https://qr.iek.group/ZCC68-13-1-40" TargetMode="External"/><Relationship Id="rId109" Type="http://schemas.openxmlformats.org/officeDocument/2006/relationships/hyperlink" Target="https://qr.iek.group/ZCC18-14-1-12-40" TargetMode="External"/><Relationship Id="rId260" Type="http://schemas.openxmlformats.org/officeDocument/2006/relationships/hyperlink" Target="https://qr.iek.group/ZDP70-13-1-40" TargetMode="External"/><Relationship Id="rId281" Type="http://schemas.openxmlformats.org/officeDocument/2006/relationships/hyperlink" Target="https://qr.iek.group/ZPS10-50-025-064" TargetMode="External"/><Relationship Id="rId316" Type="http://schemas.openxmlformats.org/officeDocument/2006/relationships/hyperlink" Target="https://qr.iek.group/ZDP80-20-1-18" TargetMode="External"/><Relationship Id="rId34" Type="http://schemas.openxmlformats.org/officeDocument/2006/relationships/hyperlink" Target="https://qr.iek.group/ZCC56-13-1-68-40" TargetMode="External"/><Relationship Id="rId55" Type="http://schemas.openxmlformats.org/officeDocument/2006/relationships/hyperlink" Target="https://qr.iek.group/ZDP70-11-1-40" TargetMode="External"/><Relationship Id="rId76" Type="http://schemas.openxmlformats.org/officeDocument/2006/relationships/hyperlink" Target="https://qr.iek.group/ZPR10-11-008-125" TargetMode="External"/><Relationship Id="rId97" Type="http://schemas.openxmlformats.org/officeDocument/2006/relationships/hyperlink" Target="https://qr.iek.group/ZPS10-11-025-064" TargetMode="External"/><Relationship Id="rId120" Type="http://schemas.openxmlformats.org/officeDocument/2006/relationships/hyperlink" Target="https://qr.iek.group/ZGC13-20-1-16-40" TargetMode="External"/><Relationship Id="rId141" Type="http://schemas.openxmlformats.org/officeDocument/2006/relationships/hyperlink" Target="https://qr.iek.group/ZDP87-50-1-16-70" TargetMode="External"/><Relationship Id="rId7" Type="http://schemas.openxmlformats.org/officeDocument/2006/relationships/hyperlink" Target="https://qr.iek.group/ZHC81-13-1-10-040" TargetMode="External"/><Relationship Id="rId162" Type="http://schemas.openxmlformats.org/officeDocument/2006/relationships/hyperlink" Target="https://qr.iek.group/ZPS10-50-025-064" TargetMode="External"/><Relationship Id="rId183" Type="http://schemas.openxmlformats.org/officeDocument/2006/relationships/hyperlink" Target="https://qr.iek.group/ZPR10-11-010-080" TargetMode="External"/><Relationship Id="rId218" Type="http://schemas.openxmlformats.org/officeDocument/2006/relationships/hyperlink" Target="https://qr.iek.group/ZPS10-50-025-064" TargetMode="External"/><Relationship Id="rId239" Type="http://schemas.openxmlformats.org/officeDocument/2006/relationships/hyperlink" Target="https://qr.iek.group/ZDP70-11-1-40" TargetMode="External"/><Relationship Id="rId250" Type="http://schemas.openxmlformats.org/officeDocument/2006/relationships/hyperlink" Target="https://qr.iek.group/ZCC68-11-1-40" TargetMode="External"/><Relationship Id="rId271" Type="http://schemas.openxmlformats.org/officeDocument/2006/relationships/hyperlink" Target="https://qr.iek.group/ZPS10-50-025-064" TargetMode="External"/><Relationship Id="rId292" Type="http://schemas.openxmlformats.org/officeDocument/2006/relationships/hyperlink" Target="https://qr.iek.group/ZCC68-14-1-40" TargetMode="External"/><Relationship Id="rId306" Type="http://schemas.openxmlformats.org/officeDocument/2006/relationships/hyperlink" Target="https://qr.iek.group/ZDP70-13-1-40" TargetMode="External"/><Relationship Id="rId24" Type="http://schemas.openxmlformats.org/officeDocument/2006/relationships/hyperlink" Target="https://qr.iek.group/ZDP87-11-1-16-70" TargetMode="External"/><Relationship Id="rId45" Type="http://schemas.openxmlformats.org/officeDocument/2006/relationships/hyperlink" Target="https://qr.iek.group/CLP1M-N-8-2" TargetMode="External"/><Relationship Id="rId66" Type="http://schemas.openxmlformats.org/officeDocument/2006/relationships/hyperlink" Target="https://qr.iek.group/ZCC68-14-1-40" TargetMode="External"/><Relationship Id="rId87" Type="http://schemas.openxmlformats.org/officeDocument/2006/relationships/hyperlink" Target="https://qr.iek.group/ZDP70-20-1-40" TargetMode="External"/><Relationship Id="rId110" Type="http://schemas.openxmlformats.org/officeDocument/2006/relationships/hyperlink" Target="https://qr.iek.group/ZCC68-14-1-40" TargetMode="External"/><Relationship Id="rId131" Type="http://schemas.openxmlformats.org/officeDocument/2006/relationships/hyperlink" Target="https://qr.iek.group/ZCC56-11-1-68-40" TargetMode="External"/><Relationship Id="rId327" Type="http://schemas.openxmlformats.org/officeDocument/2006/relationships/hyperlink" Target="https://qr.iek.group/ZGC13-40-1-16-40" TargetMode="External"/><Relationship Id="rId152" Type="http://schemas.openxmlformats.org/officeDocument/2006/relationships/hyperlink" Target="https://qr.iek.group/ZCC18-14-1-12-40" TargetMode="External"/><Relationship Id="rId173" Type="http://schemas.openxmlformats.org/officeDocument/2006/relationships/hyperlink" Target="https://qr.iek.group/ZPS10-11-025-064" TargetMode="External"/><Relationship Id="rId194" Type="http://schemas.openxmlformats.org/officeDocument/2006/relationships/hyperlink" Target="https://qr.iek.group/ZPR10-50-010-100" TargetMode="External"/><Relationship Id="rId208" Type="http://schemas.openxmlformats.org/officeDocument/2006/relationships/hyperlink" Target="https://qr.iek.group/ZDP70-11-1-40" TargetMode="External"/><Relationship Id="rId229" Type="http://schemas.openxmlformats.org/officeDocument/2006/relationships/hyperlink" Target="https://qr.iek.group/ZCC68-13-1-40" TargetMode="External"/><Relationship Id="rId240" Type="http://schemas.openxmlformats.org/officeDocument/2006/relationships/hyperlink" Target="https://qr.iek.group/ZCC68-11-1-40" TargetMode="External"/><Relationship Id="rId261" Type="http://schemas.openxmlformats.org/officeDocument/2006/relationships/hyperlink" Target="https://qr.iek.group/ZHC81-20-1-10-040" TargetMode="External"/><Relationship Id="rId14" Type="http://schemas.openxmlformats.org/officeDocument/2006/relationships/hyperlink" Target="https://qr.iek.group/ZCC18-14-1-12-40" TargetMode="External"/><Relationship Id="rId35" Type="http://schemas.openxmlformats.org/officeDocument/2006/relationships/hyperlink" Target="https://qr.iek.group/ZCC18-11-1-12-40" TargetMode="External"/><Relationship Id="rId56" Type="http://schemas.openxmlformats.org/officeDocument/2006/relationships/hyperlink" Target="https://qr.iek.group/ZDP80-20-7-08" TargetMode="External"/><Relationship Id="rId77" Type="http://schemas.openxmlformats.org/officeDocument/2006/relationships/hyperlink" Target="https://qr.iek.group/ZPR10-11-008-125" TargetMode="External"/><Relationship Id="rId100" Type="http://schemas.openxmlformats.org/officeDocument/2006/relationships/hyperlink" Target="https://qr.iek.group/ZPS10-11-025-064" TargetMode="External"/><Relationship Id="rId282" Type="http://schemas.openxmlformats.org/officeDocument/2006/relationships/hyperlink" Target="https://qr.iek.group/ZDP70-20-1-40" TargetMode="External"/><Relationship Id="rId317" Type="http://schemas.openxmlformats.org/officeDocument/2006/relationships/hyperlink" Target="https://qr.iek.group/CLP1M-AL-8" TargetMode="External"/><Relationship Id="rId8" Type="http://schemas.openxmlformats.org/officeDocument/2006/relationships/hyperlink" Target="https://qr.iek.group/ZCC18-13-1-12-40" TargetMode="External"/><Relationship Id="rId51" Type="http://schemas.openxmlformats.org/officeDocument/2006/relationships/hyperlink" Target="https://qr.iek.group/CLP1M-AL-8" TargetMode="External"/><Relationship Id="rId72" Type="http://schemas.openxmlformats.org/officeDocument/2006/relationships/hyperlink" Target="https://qr.iek.group/ZDP70-14-1-40" TargetMode="External"/><Relationship Id="rId93" Type="http://schemas.openxmlformats.org/officeDocument/2006/relationships/hyperlink" Target="https://qr.iek.group/ZPS10-11-025-064" TargetMode="External"/><Relationship Id="rId98" Type="http://schemas.openxmlformats.org/officeDocument/2006/relationships/hyperlink" Target="https://qr.iek.group/ZPS10-11-025-064" TargetMode="External"/><Relationship Id="rId121" Type="http://schemas.openxmlformats.org/officeDocument/2006/relationships/hyperlink" Target="https://qr.iek.group/ZCC56-20-1-68-40" TargetMode="External"/><Relationship Id="rId142" Type="http://schemas.openxmlformats.org/officeDocument/2006/relationships/hyperlink" Target="https://qr.iek.group/ZDP70-14-1-40" TargetMode="External"/><Relationship Id="rId163" Type="http://schemas.openxmlformats.org/officeDocument/2006/relationships/hyperlink" Target="https://qr.iek.group/ZDP70-20-1-40" TargetMode="External"/><Relationship Id="rId184" Type="http://schemas.openxmlformats.org/officeDocument/2006/relationships/hyperlink" Target="https://qr.iek.group/ZPR10-11-010-080" TargetMode="External"/><Relationship Id="rId189" Type="http://schemas.openxmlformats.org/officeDocument/2006/relationships/hyperlink" Target="https://qr.iek.group/ZPR10-11-010-080" TargetMode="External"/><Relationship Id="rId219" Type="http://schemas.openxmlformats.org/officeDocument/2006/relationships/hyperlink" Target="https://qr.iek.group/ZDP70-20-1-40" TargetMode="External"/><Relationship Id="rId3" Type="http://schemas.openxmlformats.org/officeDocument/2006/relationships/hyperlink" Target="https://qr.iek.group/ZHC81-14-1-10-040" TargetMode="External"/><Relationship Id="rId214" Type="http://schemas.openxmlformats.org/officeDocument/2006/relationships/hyperlink" Target="https://qr.iek.group/ZCC68-14-1-40" TargetMode="External"/><Relationship Id="rId230" Type="http://schemas.openxmlformats.org/officeDocument/2006/relationships/hyperlink" Target="https://qr.iek.group/ZPS10-11-025-064" TargetMode="External"/><Relationship Id="rId235" Type="http://schemas.openxmlformats.org/officeDocument/2006/relationships/hyperlink" Target="https://qr.iek.group/ZCC18-14-1-12-40" TargetMode="External"/><Relationship Id="rId251" Type="http://schemas.openxmlformats.org/officeDocument/2006/relationships/hyperlink" Target="https://qr.iek.group/ZCC18-14-1-12-40" TargetMode="External"/><Relationship Id="rId256" Type="http://schemas.openxmlformats.org/officeDocument/2006/relationships/hyperlink" Target="https://qr.iek.group/ZPS10-11-040-042" TargetMode="External"/><Relationship Id="rId277" Type="http://schemas.openxmlformats.org/officeDocument/2006/relationships/hyperlink" Target="https://qr.iek.group/ZDP87-20-1-16-70" TargetMode="External"/><Relationship Id="rId298" Type="http://schemas.openxmlformats.org/officeDocument/2006/relationships/hyperlink" Target="https://qr.iek.group/ZCC18-11-1-12-40" TargetMode="External"/><Relationship Id="rId25" Type="http://schemas.openxmlformats.org/officeDocument/2006/relationships/hyperlink" Target="https://qr.iek.group/ZDP70-14-1-40" TargetMode="External"/><Relationship Id="rId46" Type="http://schemas.openxmlformats.org/officeDocument/2006/relationships/hyperlink" Target="https://qr.iek.group/ZCC56-13-1-68-40" TargetMode="External"/><Relationship Id="rId67" Type="http://schemas.openxmlformats.org/officeDocument/2006/relationships/hyperlink" Target="https://qr.iek.group/ZDP70-14-1-40" TargetMode="External"/><Relationship Id="rId116" Type="http://schemas.openxmlformats.org/officeDocument/2006/relationships/hyperlink" Target="https://qr.iek.group/ZCC18-11-1-12-40" TargetMode="External"/><Relationship Id="rId137" Type="http://schemas.openxmlformats.org/officeDocument/2006/relationships/hyperlink" Target="https://qr.iek.group/ZDP87-14-1-16-70" TargetMode="External"/><Relationship Id="rId158" Type="http://schemas.openxmlformats.org/officeDocument/2006/relationships/hyperlink" Target="https://qr.iek.group/ZCC56-13-1-68-40" TargetMode="External"/><Relationship Id="rId272" Type="http://schemas.openxmlformats.org/officeDocument/2006/relationships/hyperlink" Target="https://qr.iek.group/ZGB10D-BH-50" TargetMode="External"/><Relationship Id="rId293" Type="http://schemas.openxmlformats.org/officeDocument/2006/relationships/hyperlink" Target="https://qr.iek.group/ZCC18-13-1-12-40" TargetMode="External"/><Relationship Id="rId302" Type="http://schemas.openxmlformats.org/officeDocument/2006/relationships/hyperlink" Target="https://qr.iek.group/ZCC68-14-1-40" TargetMode="External"/><Relationship Id="rId307" Type="http://schemas.openxmlformats.org/officeDocument/2006/relationships/hyperlink" Target="https://qr.iek.group/ZCC18-14-1-12-40" TargetMode="External"/><Relationship Id="rId323" Type="http://schemas.openxmlformats.org/officeDocument/2006/relationships/hyperlink" Target="https://qr.iek.group/ZCC56-20-1-68-40" TargetMode="External"/><Relationship Id="rId328" Type="http://schemas.openxmlformats.org/officeDocument/2006/relationships/hyperlink" Target="https://qr.iek.group/ZCC56-50-1-68-40" TargetMode="External"/><Relationship Id="rId20" Type="http://schemas.openxmlformats.org/officeDocument/2006/relationships/hyperlink" Target="https://qr.iek.group/ZCC56-11-1-68-40" TargetMode="External"/><Relationship Id="rId41" Type="http://schemas.openxmlformats.org/officeDocument/2006/relationships/hyperlink" Target="https://qr.iek.group/ZDP70-13-1-40" TargetMode="External"/><Relationship Id="rId62" Type="http://schemas.openxmlformats.org/officeDocument/2006/relationships/hyperlink" Target="https://qr.iek.group/ZCC68-13-1-40" TargetMode="External"/><Relationship Id="rId83" Type="http://schemas.openxmlformats.org/officeDocument/2006/relationships/hyperlink" Target="https://qr.iek.group/ZPR10-50-008-100" TargetMode="External"/><Relationship Id="rId88" Type="http://schemas.openxmlformats.org/officeDocument/2006/relationships/hyperlink" Target="https://qr.iek.group/ZPS10-50-025-064" TargetMode="External"/><Relationship Id="rId111" Type="http://schemas.openxmlformats.org/officeDocument/2006/relationships/hyperlink" Target="https://qr.iek.group/ZCC56-14-1-68-40" TargetMode="External"/><Relationship Id="rId132" Type="http://schemas.openxmlformats.org/officeDocument/2006/relationships/hyperlink" Target="https://qr.iek.group/ZCC68-13-1-40" TargetMode="External"/><Relationship Id="rId153" Type="http://schemas.openxmlformats.org/officeDocument/2006/relationships/hyperlink" Target="https://qr.iek.group/ZCC56-14-1-68-40" TargetMode="External"/><Relationship Id="rId174" Type="http://schemas.openxmlformats.org/officeDocument/2006/relationships/hyperlink" Target="https://qr.iek.group/ZPS10-11-025-064" TargetMode="External"/><Relationship Id="rId179" Type="http://schemas.openxmlformats.org/officeDocument/2006/relationships/hyperlink" Target="https://qr.iek.group/ZPR10-11-010-080" TargetMode="External"/><Relationship Id="rId195" Type="http://schemas.openxmlformats.org/officeDocument/2006/relationships/hyperlink" Target="https://qr.iek.group/ZPR10-50-010-100" TargetMode="External"/><Relationship Id="rId209" Type="http://schemas.openxmlformats.org/officeDocument/2006/relationships/hyperlink" Target="https://qr.iek.group/ZCC68-11-1-40" TargetMode="External"/><Relationship Id="rId190" Type="http://schemas.openxmlformats.org/officeDocument/2006/relationships/hyperlink" Target="https://qr.iek.group/ZPR10-11-010-080" TargetMode="External"/><Relationship Id="rId204" Type="http://schemas.openxmlformats.org/officeDocument/2006/relationships/hyperlink" Target="https://qr.iek.group/ZCC18-14-1-12-40" TargetMode="External"/><Relationship Id="rId220" Type="http://schemas.openxmlformats.org/officeDocument/2006/relationships/hyperlink" Target="https://qr.iek.group/ZPS10-50-025-064" TargetMode="External"/><Relationship Id="rId225" Type="http://schemas.openxmlformats.org/officeDocument/2006/relationships/hyperlink" Target="https://qr.iek.group/ZCC68-14-1-40" TargetMode="External"/><Relationship Id="rId241" Type="http://schemas.openxmlformats.org/officeDocument/2006/relationships/hyperlink" Target="https://qr.iek.group/ZCC18-14-1-12-40" TargetMode="External"/><Relationship Id="rId246" Type="http://schemas.openxmlformats.org/officeDocument/2006/relationships/hyperlink" Target="https://qr.iek.group/ZCC68-14-1-40" TargetMode="External"/><Relationship Id="rId267" Type="http://schemas.openxmlformats.org/officeDocument/2006/relationships/hyperlink" Target="https://qr.iek.group/ZDP80-50-1-18" TargetMode="External"/><Relationship Id="rId288" Type="http://schemas.openxmlformats.org/officeDocument/2006/relationships/hyperlink" Target="https://qr.iek.group/ZCC18-14-1-12-40" TargetMode="External"/><Relationship Id="rId15" Type="http://schemas.openxmlformats.org/officeDocument/2006/relationships/hyperlink" Target="https://qr.iek.group/ZCC68-14-1-40" TargetMode="External"/><Relationship Id="rId36" Type="http://schemas.openxmlformats.org/officeDocument/2006/relationships/hyperlink" Target="https://qr.iek.group/ZCC56-11-1-68-40" TargetMode="External"/><Relationship Id="rId57" Type="http://schemas.openxmlformats.org/officeDocument/2006/relationships/hyperlink" Target="https://qr.iek.group/ZGC13-20-1-16-40" TargetMode="External"/><Relationship Id="rId106" Type="http://schemas.openxmlformats.org/officeDocument/2006/relationships/hyperlink" Target="https://qr.iek.group/ZPR10-50-008-100" TargetMode="External"/><Relationship Id="rId127" Type="http://schemas.openxmlformats.org/officeDocument/2006/relationships/hyperlink" Target="https://qr.iek.group/ZCC56-14-1-68-40" TargetMode="External"/><Relationship Id="rId262" Type="http://schemas.openxmlformats.org/officeDocument/2006/relationships/hyperlink" Target="https://qr.iek.group/ZGC13-20-1-16-40" TargetMode="External"/><Relationship Id="rId283" Type="http://schemas.openxmlformats.org/officeDocument/2006/relationships/hyperlink" Target="https://qr.iek.group/ZPS10-50-025-064" TargetMode="External"/><Relationship Id="rId313" Type="http://schemas.openxmlformats.org/officeDocument/2006/relationships/hyperlink" Target="https://qr.iek.group/ZCC18-14-1-12-40" TargetMode="External"/><Relationship Id="rId318" Type="http://schemas.openxmlformats.org/officeDocument/2006/relationships/hyperlink" Target="https://qr.iek.group/ZCC68-13-1-40" TargetMode="External"/><Relationship Id="rId10" Type="http://schemas.openxmlformats.org/officeDocument/2006/relationships/hyperlink" Target="https://qr.iek.group/ZDP80-11-1-18" TargetMode="External"/><Relationship Id="rId31" Type="http://schemas.openxmlformats.org/officeDocument/2006/relationships/hyperlink" Target="https://qr.iek.group/ZCC68-14-1-40" TargetMode="External"/><Relationship Id="rId52" Type="http://schemas.openxmlformats.org/officeDocument/2006/relationships/hyperlink" Target="https://qr.iek.group/ZDP81-11-7-150" TargetMode="External"/><Relationship Id="rId73" Type="http://schemas.openxmlformats.org/officeDocument/2006/relationships/hyperlink" Target="https://qr.iek.group/ZPR10-11-008-125" TargetMode="External"/><Relationship Id="rId78" Type="http://schemas.openxmlformats.org/officeDocument/2006/relationships/hyperlink" Target="https://qr.iek.group/ZPR10-11-008-125" TargetMode="External"/><Relationship Id="rId94" Type="http://schemas.openxmlformats.org/officeDocument/2006/relationships/hyperlink" Target="https://qr.iek.group/ZPS10-11-025-064" TargetMode="External"/><Relationship Id="rId99" Type="http://schemas.openxmlformats.org/officeDocument/2006/relationships/hyperlink" Target="https://qr.iek.group/ZPS10-11-025-064" TargetMode="External"/><Relationship Id="rId101" Type="http://schemas.openxmlformats.org/officeDocument/2006/relationships/hyperlink" Target="https://qr.iek.group/ZPS10-11-025-064" TargetMode="External"/><Relationship Id="rId122" Type="http://schemas.openxmlformats.org/officeDocument/2006/relationships/hyperlink" Target="https://qr.iek.group/ZDP80-50-1-18" TargetMode="External"/><Relationship Id="rId143" Type="http://schemas.openxmlformats.org/officeDocument/2006/relationships/hyperlink" Target="https://qr.iek.group/ZDP70-11-1-40" TargetMode="External"/><Relationship Id="rId148" Type="http://schemas.openxmlformats.org/officeDocument/2006/relationships/hyperlink" Target="https://qr.iek.group/ZCC18-11-1-12-40" TargetMode="External"/><Relationship Id="rId164" Type="http://schemas.openxmlformats.org/officeDocument/2006/relationships/hyperlink" Target="https://qr.iek.group/ZPS10-50-025-064" TargetMode="External"/><Relationship Id="rId169" Type="http://schemas.openxmlformats.org/officeDocument/2006/relationships/hyperlink" Target="https://qr.iek.group/ZGB10D-BH-50" TargetMode="External"/><Relationship Id="rId185" Type="http://schemas.openxmlformats.org/officeDocument/2006/relationships/hyperlink" Target="https://qr.iek.group/ZPR10-11-010-080" TargetMode="External"/><Relationship Id="rId4" Type="http://schemas.openxmlformats.org/officeDocument/2006/relationships/hyperlink" Target="https://qr.iek.group/ZCC18-14-1-12-40" TargetMode="External"/><Relationship Id="rId9" Type="http://schemas.openxmlformats.org/officeDocument/2006/relationships/hyperlink" Target="https://qr.iek.group/ZCC56-13-1-68-40" TargetMode="External"/><Relationship Id="rId180" Type="http://schemas.openxmlformats.org/officeDocument/2006/relationships/hyperlink" Target="https://qr.iek.group/ZPR10-11-010-080" TargetMode="External"/><Relationship Id="rId210" Type="http://schemas.openxmlformats.org/officeDocument/2006/relationships/hyperlink" Target="https://qr.iek.group/ZCC18-14-1-12-40" TargetMode="External"/><Relationship Id="rId215" Type="http://schemas.openxmlformats.org/officeDocument/2006/relationships/hyperlink" Target="https://qr.iek.group/ZCC68-14-1-40" TargetMode="External"/><Relationship Id="rId236" Type="http://schemas.openxmlformats.org/officeDocument/2006/relationships/hyperlink" Target="https://qr.iek.group/ZCC18-14-1-12-40" TargetMode="External"/><Relationship Id="rId257" Type="http://schemas.openxmlformats.org/officeDocument/2006/relationships/hyperlink" Target="https://qr.iek.group/ZPS10-11-040-042" TargetMode="External"/><Relationship Id="rId278" Type="http://schemas.openxmlformats.org/officeDocument/2006/relationships/hyperlink" Target="https://qr.iek.group/ZDP87-50-1-16-70" TargetMode="External"/><Relationship Id="rId26" Type="http://schemas.openxmlformats.org/officeDocument/2006/relationships/hyperlink" Target="https://qr.iek.group/ZDP70-11-1-40" TargetMode="External"/><Relationship Id="rId231" Type="http://schemas.openxmlformats.org/officeDocument/2006/relationships/hyperlink" Target="https://qr.iek.group/ZCC68-11-1-40" TargetMode="External"/><Relationship Id="rId252" Type="http://schemas.openxmlformats.org/officeDocument/2006/relationships/hyperlink" Target="https://qr.iek.group/ZPS10-11-040-042" TargetMode="External"/><Relationship Id="rId273" Type="http://schemas.openxmlformats.org/officeDocument/2006/relationships/hyperlink" Target="https://qr.iek.group/ZGC13-20-1-16-40" TargetMode="External"/><Relationship Id="rId294" Type="http://schemas.openxmlformats.org/officeDocument/2006/relationships/hyperlink" Target="https://qr.iek.group/ZCC56-13-1-68-40" TargetMode="External"/><Relationship Id="rId308" Type="http://schemas.openxmlformats.org/officeDocument/2006/relationships/hyperlink" Target="https://qr.iek.group/CLW10-TM-08-1-R" TargetMode="External"/><Relationship Id="rId329" Type="http://schemas.openxmlformats.org/officeDocument/2006/relationships/hyperlink" Target="https://qr.iek.group/ZPS10-50-025-064" TargetMode="External"/><Relationship Id="rId47" Type="http://schemas.openxmlformats.org/officeDocument/2006/relationships/hyperlink" Target="https://qr.iek.group/ZCC18-14-1-12-40" TargetMode="External"/><Relationship Id="rId68" Type="http://schemas.openxmlformats.org/officeDocument/2006/relationships/hyperlink" Target="https://qr.iek.group/ZDP81-13-7-150" TargetMode="External"/><Relationship Id="rId89" Type="http://schemas.openxmlformats.org/officeDocument/2006/relationships/hyperlink" Target="https://qr.iek.group/ZGB10D-BH-50" TargetMode="External"/><Relationship Id="rId112" Type="http://schemas.openxmlformats.org/officeDocument/2006/relationships/hyperlink" Target="https://qr.iek.group/ZHC81-13-1-10-040" TargetMode="External"/><Relationship Id="rId133" Type="http://schemas.openxmlformats.org/officeDocument/2006/relationships/hyperlink" Target="https://qr.iek.group/ZGC13-20-1-16-40" TargetMode="External"/><Relationship Id="rId154" Type="http://schemas.openxmlformats.org/officeDocument/2006/relationships/hyperlink" Target="https://qr.iek.group/ZCC68-14-1-40" TargetMode="External"/><Relationship Id="rId175" Type="http://schemas.openxmlformats.org/officeDocument/2006/relationships/hyperlink" Target="https://qr.iek.group/ZPS10-11-025-064" TargetMode="External"/><Relationship Id="rId196" Type="http://schemas.openxmlformats.org/officeDocument/2006/relationships/hyperlink" Target="https://qr.iek.group/ZPR10-50-010-100" TargetMode="External"/><Relationship Id="rId200" Type="http://schemas.openxmlformats.org/officeDocument/2006/relationships/hyperlink" Target="https://qr.iek.group/ZDP70-14-1-40" TargetMode="External"/><Relationship Id="rId16" Type="http://schemas.openxmlformats.org/officeDocument/2006/relationships/hyperlink" Target="https://qr.iek.group/ZCC56-14-1-68-40" TargetMode="External"/><Relationship Id="rId221" Type="http://schemas.openxmlformats.org/officeDocument/2006/relationships/hyperlink" Target="https://qr.iek.group/ZGC13-40-1-16-40" TargetMode="External"/><Relationship Id="rId242" Type="http://schemas.openxmlformats.org/officeDocument/2006/relationships/hyperlink" Target="https://qr.iek.group/ZDP70-20-1-40" TargetMode="External"/><Relationship Id="rId263" Type="http://schemas.openxmlformats.org/officeDocument/2006/relationships/hyperlink" Target="https://qr.iek.group/ZCC56-20-1-68-40" TargetMode="External"/><Relationship Id="rId284" Type="http://schemas.openxmlformats.org/officeDocument/2006/relationships/hyperlink" Target="https://qr.iek.group/ZGB10D-BH-50" TargetMode="External"/><Relationship Id="rId319" Type="http://schemas.openxmlformats.org/officeDocument/2006/relationships/hyperlink" Target="https://qr.iek.group/ZPS10-50-025-064" TargetMode="External"/><Relationship Id="rId37" Type="http://schemas.openxmlformats.org/officeDocument/2006/relationships/hyperlink" Target="https://qr.iek.group/ZCC68-13-1-40" TargetMode="External"/><Relationship Id="rId58" Type="http://schemas.openxmlformats.org/officeDocument/2006/relationships/hyperlink" Target="https://qr.iek.group/ZCC56-20-1-68-40" TargetMode="External"/><Relationship Id="rId79" Type="http://schemas.openxmlformats.org/officeDocument/2006/relationships/hyperlink" Target="https://qr.iek.group/ZPR10-11-008-125" TargetMode="External"/><Relationship Id="rId102" Type="http://schemas.openxmlformats.org/officeDocument/2006/relationships/hyperlink" Target="https://qr.iek.group/ZPR10-11-008-125" TargetMode="External"/><Relationship Id="rId123" Type="http://schemas.openxmlformats.org/officeDocument/2006/relationships/hyperlink" Target="https://qr.iek.group/ZGC13-40-1-16-40" TargetMode="External"/><Relationship Id="rId144" Type="http://schemas.openxmlformats.org/officeDocument/2006/relationships/hyperlink" Target="https://qr.iek.group/ZDP70-14-1-40" TargetMode="External"/><Relationship Id="rId330" Type="http://schemas.openxmlformats.org/officeDocument/2006/relationships/hyperlink" Target="https://qr.iek.group/ZGB10D-BH-50" TargetMode="External"/><Relationship Id="rId90" Type="http://schemas.openxmlformats.org/officeDocument/2006/relationships/hyperlink" Target="https://qr.iek.group/ZPS10-11-025-064" TargetMode="External"/><Relationship Id="rId165" Type="http://schemas.openxmlformats.org/officeDocument/2006/relationships/hyperlink" Target="https://qr.iek.group/ZGB10D-BH-50" TargetMode="External"/><Relationship Id="rId186" Type="http://schemas.openxmlformats.org/officeDocument/2006/relationships/hyperlink" Target="https://qr.iek.group/ZPR10-11-010-080" TargetMode="External"/><Relationship Id="rId211" Type="http://schemas.openxmlformats.org/officeDocument/2006/relationships/hyperlink" Target="https://qr.iek.group/ZCC68-14-1-40" TargetMode="External"/><Relationship Id="rId232" Type="http://schemas.openxmlformats.org/officeDocument/2006/relationships/hyperlink" Target="https://qr.iek.group/ZCC18-14-1-12-40" TargetMode="External"/><Relationship Id="rId253" Type="http://schemas.openxmlformats.org/officeDocument/2006/relationships/hyperlink" Target="https://qr.iek.group/ZPS10-11-040-042" TargetMode="External"/><Relationship Id="rId274" Type="http://schemas.openxmlformats.org/officeDocument/2006/relationships/hyperlink" Target="https://qr.iek.group/ZCC56-20-1-68-40" TargetMode="External"/><Relationship Id="rId295" Type="http://schemas.openxmlformats.org/officeDocument/2006/relationships/hyperlink" Target="https://qr.iek.group/ZCC68-13-1-40" TargetMode="External"/><Relationship Id="rId309" Type="http://schemas.openxmlformats.org/officeDocument/2006/relationships/hyperlink" Target="https://qr.iek.group/CLP1M-AS-8" TargetMode="External"/><Relationship Id="rId27" Type="http://schemas.openxmlformats.org/officeDocument/2006/relationships/hyperlink" Target="https://qr.iek.group/ZDP70-14-1-40" TargetMode="External"/><Relationship Id="rId48" Type="http://schemas.openxmlformats.org/officeDocument/2006/relationships/hyperlink" Target="https://qr.iek.group/CLP1M-N-8-2" TargetMode="External"/><Relationship Id="rId69" Type="http://schemas.openxmlformats.org/officeDocument/2006/relationships/hyperlink" Target="https://qr.iek.group/ZCC18-13-1-12-40" TargetMode="External"/><Relationship Id="rId113" Type="http://schemas.openxmlformats.org/officeDocument/2006/relationships/hyperlink" Target="https://qr.iek.group/ZCC18-13-1-12-40" TargetMode="External"/><Relationship Id="rId134" Type="http://schemas.openxmlformats.org/officeDocument/2006/relationships/hyperlink" Target="https://qr.iek.group/ZCC56-20-1-68-40" TargetMode="External"/><Relationship Id="rId320" Type="http://schemas.openxmlformats.org/officeDocument/2006/relationships/hyperlink" Target="https://qr.iek.group/ZDP70-20-1-40" TargetMode="External"/><Relationship Id="rId80" Type="http://schemas.openxmlformats.org/officeDocument/2006/relationships/hyperlink" Target="https://qr.iek.group/ZPR10-11-008-125" TargetMode="External"/><Relationship Id="rId155" Type="http://schemas.openxmlformats.org/officeDocument/2006/relationships/hyperlink" Target="https://qr.iek.group/ZDP70-14-1-40" TargetMode="External"/><Relationship Id="rId176" Type="http://schemas.openxmlformats.org/officeDocument/2006/relationships/hyperlink" Target="https://qr.iek.group/ZPS10-11-025-064" TargetMode="External"/><Relationship Id="rId197" Type="http://schemas.openxmlformats.org/officeDocument/2006/relationships/hyperlink" Target="https://qr.iek.group/ZPR10-50-010-100" TargetMode="External"/><Relationship Id="rId201" Type="http://schemas.openxmlformats.org/officeDocument/2006/relationships/hyperlink" Target="https://qr.iek.group/ZCC68-14-1-40" TargetMode="External"/><Relationship Id="rId222" Type="http://schemas.openxmlformats.org/officeDocument/2006/relationships/hyperlink" Target="https://qr.iek.group/ZGB10D-BH-50" TargetMode="External"/><Relationship Id="rId243" Type="http://schemas.openxmlformats.org/officeDocument/2006/relationships/hyperlink" Target="https://qr.iek.group/ZGC13-40-1-16-40" TargetMode="External"/><Relationship Id="rId264" Type="http://schemas.openxmlformats.org/officeDocument/2006/relationships/hyperlink" Target="https://qr.iek.group/ZPR10-50-008-100" TargetMode="External"/><Relationship Id="rId285" Type="http://schemas.openxmlformats.org/officeDocument/2006/relationships/hyperlink" Target="https://qr.iek.group/ZCC68-14-1-40" TargetMode="External"/><Relationship Id="rId17" Type="http://schemas.openxmlformats.org/officeDocument/2006/relationships/hyperlink" Target="https://qr.iek.group/ZCC18-13-1-12-40" TargetMode="External"/><Relationship Id="rId38" Type="http://schemas.openxmlformats.org/officeDocument/2006/relationships/hyperlink" Target="https://qr.iek.group/ZDP50-11-1-16-40" TargetMode="External"/><Relationship Id="rId59" Type="http://schemas.openxmlformats.org/officeDocument/2006/relationships/hyperlink" Target="https://qr.iek.group/ZDP80-50-7-08" TargetMode="External"/><Relationship Id="rId103" Type="http://schemas.openxmlformats.org/officeDocument/2006/relationships/hyperlink" Target="https://qr.iek.group/ZPR10-11-008-125" TargetMode="External"/><Relationship Id="rId124" Type="http://schemas.openxmlformats.org/officeDocument/2006/relationships/hyperlink" Target="https://qr.iek.group/ZCC56-50-1-68-40" TargetMode="External"/><Relationship Id="rId310" Type="http://schemas.openxmlformats.org/officeDocument/2006/relationships/hyperlink" Target="https://qr.iek.group/CLP1M-N-8-2" TargetMode="External"/><Relationship Id="rId70" Type="http://schemas.openxmlformats.org/officeDocument/2006/relationships/hyperlink" Target="https://qr.iek.group/ZCC56-13-1-68-40" TargetMode="External"/><Relationship Id="rId91" Type="http://schemas.openxmlformats.org/officeDocument/2006/relationships/hyperlink" Target="https://qr.iek.group/ZPS10-11-025-064" TargetMode="External"/><Relationship Id="rId145" Type="http://schemas.openxmlformats.org/officeDocument/2006/relationships/hyperlink" Target="https://qr.iek.group/ZDP70-14-1-40" TargetMode="External"/><Relationship Id="rId166" Type="http://schemas.openxmlformats.org/officeDocument/2006/relationships/hyperlink" Target="https://qr.iek.group/ZPS10-50-025-064" TargetMode="External"/><Relationship Id="rId187" Type="http://schemas.openxmlformats.org/officeDocument/2006/relationships/hyperlink" Target="https://qr.iek.group/ZPR10-11-010-080" TargetMode="External"/><Relationship Id="rId331" Type="http://schemas.openxmlformats.org/officeDocument/2006/relationships/drawing" Target="../drawings/drawing3.xml"/><Relationship Id="rId1" Type="http://schemas.openxmlformats.org/officeDocument/2006/relationships/hyperlink" Target="http://www.iek.ru/" TargetMode="External"/><Relationship Id="rId212" Type="http://schemas.openxmlformats.org/officeDocument/2006/relationships/hyperlink" Target="https://qr.iek.group/ZCC68-14-1-40" TargetMode="External"/><Relationship Id="rId233" Type="http://schemas.openxmlformats.org/officeDocument/2006/relationships/hyperlink" Target="https://qr.iek.group/ZDP70-14-1-40" TargetMode="External"/><Relationship Id="rId254" Type="http://schemas.openxmlformats.org/officeDocument/2006/relationships/hyperlink" Target="https://qr.iek.group/ZPS10-11-040-042" TargetMode="External"/><Relationship Id="rId28" Type="http://schemas.openxmlformats.org/officeDocument/2006/relationships/hyperlink" Target="https://qr.iek.group/ZDP70-14-1-40" TargetMode="External"/><Relationship Id="rId49" Type="http://schemas.openxmlformats.org/officeDocument/2006/relationships/hyperlink" Target="https://qr.iek.group/CLW10-TM-08-1-R-INOX" TargetMode="External"/><Relationship Id="rId114" Type="http://schemas.openxmlformats.org/officeDocument/2006/relationships/hyperlink" Target="https://qr.iek.group/ZCC56-13-1-68-40" TargetMode="External"/><Relationship Id="rId275" Type="http://schemas.openxmlformats.org/officeDocument/2006/relationships/hyperlink" Target="https://qr.iek.group/ZGC13-40-1-16-40" TargetMode="External"/><Relationship Id="rId296" Type="http://schemas.openxmlformats.org/officeDocument/2006/relationships/hyperlink" Target="https://qr.iek.group/ZPS10-11-025-064" TargetMode="External"/><Relationship Id="rId300" Type="http://schemas.openxmlformats.org/officeDocument/2006/relationships/hyperlink" Target="https://qr.iek.group/ZPS10-11-025-064" TargetMode="External"/><Relationship Id="rId60" Type="http://schemas.openxmlformats.org/officeDocument/2006/relationships/hyperlink" Target="https://qr.iek.group/ZGC13-40-1-16-40" TargetMode="External"/><Relationship Id="rId81" Type="http://schemas.openxmlformats.org/officeDocument/2006/relationships/hyperlink" Target="https://qr.iek.group/ZPR10-11-008-125" TargetMode="External"/><Relationship Id="rId135" Type="http://schemas.openxmlformats.org/officeDocument/2006/relationships/hyperlink" Target="https://qr.iek.group/ZGC13-40-1-16-40" TargetMode="External"/><Relationship Id="rId156" Type="http://schemas.openxmlformats.org/officeDocument/2006/relationships/hyperlink" Target="https://qr.iek.group/ZDP81-13-7-150" TargetMode="External"/><Relationship Id="rId177" Type="http://schemas.openxmlformats.org/officeDocument/2006/relationships/hyperlink" Target="https://qr.iek.group/ZPS10-11-025-064" TargetMode="External"/><Relationship Id="rId198" Type="http://schemas.openxmlformats.org/officeDocument/2006/relationships/hyperlink" Target="https://qr.iek.group/ZPR10-50-010-100" TargetMode="External"/><Relationship Id="rId321" Type="http://schemas.openxmlformats.org/officeDocument/2006/relationships/hyperlink" Target="https://qr.iek.group/ZDP80-20-7-08" TargetMode="External"/><Relationship Id="rId202" Type="http://schemas.openxmlformats.org/officeDocument/2006/relationships/hyperlink" Target="https://qr.iek.group/ZCC18-14-1-12-40" TargetMode="External"/><Relationship Id="rId223" Type="http://schemas.openxmlformats.org/officeDocument/2006/relationships/hyperlink" Target="https://qr.iek.group/ZGC13-20-1-16-40" TargetMode="External"/><Relationship Id="rId244" Type="http://schemas.openxmlformats.org/officeDocument/2006/relationships/hyperlink" Target="https://qr.iek.group/ZGB10D-BH-50" TargetMode="External"/><Relationship Id="rId18" Type="http://schemas.openxmlformats.org/officeDocument/2006/relationships/hyperlink" Target="https://qr.iek.group/ZCC56-13-1-68-40" TargetMode="External"/><Relationship Id="rId39" Type="http://schemas.openxmlformats.org/officeDocument/2006/relationships/hyperlink" Target="https://qr.iek.group/ZCC56-13-1-68-40" TargetMode="External"/><Relationship Id="rId265" Type="http://schemas.openxmlformats.org/officeDocument/2006/relationships/hyperlink" Target="https://qr.iek.group/ZPS10-50-025-064" TargetMode="External"/><Relationship Id="rId286" Type="http://schemas.openxmlformats.org/officeDocument/2006/relationships/hyperlink" Target="https://qr.iek.group/ZCC68-14-1-40" TargetMode="External"/><Relationship Id="rId50" Type="http://schemas.openxmlformats.org/officeDocument/2006/relationships/hyperlink" Target="https://qr.iek.group/ZDP80-20-1-18" TargetMode="External"/><Relationship Id="rId104" Type="http://schemas.openxmlformats.org/officeDocument/2006/relationships/hyperlink" Target="https://qr.iek.group/ZPR10-11-008-125" TargetMode="External"/><Relationship Id="rId125" Type="http://schemas.openxmlformats.org/officeDocument/2006/relationships/hyperlink" Target="https://qr.iek.group/ZCC18-14-1-12-40" TargetMode="External"/><Relationship Id="rId146" Type="http://schemas.openxmlformats.org/officeDocument/2006/relationships/hyperlink" Target="https://qr.iek.group/ZDP70-11-1-40" TargetMode="External"/><Relationship Id="rId167" Type="http://schemas.openxmlformats.org/officeDocument/2006/relationships/hyperlink" Target="https://qr.iek.group/ZDP70-20-1-40" TargetMode="External"/><Relationship Id="rId188" Type="http://schemas.openxmlformats.org/officeDocument/2006/relationships/hyperlink" Target="https://qr.iek.group/ZPR10-11-010-080" TargetMode="External"/><Relationship Id="rId311" Type="http://schemas.openxmlformats.org/officeDocument/2006/relationships/hyperlink" Target="https://qr.iek.group/ZPS10-11-025-064" TargetMode="External"/><Relationship Id="rId71" Type="http://schemas.openxmlformats.org/officeDocument/2006/relationships/hyperlink" Target="https://qr.iek.group/ZCC68-13-1-40" TargetMode="External"/><Relationship Id="rId92" Type="http://schemas.openxmlformats.org/officeDocument/2006/relationships/hyperlink" Target="https://qr.iek.group/ZPS10-11-025-064" TargetMode="External"/><Relationship Id="rId213" Type="http://schemas.openxmlformats.org/officeDocument/2006/relationships/hyperlink" Target="https://qr.iek.group/ZCC68-14-1-40" TargetMode="External"/><Relationship Id="rId234" Type="http://schemas.openxmlformats.org/officeDocument/2006/relationships/hyperlink" Target="https://qr.iek.group/ZCC68-14-1-40" TargetMode="External"/><Relationship Id="rId2" Type="http://schemas.openxmlformats.org/officeDocument/2006/relationships/hyperlink" Target="mailto:lightning_protection@iek.ru" TargetMode="External"/><Relationship Id="rId29" Type="http://schemas.openxmlformats.org/officeDocument/2006/relationships/hyperlink" Target="https://qr.iek.group/ZDP70-11-1-40" TargetMode="External"/><Relationship Id="rId255" Type="http://schemas.openxmlformats.org/officeDocument/2006/relationships/hyperlink" Target="https://qr.iek.group/ZPS10-11-040-042" TargetMode="External"/><Relationship Id="rId276" Type="http://schemas.openxmlformats.org/officeDocument/2006/relationships/hyperlink" Target="https://qr.iek.group/ZCC56-50-1-68-40" TargetMode="External"/><Relationship Id="rId297" Type="http://schemas.openxmlformats.org/officeDocument/2006/relationships/hyperlink" Target="https://qr.iek.group/ZCC68-14-1-40" TargetMode="External"/><Relationship Id="rId40" Type="http://schemas.openxmlformats.org/officeDocument/2006/relationships/hyperlink" Target="https://qr.iek.group/ZCC68-13-1-40" TargetMode="External"/><Relationship Id="rId115" Type="http://schemas.openxmlformats.org/officeDocument/2006/relationships/hyperlink" Target="https://qr.iek.group/ZDP80-11-1-18" TargetMode="External"/><Relationship Id="rId136" Type="http://schemas.openxmlformats.org/officeDocument/2006/relationships/hyperlink" Target="https://qr.iek.group/ZCC56-50-1-68-40" TargetMode="External"/><Relationship Id="rId157" Type="http://schemas.openxmlformats.org/officeDocument/2006/relationships/hyperlink" Target="https://qr.iek.group/ZCC18-13-1-12-40" TargetMode="External"/><Relationship Id="rId178" Type="http://schemas.openxmlformats.org/officeDocument/2006/relationships/hyperlink" Target="https://qr.iek.group/ZPS10-11-025-064" TargetMode="External"/><Relationship Id="rId301" Type="http://schemas.openxmlformats.org/officeDocument/2006/relationships/hyperlink" Target="https://qr.iek.group/ZCC68-14-1-40" TargetMode="External"/><Relationship Id="rId322" Type="http://schemas.openxmlformats.org/officeDocument/2006/relationships/hyperlink" Target="https://qr.iek.group/ZGC13-20-1-16-40" TargetMode="External"/><Relationship Id="rId61" Type="http://schemas.openxmlformats.org/officeDocument/2006/relationships/hyperlink" Target="https://qr.iek.group/ZCC56-50-1-68-40" TargetMode="External"/><Relationship Id="rId82" Type="http://schemas.openxmlformats.org/officeDocument/2006/relationships/hyperlink" Target="https://qr.iek.group/ZPR10-11-008-125" TargetMode="External"/><Relationship Id="rId199" Type="http://schemas.openxmlformats.org/officeDocument/2006/relationships/hyperlink" Target="https://qr.iek.group/ZPS10-11-025-064" TargetMode="External"/><Relationship Id="rId203" Type="http://schemas.openxmlformats.org/officeDocument/2006/relationships/hyperlink" Target="https://qr.iek.group/ZPS10-11-025-064" TargetMode="External"/><Relationship Id="rId19" Type="http://schemas.openxmlformats.org/officeDocument/2006/relationships/hyperlink" Target="https://qr.iek.group/ZCC18-11-1-12-40" TargetMode="External"/><Relationship Id="rId224" Type="http://schemas.openxmlformats.org/officeDocument/2006/relationships/hyperlink" Target="https://qr.iek.group/ZPS10-11-025-064" TargetMode="External"/><Relationship Id="rId245" Type="http://schemas.openxmlformats.org/officeDocument/2006/relationships/hyperlink" Target="https://qr.iek.group/ZGC13-20-1-16-40" TargetMode="External"/><Relationship Id="rId266" Type="http://schemas.openxmlformats.org/officeDocument/2006/relationships/hyperlink" Target="https://qr.iek.group/ZDP70-20-1-40" TargetMode="External"/><Relationship Id="rId287" Type="http://schemas.openxmlformats.org/officeDocument/2006/relationships/hyperlink" Target="https://qr.iek.group/ZCC68-14-1-40" TargetMode="External"/><Relationship Id="rId30" Type="http://schemas.openxmlformats.org/officeDocument/2006/relationships/hyperlink" Target="https://qr.iek.group/ZCC18-14-1-12-40" TargetMode="External"/><Relationship Id="rId105" Type="http://schemas.openxmlformats.org/officeDocument/2006/relationships/hyperlink" Target="https://qr.iek.group/ZPS10-11-025-064" TargetMode="External"/><Relationship Id="rId126" Type="http://schemas.openxmlformats.org/officeDocument/2006/relationships/hyperlink" Target="https://qr.iek.group/ZCC68-14-1-40" TargetMode="External"/><Relationship Id="rId147" Type="http://schemas.openxmlformats.org/officeDocument/2006/relationships/hyperlink" Target="https://qr.iek.group/ZDP81-11-7-150" TargetMode="External"/><Relationship Id="rId168" Type="http://schemas.openxmlformats.org/officeDocument/2006/relationships/hyperlink" Target="https://qr.iek.group/ZPS10-50-025-064" TargetMode="External"/><Relationship Id="rId312" Type="http://schemas.openxmlformats.org/officeDocument/2006/relationships/hyperlink" Target="https://qr.iek.group/ZCC56-13-1-68-40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qr.iek.group/ZCC68-13-1-40" TargetMode="External"/><Relationship Id="rId13" Type="http://schemas.openxmlformats.org/officeDocument/2006/relationships/hyperlink" Target="https://qr.iek.group/ZCC86-13-1-08" TargetMode="External"/><Relationship Id="rId18" Type="http://schemas.openxmlformats.org/officeDocument/2006/relationships/hyperlink" Target="https://qr.iek.group/ZGC13-40-1-16-40" TargetMode="External"/><Relationship Id="rId26" Type="http://schemas.openxmlformats.org/officeDocument/2006/relationships/hyperlink" Target="https://qr.iek.group/ZCC18-13-1-12-40" TargetMode="External"/><Relationship Id="rId3" Type="http://schemas.openxmlformats.org/officeDocument/2006/relationships/hyperlink" Target="https://qr.iek.group/ZCC80-50-1-10" TargetMode="External"/><Relationship Id="rId21" Type="http://schemas.openxmlformats.org/officeDocument/2006/relationships/hyperlink" Target="https://qr.iek.group/ZCC86-20-1-08" TargetMode="External"/><Relationship Id="rId34" Type="http://schemas.openxmlformats.org/officeDocument/2006/relationships/hyperlink" Target="https://qr.iek.group/ZCC94-11-1-18" TargetMode="External"/><Relationship Id="rId7" Type="http://schemas.openxmlformats.org/officeDocument/2006/relationships/hyperlink" Target="https://qr.iek.group/ZGC38-13-1-16-40" TargetMode="External"/><Relationship Id="rId12" Type="http://schemas.openxmlformats.org/officeDocument/2006/relationships/hyperlink" Target="https://qr.iek.group/ZCC80-13-1-10" TargetMode="External"/><Relationship Id="rId17" Type="http://schemas.openxmlformats.org/officeDocument/2006/relationships/hyperlink" Target="https://qr.iek.group/ZGC13-40-1-16-40" TargetMode="External"/><Relationship Id="rId25" Type="http://schemas.openxmlformats.org/officeDocument/2006/relationships/hyperlink" Target="https://qr.iek.group/ZCC18-14-1-12-40" TargetMode="External"/><Relationship Id="rId33" Type="http://schemas.openxmlformats.org/officeDocument/2006/relationships/hyperlink" Target="https://qr.iek.group/ZCC86-11-1-08" TargetMode="External"/><Relationship Id="rId2" Type="http://schemas.openxmlformats.org/officeDocument/2006/relationships/hyperlink" Target="mailto:lightning_protection@iek.ru" TargetMode="External"/><Relationship Id="rId16" Type="http://schemas.openxmlformats.org/officeDocument/2006/relationships/hyperlink" Target="https://qr.iek.group/ZGC13-40-1-16-40" TargetMode="External"/><Relationship Id="rId20" Type="http://schemas.openxmlformats.org/officeDocument/2006/relationships/hyperlink" Target="https://qr.iek.group/ZCC80-20-1-10" TargetMode="External"/><Relationship Id="rId29" Type="http://schemas.openxmlformats.org/officeDocument/2006/relationships/hyperlink" Target="https://qr.iek.group/ZCC94-50-1-18" TargetMode="External"/><Relationship Id="rId1" Type="http://schemas.openxmlformats.org/officeDocument/2006/relationships/hyperlink" Target="http://www.iek.ru/" TargetMode="External"/><Relationship Id="rId6" Type="http://schemas.openxmlformats.org/officeDocument/2006/relationships/hyperlink" Target="https://qr.iek.group/ZCC56-13-1-68-40" TargetMode="External"/><Relationship Id="rId11" Type="http://schemas.openxmlformats.org/officeDocument/2006/relationships/hyperlink" Target="https://qr.iek.group/ZGC38-14-1-16-40" TargetMode="External"/><Relationship Id="rId24" Type="http://schemas.openxmlformats.org/officeDocument/2006/relationships/hyperlink" Target="https://qr.iek.group/ZCC14-20-1-16-40" TargetMode="External"/><Relationship Id="rId32" Type="http://schemas.openxmlformats.org/officeDocument/2006/relationships/hyperlink" Target="https://qr.iek.group/ZCC80-11-1-16" TargetMode="External"/><Relationship Id="rId37" Type="http://schemas.openxmlformats.org/officeDocument/2006/relationships/drawing" Target="../drawings/drawing4.xml"/><Relationship Id="rId5" Type="http://schemas.openxmlformats.org/officeDocument/2006/relationships/hyperlink" Target="https://qr.iek.group/ZCC86-14-1-08" TargetMode="External"/><Relationship Id="rId15" Type="http://schemas.openxmlformats.org/officeDocument/2006/relationships/hyperlink" Target="https://qr.iek.group/ZGC13-40-1-16-40" TargetMode="External"/><Relationship Id="rId23" Type="http://schemas.openxmlformats.org/officeDocument/2006/relationships/hyperlink" Target="https://qr.iek.group/ZGC22-20-1-16-40" TargetMode="External"/><Relationship Id="rId28" Type="http://schemas.openxmlformats.org/officeDocument/2006/relationships/hyperlink" Target="https://qr.iek.group/ZCC86-50-1-08" TargetMode="External"/><Relationship Id="rId36" Type="http://schemas.openxmlformats.org/officeDocument/2006/relationships/hyperlink" Target="https://qr.iek.group/ZCK56-50-1-16-40" TargetMode="External"/><Relationship Id="rId10" Type="http://schemas.openxmlformats.org/officeDocument/2006/relationships/hyperlink" Target="https://qr.iek.group/ZCC56-14-1-68-40" TargetMode="External"/><Relationship Id="rId19" Type="http://schemas.openxmlformats.org/officeDocument/2006/relationships/hyperlink" Target="https://qr.iek.group/ZGC22-40-1-16-40" TargetMode="External"/><Relationship Id="rId31" Type="http://schemas.openxmlformats.org/officeDocument/2006/relationships/hyperlink" Target="https://qr.iek.group/ZCC24-11-1-16-40" TargetMode="External"/><Relationship Id="rId4" Type="http://schemas.openxmlformats.org/officeDocument/2006/relationships/hyperlink" Target="https://qr.iek.group/ZCC80-14-1-10" TargetMode="External"/><Relationship Id="rId9" Type="http://schemas.openxmlformats.org/officeDocument/2006/relationships/hyperlink" Target="https://qr.iek.group/ZCC68-14-1-40" TargetMode="External"/><Relationship Id="rId14" Type="http://schemas.openxmlformats.org/officeDocument/2006/relationships/hyperlink" Target="https://qr.iek.group/ZCC68-13-1-40" TargetMode="External"/><Relationship Id="rId22" Type="http://schemas.openxmlformats.org/officeDocument/2006/relationships/hyperlink" Target="https://qr.iek.group/ZCC56-20-1-68-40" TargetMode="External"/><Relationship Id="rId27" Type="http://schemas.openxmlformats.org/officeDocument/2006/relationships/hyperlink" Target="https://qr.iek.group/ZCC56-50-1-68-40" TargetMode="External"/><Relationship Id="rId30" Type="http://schemas.openxmlformats.org/officeDocument/2006/relationships/hyperlink" Target="https://qr.iek.group/ZCC56-11-1-68-40" TargetMode="External"/><Relationship Id="rId35" Type="http://schemas.openxmlformats.org/officeDocument/2006/relationships/hyperlink" Target="https://qr.iek.group/ZCC68-11-1-40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qr.iek.group/ZCC80-14-1-10" TargetMode="External"/><Relationship Id="rId13" Type="http://schemas.openxmlformats.org/officeDocument/2006/relationships/hyperlink" Target="https://qr.iek.group/ZCC68-13-1-40" TargetMode="External"/><Relationship Id="rId18" Type="http://schemas.openxmlformats.org/officeDocument/2006/relationships/hyperlink" Target="https://qr.iek.group/ZCC18-14-1-12-40" TargetMode="External"/><Relationship Id="rId26" Type="http://schemas.openxmlformats.org/officeDocument/2006/relationships/hyperlink" Target="https://qr.iek.group/ZGC13-20-1-16-40" TargetMode="External"/><Relationship Id="rId3" Type="http://schemas.openxmlformats.org/officeDocument/2006/relationships/hyperlink" Target="https://qr.iek.group/ZPS20-11-050-025" TargetMode="External"/><Relationship Id="rId21" Type="http://schemas.openxmlformats.org/officeDocument/2006/relationships/hyperlink" Target="https://qr.iek.group/ZGC13-20-1-16-40" TargetMode="External"/><Relationship Id="rId34" Type="http://schemas.openxmlformats.org/officeDocument/2006/relationships/hyperlink" Target="https://qr.iek.group/ZPR10-50-012-050" TargetMode="External"/><Relationship Id="rId7" Type="http://schemas.openxmlformats.org/officeDocument/2006/relationships/hyperlink" Target="https://qr.iek.group/ZCC68-14-1-40" TargetMode="External"/><Relationship Id="rId12" Type="http://schemas.openxmlformats.org/officeDocument/2006/relationships/hyperlink" Target="https://qr.iek.group/ZCC68-14-1-40" TargetMode="External"/><Relationship Id="rId17" Type="http://schemas.openxmlformats.org/officeDocument/2006/relationships/hyperlink" Target="https://qr.iek.group/ZPR10-11-010-080" TargetMode="External"/><Relationship Id="rId25" Type="http://schemas.openxmlformats.org/officeDocument/2006/relationships/hyperlink" Target="https://qr.iek.group/ZPS10-50-025-064" TargetMode="External"/><Relationship Id="rId33" Type="http://schemas.openxmlformats.org/officeDocument/2006/relationships/hyperlink" Target="https://qr.iek.group/ZGC13-40-1-16-40" TargetMode="External"/><Relationship Id="rId2" Type="http://schemas.openxmlformats.org/officeDocument/2006/relationships/hyperlink" Target="mailto:lightning_protection@iek.ru" TargetMode="External"/><Relationship Id="rId16" Type="http://schemas.openxmlformats.org/officeDocument/2006/relationships/hyperlink" Target="https://qr.iek.group/ZPR10-11-010-080" TargetMode="External"/><Relationship Id="rId20" Type="http://schemas.openxmlformats.org/officeDocument/2006/relationships/hyperlink" Target="https://qr.iek.group/ZPS10-50-040-042" TargetMode="External"/><Relationship Id="rId29" Type="http://schemas.openxmlformats.org/officeDocument/2006/relationships/hyperlink" Target="https://qr.iek.group/ZPR10-50-010-050" TargetMode="External"/><Relationship Id="rId1" Type="http://schemas.openxmlformats.org/officeDocument/2006/relationships/hyperlink" Target="http://www.iek.ru/" TargetMode="External"/><Relationship Id="rId6" Type="http://schemas.openxmlformats.org/officeDocument/2006/relationships/hyperlink" Target="https://qr.iek.group/ZCC68-13-1-40" TargetMode="External"/><Relationship Id="rId11" Type="http://schemas.openxmlformats.org/officeDocument/2006/relationships/hyperlink" Target="https://qr.iek.group/ZPS10-11-040-042" TargetMode="External"/><Relationship Id="rId24" Type="http://schemas.openxmlformats.org/officeDocument/2006/relationships/hyperlink" Target="https://qr.iek.group/ZPS10-50-025-064" TargetMode="External"/><Relationship Id="rId32" Type="http://schemas.openxmlformats.org/officeDocument/2006/relationships/hyperlink" Target="https://qr.iek.group/ZGC13-20-1-16-40" TargetMode="External"/><Relationship Id="rId5" Type="http://schemas.openxmlformats.org/officeDocument/2006/relationships/hyperlink" Target="https://qr.iek.group/ZPS20-11-050-025" TargetMode="External"/><Relationship Id="rId15" Type="http://schemas.openxmlformats.org/officeDocument/2006/relationships/hyperlink" Target="https://qr.iek.group/ZPS10-11-025-064" TargetMode="External"/><Relationship Id="rId23" Type="http://schemas.openxmlformats.org/officeDocument/2006/relationships/hyperlink" Target="https://qr.iek.group/ZGC13-40-1-16-40" TargetMode="External"/><Relationship Id="rId28" Type="http://schemas.openxmlformats.org/officeDocument/2006/relationships/hyperlink" Target="https://qr.iek.group/ZPR10-50-010-050" TargetMode="External"/><Relationship Id="rId36" Type="http://schemas.openxmlformats.org/officeDocument/2006/relationships/drawing" Target="../drawings/drawing5.xml"/><Relationship Id="rId10" Type="http://schemas.openxmlformats.org/officeDocument/2006/relationships/hyperlink" Target="https://qr.iek.group/ZPS10-11-040-042" TargetMode="External"/><Relationship Id="rId19" Type="http://schemas.openxmlformats.org/officeDocument/2006/relationships/hyperlink" Target="https://qr.iek.group/ZCC18-14-1-12-40" TargetMode="External"/><Relationship Id="rId31" Type="http://schemas.openxmlformats.org/officeDocument/2006/relationships/hyperlink" Target="https://qr.iek.group/ZGC13-40-1-16-40" TargetMode="External"/><Relationship Id="rId4" Type="http://schemas.openxmlformats.org/officeDocument/2006/relationships/hyperlink" Target="https://qr.iek.group/ZCC68-14-1-40" TargetMode="External"/><Relationship Id="rId9" Type="http://schemas.openxmlformats.org/officeDocument/2006/relationships/hyperlink" Target="https://qr.iek.group/ZCC68-13-1-40" TargetMode="External"/><Relationship Id="rId14" Type="http://schemas.openxmlformats.org/officeDocument/2006/relationships/hyperlink" Target="https://qr.iek.group/ZPS10-11-025-064" TargetMode="External"/><Relationship Id="rId22" Type="http://schemas.openxmlformats.org/officeDocument/2006/relationships/hyperlink" Target="https://qr.iek.group/ZPS10-50-040-042" TargetMode="External"/><Relationship Id="rId27" Type="http://schemas.openxmlformats.org/officeDocument/2006/relationships/hyperlink" Target="https://qr.iek.group/ZGC13-40-1-16-40" TargetMode="External"/><Relationship Id="rId30" Type="http://schemas.openxmlformats.org/officeDocument/2006/relationships/hyperlink" Target="https://qr.iek.group/ZGC13-20-1-16-40" TargetMode="External"/><Relationship Id="rId35" Type="http://schemas.openxmlformats.org/officeDocument/2006/relationships/hyperlink" Target="https://qr.iek.group/ZPR10-50-012-050" TargetMode="External"/></Relationships>
</file>

<file path=xl/worksheets/_rels/sheet6.xml.rels><?xml version="1.0" encoding="UTF-8" standalone="yes"?>
<Relationships xmlns="http://schemas.openxmlformats.org/package/2006/relationships"><Relationship Id="rId117" Type="http://schemas.openxmlformats.org/officeDocument/2006/relationships/hyperlink" Target="https://qr.iek.group/ZGC38-14-1-16-40" TargetMode="External"/><Relationship Id="rId299" Type="http://schemas.openxmlformats.org/officeDocument/2006/relationships/hyperlink" Target="https://qr.iek.group/ZGU10-10-020" TargetMode="External"/><Relationship Id="rId303" Type="http://schemas.openxmlformats.org/officeDocument/2006/relationships/hyperlink" Target="https://qr.iek.group/ZGU10-10-018" TargetMode="External"/><Relationship Id="rId21" Type="http://schemas.openxmlformats.org/officeDocument/2006/relationships/hyperlink" Target="https://qr.iek.group/ZPC10-100" TargetMode="External"/><Relationship Id="rId42" Type="http://schemas.openxmlformats.org/officeDocument/2006/relationships/hyperlink" Target="https://qr.iek.group/ZNZ11-10-016" TargetMode="External"/><Relationship Id="rId63" Type="http://schemas.openxmlformats.org/officeDocument/2006/relationships/hyperlink" Target="https://qr.iek.group/ZNZ11-10-016" TargetMode="External"/><Relationship Id="rId84" Type="http://schemas.openxmlformats.org/officeDocument/2006/relationships/hyperlink" Target="https://qr.iek.group/ZNZ11-10-016" TargetMode="External"/><Relationship Id="rId138" Type="http://schemas.openxmlformats.org/officeDocument/2006/relationships/hyperlink" Target="https://qr.iek.group/ZST12-14-020-000" TargetMode="External"/><Relationship Id="rId159" Type="http://schemas.openxmlformats.org/officeDocument/2006/relationships/hyperlink" Target="https://qr.iek.group/ZIZ10-D05-45-02-K02" TargetMode="External"/><Relationship Id="rId170" Type="http://schemas.openxmlformats.org/officeDocument/2006/relationships/hyperlink" Target="https://qr.iek.group/ZIZ10-D05-45-02-K02" TargetMode="External"/><Relationship Id="rId191" Type="http://schemas.openxmlformats.org/officeDocument/2006/relationships/hyperlink" Target="https://qr.iek.group/ZNZ10-20-016" TargetMode="External"/><Relationship Id="rId205" Type="http://schemas.openxmlformats.org/officeDocument/2006/relationships/hyperlink" Target="https://qr.iek.group/ZIZ10-D05-45-02-K02" TargetMode="External"/><Relationship Id="rId226" Type="http://schemas.openxmlformats.org/officeDocument/2006/relationships/hyperlink" Target="https://qr.iek.group/ZIZ10-D05-45-02-K02" TargetMode="External"/><Relationship Id="rId247" Type="http://schemas.openxmlformats.org/officeDocument/2006/relationships/hyperlink" Target="https://qr.iek.group/ZNZ10-20-018" TargetMode="External"/><Relationship Id="rId107" Type="http://schemas.openxmlformats.org/officeDocument/2006/relationships/hyperlink" Target="https://qr.iek.group/ZGU11-10-022" TargetMode="External"/><Relationship Id="rId268" Type="http://schemas.openxmlformats.org/officeDocument/2006/relationships/hyperlink" Target="https://qr.iek.group/ZIZ10-D05-45-02-K02" TargetMode="External"/><Relationship Id="rId289" Type="http://schemas.openxmlformats.org/officeDocument/2006/relationships/hyperlink" Target="https://qr.iek.group/ZNZ10-20-020" TargetMode="External"/><Relationship Id="rId11" Type="http://schemas.openxmlformats.org/officeDocument/2006/relationships/hyperlink" Target="https://qr.iek.group/ZST12-14-016-001" TargetMode="External"/><Relationship Id="rId32" Type="http://schemas.openxmlformats.org/officeDocument/2006/relationships/hyperlink" Target="https://qr.iek.group/ZGU11-10-022" TargetMode="External"/><Relationship Id="rId53" Type="http://schemas.openxmlformats.org/officeDocument/2006/relationships/hyperlink" Target="https://qr.iek.group/ZNZ11-10-016" TargetMode="External"/><Relationship Id="rId74" Type="http://schemas.openxmlformats.org/officeDocument/2006/relationships/hyperlink" Target="https://qr.iek.group/ZPC10-100" TargetMode="External"/><Relationship Id="rId128" Type="http://schemas.openxmlformats.org/officeDocument/2006/relationships/hyperlink" Target="https://qr.iek.group/ZST12-14-020-000" TargetMode="External"/><Relationship Id="rId149" Type="http://schemas.openxmlformats.org/officeDocument/2006/relationships/hyperlink" Target="https://qr.iek.group/ZPC10-100" TargetMode="External"/><Relationship Id="rId314" Type="http://schemas.openxmlformats.org/officeDocument/2006/relationships/hyperlink" Target="https://qr.iek.group/ZGU10-10-016" TargetMode="External"/><Relationship Id="rId5" Type="http://schemas.openxmlformats.org/officeDocument/2006/relationships/hyperlink" Target="https://qr.iek.group/ZST12-14-016-001" TargetMode="External"/><Relationship Id="rId95" Type="http://schemas.openxmlformats.org/officeDocument/2006/relationships/hyperlink" Target="https://qr.iek.group/ZGU11-10-022" TargetMode="External"/><Relationship Id="rId160" Type="http://schemas.openxmlformats.org/officeDocument/2006/relationships/hyperlink" Target="https://qr.iek.group/ZIZ10-D05-45-02-K02" TargetMode="External"/><Relationship Id="rId181" Type="http://schemas.openxmlformats.org/officeDocument/2006/relationships/hyperlink" Target="https://qr.iek.group/ZIZ10-D05-45-02-K02" TargetMode="External"/><Relationship Id="rId216" Type="http://schemas.openxmlformats.org/officeDocument/2006/relationships/hyperlink" Target="https://qr.iek.group/ZPC10-100" TargetMode="External"/><Relationship Id="rId237" Type="http://schemas.openxmlformats.org/officeDocument/2006/relationships/hyperlink" Target="https://qr.iek.group/ZPC10-100" TargetMode="External"/><Relationship Id="rId258" Type="http://schemas.openxmlformats.org/officeDocument/2006/relationships/hyperlink" Target="https://qr.iek.group/ZMS10-20-018" TargetMode="External"/><Relationship Id="rId279" Type="http://schemas.openxmlformats.org/officeDocument/2006/relationships/hyperlink" Target="https://qr.iek.group/ZMS10-20-020" TargetMode="External"/><Relationship Id="rId22" Type="http://schemas.openxmlformats.org/officeDocument/2006/relationships/hyperlink" Target="https://qr.iek.group/ZST12-14-016-001" TargetMode="External"/><Relationship Id="rId43" Type="http://schemas.openxmlformats.org/officeDocument/2006/relationships/hyperlink" Target="https://qr.iek.group/ZGC38-14-1-16-40" TargetMode="External"/><Relationship Id="rId64" Type="http://schemas.openxmlformats.org/officeDocument/2006/relationships/hyperlink" Target="https://qr.iek.group/ZGC38-14-1-16-40" TargetMode="External"/><Relationship Id="rId118" Type="http://schemas.openxmlformats.org/officeDocument/2006/relationships/hyperlink" Target="https://qr.iek.group/ZPC10-100" TargetMode="External"/><Relationship Id="rId139" Type="http://schemas.openxmlformats.org/officeDocument/2006/relationships/hyperlink" Target="https://qr.iek.group/ZST12-14-020-001" TargetMode="External"/><Relationship Id="rId290" Type="http://schemas.openxmlformats.org/officeDocument/2006/relationships/hyperlink" Target="https://qr.iek.group/ZST10-20-020-001" TargetMode="External"/><Relationship Id="rId304" Type="http://schemas.openxmlformats.org/officeDocument/2006/relationships/hyperlink" Target="https://qr.iek.group/ZGU10-10-018" TargetMode="External"/><Relationship Id="rId85" Type="http://schemas.openxmlformats.org/officeDocument/2006/relationships/hyperlink" Target="https://qr.iek.group/ZGC38-14-1-16-40" TargetMode="External"/><Relationship Id="rId150" Type="http://schemas.openxmlformats.org/officeDocument/2006/relationships/hyperlink" Target="https://qr.iek.group/ZIZ10-D05-45-02-K02" TargetMode="External"/><Relationship Id="rId171" Type="http://schemas.openxmlformats.org/officeDocument/2006/relationships/hyperlink" Target="https://qr.iek.group/ZIZ10-D05-45-02-K02" TargetMode="External"/><Relationship Id="rId192" Type="http://schemas.openxmlformats.org/officeDocument/2006/relationships/hyperlink" Target="https://qr.iek.group/ZPC10-100" TargetMode="External"/><Relationship Id="rId206" Type="http://schemas.openxmlformats.org/officeDocument/2006/relationships/hyperlink" Target="https://qr.iek.group/ZGC22-20-1-16-40" TargetMode="External"/><Relationship Id="rId227" Type="http://schemas.openxmlformats.org/officeDocument/2006/relationships/hyperlink" Target="https://qr.iek.group/ZGC22-20-1-16-40" TargetMode="External"/><Relationship Id="rId248" Type="http://schemas.openxmlformats.org/officeDocument/2006/relationships/hyperlink" Target="https://qr.iek.group/ZST10-20-018-001" TargetMode="External"/><Relationship Id="rId269" Type="http://schemas.openxmlformats.org/officeDocument/2006/relationships/hyperlink" Target="https://qr.iek.group/ZGC22-20-1-16-40" TargetMode="External"/><Relationship Id="rId12" Type="http://schemas.openxmlformats.org/officeDocument/2006/relationships/hyperlink" Target="https://qr.iek.group/ZNZ11-10-016" TargetMode="External"/><Relationship Id="rId33" Type="http://schemas.openxmlformats.org/officeDocument/2006/relationships/hyperlink" Target="https://qr.iek.group/ZST12-14-016-001" TargetMode="External"/><Relationship Id="rId108" Type="http://schemas.openxmlformats.org/officeDocument/2006/relationships/hyperlink" Target="https://qr.iek.group/ZNZ11-10-016" TargetMode="External"/><Relationship Id="rId129" Type="http://schemas.openxmlformats.org/officeDocument/2006/relationships/hyperlink" Target="https://qr.iek.group/ZST12-14-020-001" TargetMode="External"/><Relationship Id="rId280" Type="http://schemas.openxmlformats.org/officeDocument/2006/relationships/hyperlink" Target="https://qr.iek.group/ZNZ10-20-020" TargetMode="External"/><Relationship Id="rId315" Type="http://schemas.openxmlformats.org/officeDocument/2006/relationships/hyperlink" Target="https://qr.iek.group/ZGU10-10-020" TargetMode="External"/><Relationship Id="rId54" Type="http://schemas.openxmlformats.org/officeDocument/2006/relationships/hyperlink" Target="https://qr.iek.group/ZGC38-14-1-16-40" TargetMode="External"/><Relationship Id="rId75" Type="http://schemas.openxmlformats.org/officeDocument/2006/relationships/hyperlink" Target="https://qr.iek.group/ZGU11-10-022" TargetMode="External"/><Relationship Id="rId96" Type="http://schemas.openxmlformats.org/officeDocument/2006/relationships/hyperlink" Target="https://qr.iek.group/ZNZ11-10-016" TargetMode="External"/><Relationship Id="rId140" Type="http://schemas.openxmlformats.org/officeDocument/2006/relationships/hyperlink" Target="https://qr.iek.group/ZCR20-11-050-003" TargetMode="External"/><Relationship Id="rId161" Type="http://schemas.openxmlformats.org/officeDocument/2006/relationships/hyperlink" Target="https://qr.iek.group/ZIZ10-D05-45-02-K02" TargetMode="External"/><Relationship Id="rId182" Type="http://schemas.openxmlformats.org/officeDocument/2006/relationships/hyperlink" Target="https://qr.iek.group/ZGC22-20-1-16-40" TargetMode="External"/><Relationship Id="rId217" Type="http://schemas.openxmlformats.org/officeDocument/2006/relationships/hyperlink" Target="https://qr.iek.group/ZIZ10-D05-45-02-K02" TargetMode="External"/><Relationship Id="rId6" Type="http://schemas.openxmlformats.org/officeDocument/2006/relationships/hyperlink" Target="https://qr.iek.group/ZST12-14-016-000" TargetMode="External"/><Relationship Id="rId238" Type="http://schemas.openxmlformats.org/officeDocument/2006/relationships/hyperlink" Target="https://qr.iek.group/ZIZ10-D05-45-02-K02" TargetMode="External"/><Relationship Id="rId259" Type="http://schemas.openxmlformats.org/officeDocument/2006/relationships/hyperlink" Target="https://qr.iek.group/ZNZ10-20-018" TargetMode="External"/><Relationship Id="rId23" Type="http://schemas.openxmlformats.org/officeDocument/2006/relationships/hyperlink" Target="https://qr.iek.group/ZST12-14-016-000" TargetMode="External"/><Relationship Id="rId119" Type="http://schemas.openxmlformats.org/officeDocument/2006/relationships/hyperlink" Target="https://qr.iek.group/ZST12-14-020-001" TargetMode="External"/><Relationship Id="rId270" Type="http://schemas.openxmlformats.org/officeDocument/2006/relationships/hyperlink" Target="https://qr.iek.group/ZPC10-100" TargetMode="External"/><Relationship Id="rId291" Type="http://schemas.openxmlformats.org/officeDocument/2006/relationships/hyperlink" Target="https://qr.iek.group/ZMS10-20-020" TargetMode="External"/><Relationship Id="rId305" Type="http://schemas.openxmlformats.org/officeDocument/2006/relationships/hyperlink" Target="https://qr.iek.group/ZGU10-10-018" TargetMode="External"/><Relationship Id="rId44" Type="http://schemas.openxmlformats.org/officeDocument/2006/relationships/hyperlink" Target="https://qr.iek.group/ZPC10-100" TargetMode="External"/><Relationship Id="rId65" Type="http://schemas.openxmlformats.org/officeDocument/2006/relationships/hyperlink" Target="https://qr.iek.group/ZPC10-100" TargetMode="External"/><Relationship Id="rId86" Type="http://schemas.openxmlformats.org/officeDocument/2006/relationships/hyperlink" Target="https://qr.iek.group/ZPC10-100" TargetMode="External"/><Relationship Id="rId130" Type="http://schemas.openxmlformats.org/officeDocument/2006/relationships/hyperlink" Target="https://qr.iek.group/ZST12-14-020-001" TargetMode="External"/><Relationship Id="rId151" Type="http://schemas.openxmlformats.org/officeDocument/2006/relationships/hyperlink" Target="https://qr.iek.group/ZIZ10-D05-45-02-K02" TargetMode="External"/><Relationship Id="rId172" Type="http://schemas.openxmlformats.org/officeDocument/2006/relationships/hyperlink" Target="https://qr.iek.group/ZIZ10-D05-45-02-K02" TargetMode="External"/><Relationship Id="rId193" Type="http://schemas.openxmlformats.org/officeDocument/2006/relationships/hyperlink" Target="https://qr.iek.group/ZIZ10-D05-45-02-K02" TargetMode="External"/><Relationship Id="rId207" Type="http://schemas.openxmlformats.org/officeDocument/2006/relationships/hyperlink" Target="https://qr.iek.group/ZST10-20-016-001" TargetMode="External"/><Relationship Id="rId228" Type="http://schemas.openxmlformats.org/officeDocument/2006/relationships/hyperlink" Target="https://qr.iek.group/ZPC10-100" TargetMode="External"/><Relationship Id="rId249" Type="http://schemas.openxmlformats.org/officeDocument/2006/relationships/hyperlink" Target="https://qr.iek.group/ZMS10-20-018" TargetMode="External"/><Relationship Id="rId13" Type="http://schemas.openxmlformats.org/officeDocument/2006/relationships/hyperlink" Target="https://qr.iek.group/ZGC38-14-1-16-40" TargetMode="External"/><Relationship Id="rId109" Type="http://schemas.openxmlformats.org/officeDocument/2006/relationships/hyperlink" Target="https://qr.iek.group/ZGC38-14-1-16-40" TargetMode="External"/><Relationship Id="rId260" Type="http://schemas.openxmlformats.org/officeDocument/2006/relationships/hyperlink" Target="https://qr.iek.group/ZGC22-20-1-16-40" TargetMode="External"/><Relationship Id="rId281" Type="http://schemas.openxmlformats.org/officeDocument/2006/relationships/hyperlink" Target="https://qr.iek.group/ZST10-20-020-001" TargetMode="External"/><Relationship Id="rId316" Type="http://schemas.openxmlformats.org/officeDocument/2006/relationships/hyperlink" Target="https://qr.iek.group/ZST10-20-020-001" TargetMode="External"/><Relationship Id="rId34" Type="http://schemas.openxmlformats.org/officeDocument/2006/relationships/hyperlink" Target="https://qr.iek.group/ZST12-14-016-000" TargetMode="External"/><Relationship Id="rId55" Type="http://schemas.openxmlformats.org/officeDocument/2006/relationships/hyperlink" Target="https://qr.iek.group/ZPC10-100" TargetMode="External"/><Relationship Id="rId76" Type="http://schemas.openxmlformats.org/officeDocument/2006/relationships/hyperlink" Target="https://qr.iek.group/ZNZ11-10-016" TargetMode="External"/><Relationship Id="rId97" Type="http://schemas.openxmlformats.org/officeDocument/2006/relationships/hyperlink" Target="https://qr.iek.group/ZGC38-14-1-16-40" TargetMode="External"/><Relationship Id="rId120" Type="http://schemas.openxmlformats.org/officeDocument/2006/relationships/hyperlink" Target="https://qr.iek.group/ZST12-14-020-001" TargetMode="External"/><Relationship Id="rId141" Type="http://schemas.openxmlformats.org/officeDocument/2006/relationships/hyperlink" Target="https://qr.iek.group/ZST12-14-016-001" TargetMode="External"/><Relationship Id="rId7" Type="http://schemas.openxmlformats.org/officeDocument/2006/relationships/hyperlink" Target="https://qr.iek.group/ZGU11-10-022" TargetMode="External"/><Relationship Id="rId162" Type="http://schemas.openxmlformats.org/officeDocument/2006/relationships/hyperlink" Target="https://qr.iek.group/ZIZ10-D05-45-02-K02" TargetMode="External"/><Relationship Id="rId183" Type="http://schemas.openxmlformats.org/officeDocument/2006/relationships/hyperlink" Target="https://qr.iek.group/ZST10-20-016-001" TargetMode="External"/><Relationship Id="rId218" Type="http://schemas.openxmlformats.org/officeDocument/2006/relationships/hyperlink" Target="https://qr.iek.group/ZGC22-20-1-16-40" TargetMode="External"/><Relationship Id="rId239" Type="http://schemas.openxmlformats.org/officeDocument/2006/relationships/hyperlink" Target="https://qr.iek.group/ZST10-20-018-001" TargetMode="External"/><Relationship Id="rId250" Type="http://schemas.openxmlformats.org/officeDocument/2006/relationships/hyperlink" Target="https://qr.iek.group/ZNZ10-20-018" TargetMode="External"/><Relationship Id="rId271" Type="http://schemas.openxmlformats.org/officeDocument/2006/relationships/hyperlink" Target="https://qr.iek.group/ZIZ10-D05-45-02-K02" TargetMode="External"/><Relationship Id="rId292" Type="http://schemas.openxmlformats.org/officeDocument/2006/relationships/hyperlink" Target="https://qr.iek.group/ZNZ10-20-020" TargetMode="External"/><Relationship Id="rId306" Type="http://schemas.openxmlformats.org/officeDocument/2006/relationships/hyperlink" Target="https://qr.iek.group/ZGU10-10-018" TargetMode="External"/><Relationship Id="rId24" Type="http://schemas.openxmlformats.org/officeDocument/2006/relationships/hyperlink" Target="https://qr.iek.group/ZGU11-10-022" TargetMode="External"/><Relationship Id="rId45" Type="http://schemas.openxmlformats.org/officeDocument/2006/relationships/hyperlink" Target="https://qr.iek.group/ZST12-14-016-001" TargetMode="External"/><Relationship Id="rId66" Type="http://schemas.openxmlformats.org/officeDocument/2006/relationships/hyperlink" Target="https://qr.iek.group/ZGU11-10-022" TargetMode="External"/><Relationship Id="rId87" Type="http://schemas.openxmlformats.org/officeDocument/2006/relationships/hyperlink" Target="https://qr.iek.group/ZGU11-10-022" TargetMode="External"/><Relationship Id="rId110" Type="http://schemas.openxmlformats.org/officeDocument/2006/relationships/hyperlink" Target="https://qr.iek.group/ZPC10-100" TargetMode="External"/><Relationship Id="rId131" Type="http://schemas.openxmlformats.org/officeDocument/2006/relationships/hyperlink" Target="https://qr.iek.group/ZST12-14-020-000" TargetMode="External"/><Relationship Id="rId152" Type="http://schemas.openxmlformats.org/officeDocument/2006/relationships/hyperlink" Target="https://qr.iek.group/ZIZ10-D05-45-02-K02" TargetMode="External"/><Relationship Id="rId173" Type="http://schemas.openxmlformats.org/officeDocument/2006/relationships/hyperlink" Target="https://qr.iek.group/ZIZ10-D05-45-02-K02" TargetMode="External"/><Relationship Id="rId194" Type="http://schemas.openxmlformats.org/officeDocument/2006/relationships/hyperlink" Target="https://qr.iek.group/ZGC22-20-1-16-40" TargetMode="External"/><Relationship Id="rId208" Type="http://schemas.openxmlformats.org/officeDocument/2006/relationships/hyperlink" Target="https://qr.iek.group/ZMS10-20-016" TargetMode="External"/><Relationship Id="rId229" Type="http://schemas.openxmlformats.org/officeDocument/2006/relationships/hyperlink" Target="https://qr.iek.group/ZIZ10-D05-45-02-K02" TargetMode="External"/><Relationship Id="rId19" Type="http://schemas.openxmlformats.org/officeDocument/2006/relationships/hyperlink" Target="https://qr.iek.group/ZNZ11-10-016" TargetMode="External"/><Relationship Id="rId224" Type="http://schemas.openxmlformats.org/officeDocument/2006/relationships/hyperlink" Target="https://qr.iek.group/ZGC22-20-1-16-40" TargetMode="External"/><Relationship Id="rId240" Type="http://schemas.openxmlformats.org/officeDocument/2006/relationships/hyperlink" Target="https://qr.iek.group/ZMS10-20-018" TargetMode="External"/><Relationship Id="rId245" Type="http://schemas.openxmlformats.org/officeDocument/2006/relationships/hyperlink" Target="https://qr.iek.group/ZST10-20-018-001" TargetMode="External"/><Relationship Id="rId261" Type="http://schemas.openxmlformats.org/officeDocument/2006/relationships/hyperlink" Target="https://qr.iek.group/ZPC10-100" TargetMode="External"/><Relationship Id="rId266" Type="http://schemas.openxmlformats.org/officeDocument/2006/relationships/hyperlink" Target="https://qr.iek.group/ZGC22-20-1-16-40" TargetMode="External"/><Relationship Id="rId287" Type="http://schemas.openxmlformats.org/officeDocument/2006/relationships/hyperlink" Target="https://qr.iek.group/ZST10-20-020-001" TargetMode="External"/><Relationship Id="rId14" Type="http://schemas.openxmlformats.org/officeDocument/2006/relationships/hyperlink" Target="https://qr.iek.group/ZPC10-100" TargetMode="External"/><Relationship Id="rId30" Type="http://schemas.openxmlformats.org/officeDocument/2006/relationships/hyperlink" Target="https://qr.iek.group/ZGC38-14-1-16-40" TargetMode="External"/><Relationship Id="rId35" Type="http://schemas.openxmlformats.org/officeDocument/2006/relationships/hyperlink" Target="https://qr.iek.group/ZGU11-10-022" TargetMode="External"/><Relationship Id="rId56" Type="http://schemas.openxmlformats.org/officeDocument/2006/relationships/hyperlink" Target="https://qr.iek.group/ZST12-14-016-001" TargetMode="External"/><Relationship Id="rId77" Type="http://schemas.openxmlformats.org/officeDocument/2006/relationships/hyperlink" Target="https://qr.iek.group/ZGC38-14-1-16-40" TargetMode="External"/><Relationship Id="rId100" Type="http://schemas.openxmlformats.org/officeDocument/2006/relationships/hyperlink" Target="https://qr.iek.group/ZNZ11-10-016" TargetMode="External"/><Relationship Id="rId105" Type="http://schemas.openxmlformats.org/officeDocument/2006/relationships/hyperlink" Target="https://qr.iek.group/ZGC38-14-1-16-40" TargetMode="External"/><Relationship Id="rId126" Type="http://schemas.openxmlformats.org/officeDocument/2006/relationships/hyperlink" Target="https://qr.iek.group/ZST12-14-020-000" TargetMode="External"/><Relationship Id="rId147" Type="http://schemas.openxmlformats.org/officeDocument/2006/relationships/hyperlink" Target="https://qr.iek.group/ZNZ11-10-016" TargetMode="External"/><Relationship Id="rId168" Type="http://schemas.openxmlformats.org/officeDocument/2006/relationships/hyperlink" Target="https://qr.iek.group/ZIZ10-D05-45-02-K02" TargetMode="External"/><Relationship Id="rId282" Type="http://schemas.openxmlformats.org/officeDocument/2006/relationships/hyperlink" Target="https://qr.iek.group/ZMS10-20-020" TargetMode="External"/><Relationship Id="rId312" Type="http://schemas.openxmlformats.org/officeDocument/2006/relationships/hyperlink" Target="https://qr.iek.group/ZGU10-10-016" TargetMode="External"/><Relationship Id="rId317" Type="http://schemas.openxmlformats.org/officeDocument/2006/relationships/hyperlink" Target="https://qr.iek.group/ZMS10-20-020" TargetMode="External"/><Relationship Id="rId8" Type="http://schemas.openxmlformats.org/officeDocument/2006/relationships/hyperlink" Target="https://qr.iek.group/ZNZ11-10-016" TargetMode="External"/><Relationship Id="rId51" Type="http://schemas.openxmlformats.org/officeDocument/2006/relationships/hyperlink" Target="https://qr.iek.group/ZST12-14-016-000" TargetMode="External"/><Relationship Id="rId72" Type="http://schemas.openxmlformats.org/officeDocument/2006/relationships/hyperlink" Target="https://qr.iek.group/ZNZ11-10-016" TargetMode="External"/><Relationship Id="rId93" Type="http://schemas.openxmlformats.org/officeDocument/2006/relationships/hyperlink" Target="https://qr.iek.group/ZGC38-14-1-16-40" TargetMode="External"/><Relationship Id="rId98" Type="http://schemas.openxmlformats.org/officeDocument/2006/relationships/hyperlink" Target="https://qr.iek.group/ZPC10-100" TargetMode="External"/><Relationship Id="rId121" Type="http://schemas.openxmlformats.org/officeDocument/2006/relationships/hyperlink" Target="https://qr.iek.group/ZST12-14-020-000" TargetMode="External"/><Relationship Id="rId142" Type="http://schemas.openxmlformats.org/officeDocument/2006/relationships/hyperlink" Target="https://qr.iek.group/ZST12-14-016-000" TargetMode="External"/><Relationship Id="rId163" Type="http://schemas.openxmlformats.org/officeDocument/2006/relationships/hyperlink" Target="https://qr.iek.group/ZIZ10-D05-45-02-K02" TargetMode="External"/><Relationship Id="rId184" Type="http://schemas.openxmlformats.org/officeDocument/2006/relationships/hyperlink" Target="https://qr.iek.group/ZMS10-20-016" TargetMode="External"/><Relationship Id="rId189" Type="http://schemas.openxmlformats.org/officeDocument/2006/relationships/hyperlink" Target="https://qr.iek.group/ZST10-20-016-001" TargetMode="External"/><Relationship Id="rId219" Type="http://schemas.openxmlformats.org/officeDocument/2006/relationships/hyperlink" Target="https://qr.iek.group/ZPC10-100" TargetMode="External"/><Relationship Id="rId3" Type="http://schemas.openxmlformats.org/officeDocument/2006/relationships/hyperlink" Target="https://qr.iek.group/ZGC38-14-1-16-40" TargetMode="External"/><Relationship Id="rId214" Type="http://schemas.openxmlformats.org/officeDocument/2006/relationships/hyperlink" Target="https://qr.iek.group/ZMS10-20-016" TargetMode="External"/><Relationship Id="rId230" Type="http://schemas.openxmlformats.org/officeDocument/2006/relationships/hyperlink" Target="https://qr.iek.group/ZGC22-20-1-16-40" TargetMode="External"/><Relationship Id="rId235" Type="http://schemas.openxmlformats.org/officeDocument/2006/relationships/hyperlink" Target="https://qr.iek.group/ZIZ10-D05-45-02-K02" TargetMode="External"/><Relationship Id="rId251" Type="http://schemas.openxmlformats.org/officeDocument/2006/relationships/hyperlink" Target="https://qr.iek.group/ZST10-20-018-001" TargetMode="External"/><Relationship Id="rId256" Type="http://schemas.openxmlformats.org/officeDocument/2006/relationships/hyperlink" Target="https://qr.iek.group/ZNZ10-20-018" TargetMode="External"/><Relationship Id="rId277" Type="http://schemas.openxmlformats.org/officeDocument/2006/relationships/hyperlink" Target="https://qr.iek.group/ZIZ10-D05-45-02-K02" TargetMode="External"/><Relationship Id="rId298" Type="http://schemas.openxmlformats.org/officeDocument/2006/relationships/hyperlink" Target="https://qr.iek.group/ZGU10-10-020" TargetMode="External"/><Relationship Id="rId25" Type="http://schemas.openxmlformats.org/officeDocument/2006/relationships/hyperlink" Target="https://qr.iek.group/ZNZ11-10-016" TargetMode="External"/><Relationship Id="rId46" Type="http://schemas.openxmlformats.org/officeDocument/2006/relationships/hyperlink" Target="https://qr.iek.group/ZNZ11-10-016" TargetMode="External"/><Relationship Id="rId67" Type="http://schemas.openxmlformats.org/officeDocument/2006/relationships/hyperlink" Target="https://qr.iek.group/ZGU11-10-022" TargetMode="External"/><Relationship Id="rId116" Type="http://schemas.openxmlformats.org/officeDocument/2006/relationships/hyperlink" Target="https://qr.iek.group/ZNZ11-10-016" TargetMode="External"/><Relationship Id="rId137" Type="http://schemas.openxmlformats.org/officeDocument/2006/relationships/hyperlink" Target="https://qr.iek.group/ZST12-14-020-001" TargetMode="External"/><Relationship Id="rId158" Type="http://schemas.openxmlformats.org/officeDocument/2006/relationships/hyperlink" Target="https://qr.iek.group/ZIZ10-D05-45-02-K02" TargetMode="External"/><Relationship Id="rId272" Type="http://schemas.openxmlformats.org/officeDocument/2006/relationships/hyperlink" Target="https://qr.iek.group/ZGC22-20-1-16-40" TargetMode="External"/><Relationship Id="rId293" Type="http://schemas.openxmlformats.org/officeDocument/2006/relationships/hyperlink" Target="https://qr.iek.group/ZST10-20-020-001" TargetMode="External"/><Relationship Id="rId302" Type="http://schemas.openxmlformats.org/officeDocument/2006/relationships/hyperlink" Target="https://qr.iek.group/ZGU10-10-018" TargetMode="External"/><Relationship Id="rId307" Type="http://schemas.openxmlformats.org/officeDocument/2006/relationships/hyperlink" Target="https://qr.iek.group/ZGU10-10-018" TargetMode="External"/><Relationship Id="rId323" Type="http://schemas.openxmlformats.org/officeDocument/2006/relationships/drawing" Target="../drawings/drawing6.xml"/><Relationship Id="rId20" Type="http://schemas.openxmlformats.org/officeDocument/2006/relationships/hyperlink" Target="https://qr.iek.group/ZGC38-14-1-16-40" TargetMode="External"/><Relationship Id="rId41" Type="http://schemas.openxmlformats.org/officeDocument/2006/relationships/hyperlink" Target="https://qr.iek.group/ZGU11-10-022" TargetMode="External"/><Relationship Id="rId62" Type="http://schemas.openxmlformats.org/officeDocument/2006/relationships/hyperlink" Target="https://qr.iek.group/ZST12-14-016-001" TargetMode="External"/><Relationship Id="rId83" Type="http://schemas.openxmlformats.org/officeDocument/2006/relationships/hyperlink" Target="https://qr.iek.group/ZGU11-10-022" TargetMode="External"/><Relationship Id="rId88" Type="http://schemas.openxmlformats.org/officeDocument/2006/relationships/hyperlink" Target="https://qr.iek.group/ZNZ11-10-016" TargetMode="External"/><Relationship Id="rId111" Type="http://schemas.openxmlformats.org/officeDocument/2006/relationships/hyperlink" Target="https://qr.iek.group/ZGU11-10-022" TargetMode="External"/><Relationship Id="rId132" Type="http://schemas.openxmlformats.org/officeDocument/2006/relationships/hyperlink" Target="https://qr.iek.group/ZST12-14-020-001" TargetMode="External"/><Relationship Id="rId153" Type="http://schemas.openxmlformats.org/officeDocument/2006/relationships/hyperlink" Target="https://qr.iek.group/ZIZ10-D05-45-02-K02" TargetMode="External"/><Relationship Id="rId174" Type="http://schemas.openxmlformats.org/officeDocument/2006/relationships/hyperlink" Target="https://qr.iek.group/ZIZ10-D05-45-02-K02" TargetMode="External"/><Relationship Id="rId179" Type="http://schemas.openxmlformats.org/officeDocument/2006/relationships/hyperlink" Target="https://qr.iek.group/ZNZ10-20-016" TargetMode="External"/><Relationship Id="rId195" Type="http://schemas.openxmlformats.org/officeDocument/2006/relationships/hyperlink" Target="https://qr.iek.group/ZST10-20-016-001" TargetMode="External"/><Relationship Id="rId209" Type="http://schemas.openxmlformats.org/officeDocument/2006/relationships/hyperlink" Target="https://qr.iek.group/ZNZ10-20-016" TargetMode="External"/><Relationship Id="rId190" Type="http://schemas.openxmlformats.org/officeDocument/2006/relationships/hyperlink" Target="https://qr.iek.group/ZMS10-20-016" TargetMode="External"/><Relationship Id="rId204" Type="http://schemas.openxmlformats.org/officeDocument/2006/relationships/hyperlink" Target="https://qr.iek.group/ZPC10-100" TargetMode="External"/><Relationship Id="rId220" Type="http://schemas.openxmlformats.org/officeDocument/2006/relationships/hyperlink" Target="https://qr.iek.group/ZIZ10-D05-45-02-K02" TargetMode="External"/><Relationship Id="rId225" Type="http://schemas.openxmlformats.org/officeDocument/2006/relationships/hyperlink" Target="https://qr.iek.group/ZPC10-100" TargetMode="External"/><Relationship Id="rId241" Type="http://schemas.openxmlformats.org/officeDocument/2006/relationships/hyperlink" Target="https://qr.iek.group/ZNZ10-20-018" TargetMode="External"/><Relationship Id="rId246" Type="http://schemas.openxmlformats.org/officeDocument/2006/relationships/hyperlink" Target="https://qr.iek.group/ZMS10-20-018" TargetMode="External"/><Relationship Id="rId267" Type="http://schemas.openxmlformats.org/officeDocument/2006/relationships/hyperlink" Target="https://qr.iek.group/ZPC10-100" TargetMode="External"/><Relationship Id="rId288" Type="http://schemas.openxmlformats.org/officeDocument/2006/relationships/hyperlink" Target="https://qr.iek.group/ZMS10-20-020" TargetMode="External"/><Relationship Id="rId15" Type="http://schemas.openxmlformats.org/officeDocument/2006/relationships/hyperlink" Target="https://qr.iek.group/ZGU11-10-022" TargetMode="External"/><Relationship Id="rId36" Type="http://schemas.openxmlformats.org/officeDocument/2006/relationships/hyperlink" Target="https://qr.iek.group/ZNZ11-10-016" TargetMode="External"/><Relationship Id="rId57" Type="http://schemas.openxmlformats.org/officeDocument/2006/relationships/hyperlink" Target="https://qr.iek.group/ZST12-14-016-000" TargetMode="External"/><Relationship Id="rId106" Type="http://schemas.openxmlformats.org/officeDocument/2006/relationships/hyperlink" Target="https://qr.iek.group/ZPC10-100" TargetMode="External"/><Relationship Id="rId127" Type="http://schemas.openxmlformats.org/officeDocument/2006/relationships/hyperlink" Target="https://qr.iek.group/ZST12-14-020-001" TargetMode="External"/><Relationship Id="rId262" Type="http://schemas.openxmlformats.org/officeDocument/2006/relationships/hyperlink" Target="https://qr.iek.group/ZIZ10-D05-45-02-K02" TargetMode="External"/><Relationship Id="rId283" Type="http://schemas.openxmlformats.org/officeDocument/2006/relationships/hyperlink" Target="https://qr.iek.group/ZNZ10-20-020" TargetMode="External"/><Relationship Id="rId313" Type="http://schemas.openxmlformats.org/officeDocument/2006/relationships/hyperlink" Target="https://qr.iek.group/ZGU10-10-016" TargetMode="External"/><Relationship Id="rId318" Type="http://schemas.openxmlformats.org/officeDocument/2006/relationships/hyperlink" Target="https://qr.iek.group/ZNZ10-20-020" TargetMode="External"/><Relationship Id="rId10" Type="http://schemas.openxmlformats.org/officeDocument/2006/relationships/hyperlink" Target="https://qr.iek.group/ZPC10-100" TargetMode="External"/><Relationship Id="rId31" Type="http://schemas.openxmlformats.org/officeDocument/2006/relationships/hyperlink" Target="https://qr.iek.group/ZPC10-100" TargetMode="External"/><Relationship Id="rId52" Type="http://schemas.openxmlformats.org/officeDocument/2006/relationships/hyperlink" Target="https://qr.iek.group/ZGU11-10-022" TargetMode="External"/><Relationship Id="rId73" Type="http://schemas.openxmlformats.org/officeDocument/2006/relationships/hyperlink" Target="https://qr.iek.group/ZGC38-14-1-16-40" TargetMode="External"/><Relationship Id="rId78" Type="http://schemas.openxmlformats.org/officeDocument/2006/relationships/hyperlink" Target="https://qr.iek.group/ZPC10-100" TargetMode="External"/><Relationship Id="rId94" Type="http://schemas.openxmlformats.org/officeDocument/2006/relationships/hyperlink" Target="https://qr.iek.group/ZPC10-100" TargetMode="External"/><Relationship Id="rId99" Type="http://schemas.openxmlformats.org/officeDocument/2006/relationships/hyperlink" Target="https://qr.iek.group/ZGU11-10-022" TargetMode="External"/><Relationship Id="rId101" Type="http://schemas.openxmlformats.org/officeDocument/2006/relationships/hyperlink" Target="https://qr.iek.group/ZGC38-14-1-16-40" TargetMode="External"/><Relationship Id="rId122" Type="http://schemas.openxmlformats.org/officeDocument/2006/relationships/hyperlink" Target="https://qr.iek.group/ZST12-14-020-001" TargetMode="External"/><Relationship Id="rId143" Type="http://schemas.openxmlformats.org/officeDocument/2006/relationships/hyperlink" Target="https://qr.iek.group/ZGU11-10-022" TargetMode="External"/><Relationship Id="rId148" Type="http://schemas.openxmlformats.org/officeDocument/2006/relationships/hyperlink" Target="https://qr.iek.group/ZGC38-14-1-16-40" TargetMode="External"/><Relationship Id="rId164" Type="http://schemas.openxmlformats.org/officeDocument/2006/relationships/hyperlink" Target="https://qr.iek.group/ZIZ10-D05-45-02-K02" TargetMode="External"/><Relationship Id="rId169" Type="http://schemas.openxmlformats.org/officeDocument/2006/relationships/hyperlink" Target="https://qr.iek.group/ZIZ10-D05-45-02-K02" TargetMode="External"/><Relationship Id="rId185" Type="http://schemas.openxmlformats.org/officeDocument/2006/relationships/hyperlink" Target="https://qr.iek.group/ZNZ10-20-016" TargetMode="External"/><Relationship Id="rId4" Type="http://schemas.openxmlformats.org/officeDocument/2006/relationships/hyperlink" Target="https://qr.iek.group/ZPC10-100" TargetMode="External"/><Relationship Id="rId9" Type="http://schemas.openxmlformats.org/officeDocument/2006/relationships/hyperlink" Target="https://qr.iek.group/ZGC38-14-1-16-40" TargetMode="External"/><Relationship Id="rId180" Type="http://schemas.openxmlformats.org/officeDocument/2006/relationships/hyperlink" Target="https://qr.iek.group/ZPC10-100" TargetMode="External"/><Relationship Id="rId210" Type="http://schemas.openxmlformats.org/officeDocument/2006/relationships/hyperlink" Target="https://qr.iek.group/ZPC10-100" TargetMode="External"/><Relationship Id="rId215" Type="http://schemas.openxmlformats.org/officeDocument/2006/relationships/hyperlink" Target="https://qr.iek.group/ZNZ10-20-016" TargetMode="External"/><Relationship Id="rId236" Type="http://schemas.openxmlformats.org/officeDocument/2006/relationships/hyperlink" Target="https://qr.iek.group/ZGC22-20-1-16-40" TargetMode="External"/><Relationship Id="rId257" Type="http://schemas.openxmlformats.org/officeDocument/2006/relationships/hyperlink" Target="https://qr.iek.group/ZST10-20-018-001" TargetMode="External"/><Relationship Id="rId278" Type="http://schemas.openxmlformats.org/officeDocument/2006/relationships/hyperlink" Target="https://qr.iek.group/ZST10-20-020-001" TargetMode="External"/><Relationship Id="rId26" Type="http://schemas.openxmlformats.org/officeDocument/2006/relationships/hyperlink" Target="https://qr.iek.group/ZGC38-14-1-16-40" TargetMode="External"/><Relationship Id="rId231" Type="http://schemas.openxmlformats.org/officeDocument/2006/relationships/hyperlink" Target="https://qr.iek.group/ZPC10-100" TargetMode="External"/><Relationship Id="rId252" Type="http://schemas.openxmlformats.org/officeDocument/2006/relationships/hyperlink" Target="https://qr.iek.group/ZMS10-20-018" TargetMode="External"/><Relationship Id="rId273" Type="http://schemas.openxmlformats.org/officeDocument/2006/relationships/hyperlink" Target="https://qr.iek.group/ZPC10-100" TargetMode="External"/><Relationship Id="rId294" Type="http://schemas.openxmlformats.org/officeDocument/2006/relationships/hyperlink" Target="https://qr.iek.group/ZMS10-20-020" TargetMode="External"/><Relationship Id="rId308" Type="http://schemas.openxmlformats.org/officeDocument/2006/relationships/hyperlink" Target="https://qr.iek.group/ZGU10-10-016" TargetMode="External"/><Relationship Id="rId47" Type="http://schemas.openxmlformats.org/officeDocument/2006/relationships/hyperlink" Target="https://qr.iek.group/ZGC38-14-1-16-40" TargetMode="External"/><Relationship Id="rId68" Type="http://schemas.openxmlformats.org/officeDocument/2006/relationships/hyperlink" Target="https://qr.iek.group/ZNZ11-10-016" TargetMode="External"/><Relationship Id="rId89" Type="http://schemas.openxmlformats.org/officeDocument/2006/relationships/hyperlink" Target="https://qr.iek.group/ZGC38-14-1-16-40" TargetMode="External"/><Relationship Id="rId112" Type="http://schemas.openxmlformats.org/officeDocument/2006/relationships/hyperlink" Target="https://qr.iek.group/ZNZ11-10-016" TargetMode="External"/><Relationship Id="rId133" Type="http://schemas.openxmlformats.org/officeDocument/2006/relationships/hyperlink" Target="https://qr.iek.group/ZST12-14-020-000" TargetMode="External"/><Relationship Id="rId154" Type="http://schemas.openxmlformats.org/officeDocument/2006/relationships/hyperlink" Target="https://qr.iek.group/ZIZ10-D05-45-02-K02" TargetMode="External"/><Relationship Id="rId175" Type="http://schemas.openxmlformats.org/officeDocument/2006/relationships/hyperlink" Target="https://qr.iek.group/ZIZ10-D05-45-02-K02" TargetMode="External"/><Relationship Id="rId196" Type="http://schemas.openxmlformats.org/officeDocument/2006/relationships/hyperlink" Target="https://qr.iek.group/ZMS10-20-016" TargetMode="External"/><Relationship Id="rId200" Type="http://schemas.openxmlformats.org/officeDocument/2006/relationships/hyperlink" Target="https://qr.iek.group/ZGC22-20-1-16-40" TargetMode="External"/><Relationship Id="rId16" Type="http://schemas.openxmlformats.org/officeDocument/2006/relationships/hyperlink" Target="https://qr.iek.group/ZST12-14-016-001" TargetMode="External"/><Relationship Id="rId221" Type="http://schemas.openxmlformats.org/officeDocument/2006/relationships/hyperlink" Target="https://qr.iek.group/ZGC22-20-1-16-40" TargetMode="External"/><Relationship Id="rId242" Type="http://schemas.openxmlformats.org/officeDocument/2006/relationships/hyperlink" Target="https://qr.iek.group/ZST10-20-018-001" TargetMode="External"/><Relationship Id="rId263" Type="http://schemas.openxmlformats.org/officeDocument/2006/relationships/hyperlink" Target="https://qr.iek.group/ZGC22-20-1-16-40" TargetMode="External"/><Relationship Id="rId284" Type="http://schemas.openxmlformats.org/officeDocument/2006/relationships/hyperlink" Target="https://qr.iek.group/ZST10-20-020-001" TargetMode="External"/><Relationship Id="rId319" Type="http://schemas.openxmlformats.org/officeDocument/2006/relationships/hyperlink" Target="https://qr.iek.group/ZGC22-20-1-16-40" TargetMode="External"/><Relationship Id="rId37" Type="http://schemas.openxmlformats.org/officeDocument/2006/relationships/hyperlink" Target="https://qr.iek.group/ZGC38-14-1-16-40" TargetMode="External"/><Relationship Id="rId58" Type="http://schemas.openxmlformats.org/officeDocument/2006/relationships/hyperlink" Target="https://qr.iek.group/ZGU11-10-022" TargetMode="External"/><Relationship Id="rId79" Type="http://schemas.openxmlformats.org/officeDocument/2006/relationships/hyperlink" Target="https://qr.iek.group/ZGU11-10-022" TargetMode="External"/><Relationship Id="rId102" Type="http://schemas.openxmlformats.org/officeDocument/2006/relationships/hyperlink" Target="https://qr.iek.group/ZPC10-100" TargetMode="External"/><Relationship Id="rId123" Type="http://schemas.openxmlformats.org/officeDocument/2006/relationships/hyperlink" Target="https://qr.iek.group/ZST12-14-020-000" TargetMode="External"/><Relationship Id="rId144" Type="http://schemas.openxmlformats.org/officeDocument/2006/relationships/hyperlink" Target="https://qr.iek.group/ZNZ11-10-016" TargetMode="External"/><Relationship Id="rId90" Type="http://schemas.openxmlformats.org/officeDocument/2006/relationships/hyperlink" Target="https://qr.iek.group/ZPC10-100" TargetMode="External"/><Relationship Id="rId165" Type="http://schemas.openxmlformats.org/officeDocument/2006/relationships/hyperlink" Target="https://qr.iek.group/ZIZ10-D05-45-02-K02" TargetMode="External"/><Relationship Id="rId186" Type="http://schemas.openxmlformats.org/officeDocument/2006/relationships/hyperlink" Target="https://qr.iek.group/ZPC10-100" TargetMode="External"/><Relationship Id="rId211" Type="http://schemas.openxmlformats.org/officeDocument/2006/relationships/hyperlink" Target="https://qr.iek.group/ZIZ10-D05-45-02-K02" TargetMode="External"/><Relationship Id="rId232" Type="http://schemas.openxmlformats.org/officeDocument/2006/relationships/hyperlink" Target="https://qr.iek.group/ZIZ10-D05-45-02-K02" TargetMode="External"/><Relationship Id="rId253" Type="http://schemas.openxmlformats.org/officeDocument/2006/relationships/hyperlink" Target="https://qr.iek.group/ZNZ10-20-018" TargetMode="External"/><Relationship Id="rId274" Type="http://schemas.openxmlformats.org/officeDocument/2006/relationships/hyperlink" Target="https://qr.iek.group/ZIZ10-D05-45-02-K02" TargetMode="External"/><Relationship Id="rId295" Type="http://schemas.openxmlformats.org/officeDocument/2006/relationships/hyperlink" Target="https://qr.iek.group/ZNZ10-20-020" TargetMode="External"/><Relationship Id="rId309" Type="http://schemas.openxmlformats.org/officeDocument/2006/relationships/hyperlink" Target="https://qr.iek.group/ZGU10-10-016" TargetMode="External"/><Relationship Id="rId27" Type="http://schemas.openxmlformats.org/officeDocument/2006/relationships/hyperlink" Target="https://qr.iek.group/ZPC10-100" TargetMode="External"/><Relationship Id="rId48" Type="http://schemas.openxmlformats.org/officeDocument/2006/relationships/hyperlink" Target="https://qr.iek.group/ZPC10-100" TargetMode="External"/><Relationship Id="rId69" Type="http://schemas.openxmlformats.org/officeDocument/2006/relationships/hyperlink" Target="https://qr.iek.group/ZGC38-14-1-16-40" TargetMode="External"/><Relationship Id="rId113" Type="http://schemas.openxmlformats.org/officeDocument/2006/relationships/hyperlink" Target="https://qr.iek.group/ZGC38-14-1-16-40" TargetMode="External"/><Relationship Id="rId134" Type="http://schemas.openxmlformats.org/officeDocument/2006/relationships/hyperlink" Target="https://qr.iek.group/ZST12-14-020-001" TargetMode="External"/><Relationship Id="rId320" Type="http://schemas.openxmlformats.org/officeDocument/2006/relationships/hyperlink" Target="https://qr.iek.group/ZPC10-100" TargetMode="External"/><Relationship Id="rId80" Type="http://schemas.openxmlformats.org/officeDocument/2006/relationships/hyperlink" Target="https://qr.iek.group/ZNZ11-10-016" TargetMode="External"/><Relationship Id="rId155" Type="http://schemas.openxmlformats.org/officeDocument/2006/relationships/hyperlink" Target="https://qr.iek.group/ZIZ10-D05-45-02-K02" TargetMode="External"/><Relationship Id="rId176" Type="http://schemas.openxmlformats.org/officeDocument/2006/relationships/hyperlink" Target="https://qr.iek.group/ZGC22-20-1-16-40" TargetMode="External"/><Relationship Id="rId197" Type="http://schemas.openxmlformats.org/officeDocument/2006/relationships/hyperlink" Target="https://qr.iek.group/ZNZ10-20-016" TargetMode="External"/><Relationship Id="rId201" Type="http://schemas.openxmlformats.org/officeDocument/2006/relationships/hyperlink" Target="https://qr.iek.group/ZST10-20-016-001" TargetMode="External"/><Relationship Id="rId222" Type="http://schemas.openxmlformats.org/officeDocument/2006/relationships/hyperlink" Target="https://qr.iek.group/ZPC10-100" TargetMode="External"/><Relationship Id="rId243" Type="http://schemas.openxmlformats.org/officeDocument/2006/relationships/hyperlink" Target="https://qr.iek.group/ZMS10-20-018" TargetMode="External"/><Relationship Id="rId264" Type="http://schemas.openxmlformats.org/officeDocument/2006/relationships/hyperlink" Target="https://qr.iek.group/ZPC10-100" TargetMode="External"/><Relationship Id="rId285" Type="http://schemas.openxmlformats.org/officeDocument/2006/relationships/hyperlink" Target="https://qr.iek.group/ZMS10-20-020" TargetMode="External"/><Relationship Id="rId17" Type="http://schemas.openxmlformats.org/officeDocument/2006/relationships/hyperlink" Target="https://qr.iek.group/ZST12-14-016-000" TargetMode="External"/><Relationship Id="rId38" Type="http://schemas.openxmlformats.org/officeDocument/2006/relationships/hyperlink" Target="https://qr.iek.group/ZPC10-100" TargetMode="External"/><Relationship Id="rId59" Type="http://schemas.openxmlformats.org/officeDocument/2006/relationships/hyperlink" Target="https://qr.iek.group/ZNZ11-10-016" TargetMode="External"/><Relationship Id="rId103" Type="http://schemas.openxmlformats.org/officeDocument/2006/relationships/hyperlink" Target="https://qr.iek.group/ZGU11-10-022" TargetMode="External"/><Relationship Id="rId124" Type="http://schemas.openxmlformats.org/officeDocument/2006/relationships/hyperlink" Target="https://qr.iek.group/ZST12-14-020-001" TargetMode="External"/><Relationship Id="rId310" Type="http://schemas.openxmlformats.org/officeDocument/2006/relationships/hyperlink" Target="https://qr.iek.group/ZGU10-10-016" TargetMode="External"/><Relationship Id="rId70" Type="http://schemas.openxmlformats.org/officeDocument/2006/relationships/hyperlink" Target="https://qr.iek.group/ZPC10-100" TargetMode="External"/><Relationship Id="rId91" Type="http://schemas.openxmlformats.org/officeDocument/2006/relationships/hyperlink" Target="https://qr.iek.group/ZGU11-10-022" TargetMode="External"/><Relationship Id="rId145" Type="http://schemas.openxmlformats.org/officeDocument/2006/relationships/hyperlink" Target="https://qr.iek.group/ZST12-14-016-001" TargetMode="External"/><Relationship Id="rId166" Type="http://schemas.openxmlformats.org/officeDocument/2006/relationships/hyperlink" Target="https://qr.iek.group/ZIZ10-D05-45-02-K02" TargetMode="External"/><Relationship Id="rId187" Type="http://schemas.openxmlformats.org/officeDocument/2006/relationships/hyperlink" Target="https://qr.iek.group/ZIZ10-D05-45-02-K02" TargetMode="External"/><Relationship Id="rId1" Type="http://schemas.openxmlformats.org/officeDocument/2006/relationships/hyperlink" Target="http://www.iek.ru/" TargetMode="External"/><Relationship Id="rId212" Type="http://schemas.openxmlformats.org/officeDocument/2006/relationships/hyperlink" Target="https://qr.iek.group/ZGC22-20-1-16-40" TargetMode="External"/><Relationship Id="rId233" Type="http://schemas.openxmlformats.org/officeDocument/2006/relationships/hyperlink" Target="https://qr.iek.group/ZGC22-20-1-16-40" TargetMode="External"/><Relationship Id="rId254" Type="http://schemas.openxmlformats.org/officeDocument/2006/relationships/hyperlink" Target="https://qr.iek.group/ZST10-20-018-001" TargetMode="External"/><Relationship Id="rId28" Type="http://schemas.openxmlformats.org/officeDocument/2006/relationships/hyperlink" Target="https://qr.iek.group/ZST12-14-016-001" TargetMode="External"/><Relationship Id="rId49" Type="http://schemas.openxmlformats.org/officeDocument/2006/relationships/hyperlink" Target="https://qr.iek.group/ZGU11-10-022" TargetMode="External"/><Relationship Id="rId114" Type="http://schemas.openxmlformats.org/officeDocument/2006/relationships/hyperlink" Target="https://qr.iek.group/ZPC10-100" TargetMode="External"/><Relationship Id="rId275" Type="http://schemas.openxmlformats.org/officeDocument/2006/relationships/hyperlink" Target="https://qr.iek.group/ZGC22-20-1-16-40" TargetMode="External"/><Relationship Id="rId296" Type="http://schemas.openxmlformats.org/officeDocument/2006/relationships/hyperlink" Target="https://qr.iek.group/ZGU10-10-020" TargetMode="External"/><Relationship Id="rId300" Type="http://schemas.openxmlformats.org/officeDocument/2006/relationships/hyperlink" Target="https://qr.iek.group/ZGU10-10-020" TargetMode="External"/><Relationship Id="rId60" Type="http://schemas.openxmlformats.org/officeDocument/2006/relationships/hyperlink" Target="https://qr.iek.group/ZGC38-14-1-16-40" TargetMode="External"/><Relationship Id="rId81" Type="http://schemas.openxmlformats.org/officeDocument/2006/relationships/hyperlink" Target="https://qr.iek.group/ZGC38-14-1-16-40" TargetMode="External"/><Relationship Id="rId135" Type="http://schemas.openxmlformats.org/officeDocument/2006/relationships/hyperlink" Target="https://qr.iek.group/ZST12-14-020-001" TargetMode="External"/><Relationship Id="rId156" Type="http://schemas.openxmlformats.org/officeDocument/2006/relationships/hyperlink" Target="https://qr.iek.group/ZIZ10-D05-45-02-K02" TargetMode="External"/><Relationship Id="rId177" Type="http://schemas.openxmlformats.org/officeDocument/2006/relationships/hyperlink" Target="https://qr.iek.group/ZST10-20-016-001" TargetMode="External"/><Relationship Id="rId198" Type="http://schemas.openxmlformats.org/officeDocument/2006/relationships/hyperlink" Target="https://qr.iek.group/ZPC10-100" TargetMode="External"/><Relationship Id="rId321" Type="http://schemas.openxmlformats.org/officeDocument/2006/relationships/hyperlink" Target="https://qr.iek.group/ZIZ10-D05-45-02-K02" TargetMode="External"/><Relationship Id="rId202" Type="http://schemas.openxmlformats.org/officeDocument/2006/relationships/hyperlink" Target="https://qr.iek.group/ZMS10-20-016" TargetMode="External"/><Relationship Id="rId223" Type="http://schemas.openxmlformats.org/officeDocument/2006/relationships/hyperlink" Target="https://qr.iek.group/ZIZ10-D05-45-02-K02" TargetMode="External"/><Relationship Id="rId244" Type="http://schemas.openxmlformats.org/officeDocument/2006/relationships/hyperlink" Target="https://qr.iek.group/ZNZ10-20-018" TargetMode="External"/><Relationship Id="rId18" Type="http://schemas.openxmlformats.org/officeDocument/2006/relationships/hyperlink" Target="https://qr.iek.group/ZGU11-10-022" TargetMode="External"/><Relationship Id="rId39" Type="http://schemas.openxmlformats.org/officeDocument/2006/relationships/hyperlink" Target="https://qr.iek.group/ZST12-14-016-001" TargetMode="External"/><Relationship Id="rId265" Type="http://schemas.openxmlformats.org/officeDocument/2006/relationships/hyperlink" Target="https://qr.iek.group/ZIZ10-D05-45-02-K02" TargetMode="External"/><Relationship Id="rId286" Type="http://schemas.openxmlformats.org/officeDocument/2006/relationships/hyperlink" Target="https://qr.iek.group/ZNZ10-20-020" TargetMode="External"/><Relationship Id="rId50" Type="http://schemas.openxmlformats.org/officeDocument/2006/relationships/hyperlink" Target="https://qr.iek.group/ZST12-14-016-001" TargetMode="External"/><Relationship Id="rId104" Type="http://schemas.openxmlformats.org/officeDocument/2006/relationships/hyperlink" Target="https://qr.iek.group/ZNZ11-10-016" TargetMode="External"/><Relationship Id="rId125" Type="http://schemas.openxmlformats.org/officeDocument/2006/relationships/hyperlink" Target="https://qr.iek.group/ZST12-14-020-001" TargetMode="External"/><Relationship Id="rId146" Type="http://schemas.openxmlformats.org/officeDocument/2006/relationships/hyperlink" Target="https://qr.iek.group/ZGU11-10-022" TargetMode="External"/><Relationship Id="rId167" Type="http://schemas.openxmlformats.org/officeDocument/2006/relationships/hyperlink" Target="https://qr.iek.group/ZIZ10-D05-45-02-K02" TargetMode="External"/><Relationship Id="rId188" Type="http://schemas.openxmlformats.org/officeDocument/2006/relationships/hyperlink" Target="https://qr.iek.group/ZGC22-20-1-16-40" TargetMode="External"/><Relationship Id="rId311" Type="http://schemas.openxmlformats.org/officeDocument/2006/relationships/hyperlink" Target="https://qr.iek.group/ZGU10-10-016" TargetMode="External"/><Relationship Id="rId71" Type="http://schemas.openxmlformats.org/officeDocument/2006/relationships/hyperlink" Target="https://qr.iek.group/ZGU11-10-022" TargetMode="External"/><Relationship Id="rId92" Type="http://schemas.openxmlformats.org/officeDocument/2006/relationships/hyperlink" Target="https://qr.iek.group/ZNZ11-10-016" TargetMode="External"/><Relationship Id="rId213" Type="http://schemas.openxmlformats.org/officeDocument/2006/relationships/hyperlink" Target="https://qr.iek.group/ZST10-20-016-001" TargetMode="External"/><Relationship Id="rId234" Type="http://schemas.openxmlformats.org/officeDocument/2006/relationships/hyperlink" Target="https://qr.iek.group/ZPC10-100" TargetMode="External"/><Relationship Id="rId2" Type="http://schemas.openxmlformats.org/officeDocument/2006/relationships/hyperlink" Target="mailto:lightning_protection@iek.ru" TargetMode="External"/><Relationship Id="rId29" Type="http://schemas.openxmlformats.org/officeDocument/2006/relationships/hyperlink" Target="https://qr.iek.group/ZNZ11-10-016" TargetMode="External"/><Relationship Id="rId255" Type="http://schemas.openxmlformats.org/officeDocument/2006/relationships/hyperlink" Target="https://qr.iek.group/ZMS10-20-018" TargetMode="External"/><Relationship Id="rId276" Type="http://schemas.openxmlformats.org/officeDocument/2006/relationships/hyperlink" Target="https://qr.iek.group/ZPC10-100" TargetMode="External"/><Relationship Id="rId297" Type="http://schemas.openxmlformats.org/officeDocument/2006/relationships/hyperlink" Target="https://qr.iek.group/ZGU10-10-020" TargetMode="External"/><Relationship Id="rId40" Type="http://schemas.openxmlformats.org/officeDocument/2006/relationships/hyperlink" Target="https://qr.iek.group/ZST12-14-016-000" TargetMode="External"/><Relationship Id="rId115" Type="http://schemas.openxmlformats.org/officeDocument/2006/relationships/hyperlink" Target="https://qr.iek.group/ZGU11-10-022" TargetMode="External"/><Relationship Id="rId136" Type="http://schemas.openxmlformats.org/officeDocument/2006/relationships/hyperlink" Target="https://qr.iek.group/ZST12-14-020-000" TargetMode="External"/><Relationship Id="rId157" Type="http://schemas.openxmlformats.org/officeDocument/2006/relationships/hyperlink" Target="https://qr.iek.group/ZIZ10-D05-45-02-K02" TargetMode="External"/><Relationship Id="rId178" Type="http://schemas.openxmlformats.org/officeDocument/2006/relationships/hyperlink" Target="https://qr.iek.group/ZMS10-20-016" TargetMode="External"/><Relationship Id="rId301" Type="http://schemas.openxmlformats.org/officeDocument/2006/relationships/hyperlink" Target="https://qr.iek.group/ZGU10-10-018" TargetMode="External"/><Relationship Id="rId322" Type="http://schemas.openxmlformats.org/officeDocument/2006/relationships/hyperlink" Target="https://qr.iek.group/ZGU10-10-020" TargetMode="External"/><Relationship Id="rId61" Type="http://schemas.openxmlformats.org/officeDocument/2006/relationships/hyperlink" Target="https://qr.iek.group/ZPC10-100" TargetMode="External"/><Relationship Id="rId82" Type="http://schemas.openxmlformats.org/officeDocument/2006/relationships/hyperlink" Target="https://qr.iek.group/ZPC10-100" TargetMode="External"/><Relationship Id="rId199" Type="http://schemas.openxmlformats.org/officeDocument/2006/relationships/hyperlink" Target="https://qr.iek.group/ZIZ10-D05-45-02-K02" TargetMode="External"/><Relationship Id="rId203" Type="http://schemas.openxmlformats.org/officeDocument/2006/relationships/hyperlink" Target="https://qr.iek.group/ZNZ10-20-016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s://qr.iek.group/ZGB10-50-020-483" TargetMode="External"/><Relationship Id="rId3" Type="http://schemas.openxmlformats.org/officeDocument/2006/relationships/hyperlink" Target="https://qr.iek.group/ZGB10-50-010-285" TargetMode="External"/><Relationship Id="rId7" Type="http://schemas.openxmlformats.org/officeDocument/2006/relationships/hyperlink" Target="https://qr.iek.group/ZGB10-50-012-483-U" TargetMode="External"/><Relationship Id="rId2" Type="http://schemas.openxmlformats.org/officeDocument/2006/relationships/hyperlink" Target="mailto:lightning_protection@iek.ru" TargetMode="External"/><Relationship Id="rId1" Type="http://schemas.openxmlformats.org/officeDocument/2006/relationships/hyperlink" Target="http://www.iek.ru/" TargetMode="External"/><Relationship Id="rId6" Type="http://schemas.openxmlformats.org/officeDocument/2006/relationships/hyperlink" Target="https://qr.iek.group/ZGB10-50-012-483" TargetMode="External"/><Relationship Id="rId5" Type="http://schemas.openxmlformats.org/officeDocument/2006/relationships/hyperlink" Target="https://qr.iek.group/ZGB10-50-010-360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s://qr.iek.group/ZGB10-50-010-300" TargetMode="External"/><Relationship Id="rId9" Type="http://schemas.openxmlformats.org/officeDocument/2006/relationships/hyperlink" Target="https://qr.iek.group/ZGB10-50-020-483-U" TargetMode="External"/></Relationships>
</file>

<file path=xl/worksheets/_rels/sheet8.xml.rels><?xml version="1.0" encoding="UTF-8" standalone="yes"?>
<Relationships xmlns="http://schemas.openxmlformats.org/package/2006/relationships"><Relationship Id="rId13" Type="http://schemas.openxmlformats.org/officeDocument/2006/relationships/hyperlink" Target="https://qr.iek.group/ZCC80-14-1-10" TargetMode="External"/><Relationship Id="rId18" Type="http://schemas.openxmlformats.org/officeDocument/2006/relationships/hyperlink" Target="https://qr.iek.group/ZDP70-13-1-40" TargetMode="External"/><Relationship Id="rId26" Type="http://schemas.openxmlformats.org/officeDocument/2006/relationships/hyperlink" Target="https://qr.iek.group/ZDP70-11-1-40" TargetMode="External"/><Relationship Id="rId39" Type="http://schemas.openxmlformats.org/officeDocument/2006/relationships/hyperlink" Target="https://qr.iek.group/ZGC13-20-1-16-40" TargetMode="External"/><Relationship Id="rId3" Type="http://schemas.openxmlformats.org/officeDocument/2006/relationships/hyperlink" Target="https://qr.iek.group/ZPS20-11-050-025" TargetMode="External"/><Relationship Id="rId21" Type="http://schemas.openxmlformats.org/officeDocument/2006/relationships/hyperlink" Target="https://qr.iek.group/ZDP70-14-1-40" TargetMode="External"/><Relationship Id="rId34" Type="http://schemas.openxmlformats.org/officeDocument/2006/relationships/hyperlink" Target="https://qr.iek.group/ZDP70-11-1-40" TargetMode="External"/><Relationship Id="rId42" Type="http://schemas.openxmlformats.org/officeDocument/2006/relationships/hyperlink" Target="https://qr.iek.group/ZPS10-50-040-042" TargetMode="External"/><Relationship Id="rId47" Type="http://schemas.openxmlformats.org/officeDocument/2006/relationships/hyperlink" Target="https://qr.iek.group/ZCC80-14-1-10" TargetMode="External"/><Relationship Id="rId50" Type="http://schemas.openxmlformats.org/officeDocument/2006/relationships/hyperlink" Target="https://qr.iek.group/ZPS10-50-025-064" TargetMode="External"/><Relationship Id="rId7" Type="http://schemas.openxmlformats.org/officeDocument/2006/relationships/hyperlink" Target="https://qr.iek.group/ZCC80-14-1-10" TargetMode="External"/><Relationship Id="rId12" Type="http://schemas.openxmlformats.org/officeDocument/2006/relationships/hyperlink" Target="https://qr.iek.group/ZDP70-14-1-40" TargetMode="External"/><Relationship Id="rId17" Type="http://schemas.openxmlformats.org/officeDocument/2006/relationships/hyperlink" Target="https://qr.iek.group/ZPS10-11-025-064" TargetMode="External"/><Relationship Id="rId25" Type="http://schemas.openxmlformats.org/officeDocument/2006/relationships/hyperlink" Target="https://qr.iek.group/ZCC68-11-1-40" TargetMode="External"/><Relationship Id="rId33" Type="http://schemas.openxmlformats.org/officeDocument/2006/relationships/hyperlink" Target="https://qr.iek.group/ZCC68-11-1-40" TargetMode="External"/><Relationship Id="rId38" Type="http://schemas.openxmlformats.org/officeDocument/2006/relationships/hyperlink" Target="https://qr.iek.group/ZDP70-20-1-40" TargetMode="External"/><Relationship Id="rId46" Type="http://schemas.openxmlformats.org/officeDocument/2006/relationships/hyperlink" Target="https://qr.iek.group/ZGC13-20-1-16-40" TargetMode="External"/><Relationship Id="rId2" Type="http://schemas.openxmlformats.org/officeDocument/2006/relationships/hyperlink" Target="mailto:lightning_protection@iek.ru" TargetMode="External"/><Relationship Id="rId16" Type="http://schemas.openxmlformats.org/officeDocument/2006/relationships/hyperlink" Target="https://qr.iek.group/ZPS10-11-025-064" TargetMode="External"/><Relationship Id="rId20" Type="http://schemas.openxmlformats.org/officeDocument/2006/relationships/hyperlink" Target="https://qr.iek.group/ZCC68-14-1-40" TargetMode="External"/><Relationship Id="rId29" Type="http://schemas.openxmlformats.org/officeDocument/2006/relationships/hyperlink" Target="https://qr.iek.group/ZCC68-11-1-40" TargetMode="External"/><Relationship Id="rId41" Type="http://schemas.openxmlformats.org/officeDocument/2006/relationships/hyperlink" Target="https://qr.iek.group/ZGC13-40-1-16-40" TargetMode="External"/><Relationship Id="rId1" Type="http://schemas.openxmlformats.org/officeDocument/2006/relationships/hyperlink" Target="http://www.iek.ru/" TargetMode="External"/><Relationship Id="rId6" Type="http://schemas.openxmlformats.org/officeDocument/2006/relationships/hyperlink" Target="https://qr.iek.group/ZDP70-14-1-40" TargetMode="External"/><Relationship Id="rId11" Type="http://schemas.openxmlformats.org/officeDocument/2006/relationships/hyperlink" Target="https://qr.iek.group/ZCC68-14-1-40" TargetMode="External"/><Relationship Id="rId24" Type="http://schemas.openxmlformats.org/officeDocument/2006/relationships/hyperlink" Target="https://qr.iek.group/ZPS10-11-025-064" TargetMode="External"/><Relationship Id="rId32" Type="http://schemas.openxmlformats.org/officeDocument/2006/relationships/hyperlink" Target="https://qr.iek.group/ZPS20-11-050-025" TargetMode="External"/><Relationship Id="rId37" Type="http://schemas.openxmlformats.org/officeDocument/2006/relationships/hyperlink" Target="https://qr.iek.group/ZPS10-50-040-042" TargetMode="External"/><Relationship Id="rId40" Type="http://schemas.openxmlformats.org/officeDocument/2006/relationships/hyperlink" Target="https://qr.iek.group/ZCC80-14-1-10" TargetMode="External"/><Relationship Id="rId45" Type="http://schemas.openxmlformats.org/officeDocument/2006/relationships/hyperlink" Target="https://qr.iek.group/ZDP70-20-1-40" TargetMode="External"/><Relationship Id="rId5" Type="http://schemas.openxmlformats.org/officeDocument/2006/relationships/hyperlink" Target="https://qr.iek.group/ZCC68-14-1-40" TargetMode="External"/><Relationship Id="rId15" Type="http://schemas.openxmlformats.org/officeDocument/2006/relationships/hyperlink" Target="https://qr.iek.group/ZPS10-11-040-042" TargetMode="External"/><Relationship Id="rId23" Type="http://schemas.openxmlformats.org/officeDocument/2006/relationships/hyperlink" Target="https://qr.iek.group/ZDP70-13-1-40" TargetMode="External"/><Relationship Id="rId28" Type="http://schemas.openxmlformats.org/officeDocument/2006/relationships/hyperlink" Target="https://qr.iek.group/ZPS10-11-040-042" TargetMode="External"/><Relationship Id="rId36" Type="http://schemas.openxmlformats.org/officeDocument/2006/relationships/hyperlink" Target="https://qr.iek.group/ZCC80-14-1-10" TargetMode="External"/><Relationship Id="rId49" Type="http://schemas.openxmlformats.org/officeDocument/2006/relationships/hyperlink" Target="https://qr.iek.group/ZDP71-50-1-40" TargetMode="External"/><Relationship Id="rId10" Type="http://schemas.openxmlformats.org/officeDocument/2006/relationships/hyperlink" Target="https://qr.iek.group/ZCC80-14-1-10" TargetMode="External"/><Relationship Id="rId19" Type="http://schemas.openxmlformats.org/officeDocument/2006/relationships/hyperlink" Target="https://qr.iek.group/ZCC68-13-1-40" TargetMode="External"/><Relationship Id="rId31" Type="http://schemas.openxmlformats.org/officeDocument/2006/relationships/hyperlink" Target="https://qr.iek.group/ZCC80-14-1-10" TargetMode="External"/><Relationship Id="rId44" Type="http://schemas.openxmlformats.org/officeDocument/2006/relationships/hyperlink" Target="https://qr.iek.group/ZCC80-14-1-10" TargetMode="External"/><Relationship Id="rId52" Type="http://schemas.openxmlformats.org/officeDocument/2006/relationships/drawing" Target="../drawings/drawing8.xml"/><Relationship Id="rId4" Type="http://schemas.openxmlformats.org/officeDocument/2006/relationships/hyperlink" Target="https://qr.iek.group/ZCC80-14-1-10" TargetMode="External"/><Relationship Id="rId9" Type="http://schemas.openxmlformats.org/officeDocument/2006/relationships/hyperlink" Target="https://qr.iek.group/ZDP70-13-1-40" TargetMode="External"/><Relationship Id="rId14" Type="http://schemas.openxmlformats.org/officeDocument/2006/relationships/hyperlink" Target="https://qr.iek.group/ZPS10-11-040-042" TargetMode="External"/><Relationship Id="rId22" Type="http://schemas.openxmlformats.org/officeDocument/2006/relationships/hyperlink" Target="https://qr.iek.group/ZCC68-13-1-40" TargetMode="External"/><Relationship Id="rId27" Type="http://schemas.openxmlformats.org/officeDocument/2006/relationships/hyperlink" Target="https://qr.iek.group/ZCC80-14-1-10" TargetMode="External"/><Relationship Id="rId30" Type="http://schemas.openxmlformats.org/officeDocument/2006/relationships/hyperlink" Target="https://qr.iek.group/ZDP70-11-1-40" TargetMode="External"/><Relationship Id="rId35" Type="http://schemas.openxmlformats.org/officeDocument/2006/relationships/hyperlink" Target="https://qr.iek.group/ZPS20-11-050-025" TargetMode="External"/><Relationship Id="rId43" Type="http://schemas.openxmlformats.org/officeDocument/2006/relationships/hyperlink" Target="https://qr.iek.group/ZDP71-50-1-40" TargetMode="External"/><Relationship Id="rId48" Type="http://schemas.openxmlformats.org/officeDocument/2006/relationships/hyperlink" Target="https://qr.iek.group/ZGC13-40-1-16-40" TargetMode="External"/><Relationship Id="rId8" Type="http://schemas.openxmlformats.org/officeDocument/2006/relationships/hyperlink" Target="https://qr.iek.group/ZCC68-13-1-40" TargetMode="External"/><Relationship Id="rId51" Type="http://schemas.openxmlformats.org/officeDocument/2006/relationships/hyperlink" Target="https://qr.iek.group/ZPS10-50-025-064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qr.iek.group/UKO21-100-100-050-K41-55U" TargetMode="External"/><Relationship Id="rId2" Type="http://schemas.openxmlformats.org/officeDocument/2006/relationships/hyperlink" Target="mailto:lightning_protection@iek.ru" TargetMode="External"/><Relationship Id="rId1" Type="http://schemas.openxmlformats.org/officeDocument/2006/relationships/hyperlink" Target="http://www.iek.ru/" TargetMode="External"/><Relationship Id="rId5" Type="http://schemas.openxmlformats.org/officeDocument/2006/relationships/drawing" Target="../drawings/drawing9.xml"/><Relationship Id="rId4" Type="http://schemas.openxmlformats.org/officeDocument/2006/relationships/hyperlink" Target="https://qr.iek.group/UKO21-085-085-040-K41-44U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F6BA00"/>
  </sheetPr>
  <dimension ref="A1:CP1245"/>
  <sheetViews>
    <sheetView zoomScale="175" zoomScaleNormal="175" workbookViewId="0">
      <pane xSplit="1" ySplit="6" topLeftCell="B82" activePane="bottomRight" state="frozen"/>
      <selection pane="topRight" activeCell="B1" sqref="B1"/>
      <selection pane="bottomLeft" activeCell="A8" sqref="A8"/>
      <selection pane="bottomRight" activeCell="A36" sqref="A36"/>
    </sheetView>
  </sheetViews>
  <sheetFormatPr defaultColWidth="9.1796875" defaultRowHeight="13" x14ac:dyDescent="0.3"/>
  <cols>
    <col min="1" max="1" width="13.54296875" style="2" customWidth="1"/>
    <col min="2" max="2" width="9" style="2" customWidth="1"/>
    <col min="3" max="3" width="13.81640625" style="2" customWidth="1"/>
    <col min="4" max="4" width="5.54296875" style="2" customWidth="1"/>
    <col min="5" max="5" width="3.81640625" style="2" customWidth="1"/>
    <col min="6" max="6" width="21" style="3" bestFit="1" customWidth="1"/>
    <col min="7" max="7" width="55.453125" style="48" customWidth="1"/>
    <col min="8" max="8" width="5" style="50" customWidth="1"/>
    <col min="9" max="9" width="8" style="43" customWidth="1"/>
    <col min="10" max="10" width="4.54296875" style="4" hidden="1" customWidth="1"/>
    <col min="11" max="11" width="1.453125" style="4" hidden="1" customWidth="1"/>
    <col min="12" max="12" width="0.26953125" style="8" customWidth="1"/>
    <col min="13" max="13" width="0.54296875" style="49" customWidth="1"/>
    <col min="14" max="14" width="0.54296875" style="5" customWidth="1"/>
    <col min="15" max="15" width="12.26953125" style="8" customWidth="1"/>
    <col min="16" max="16384" width="9.1796875" style="8"/>
  </cols>
  <sheetData>
    <row r="1" spans="1:94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10" customHeight="1" thickBot="1" x14ac:dyDescent="0.35">
      <c r="G2" s="57" t="s">
        <v>9</v>
      </c>
      <c r="I2" s="44"/>
      <c r="J2" s="8"/>
      <c r="K2" s="8"/>
      <c r="L2" s="1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</row>
    <row r="3" spans="1:94" ht="15" customHeight="1" thickBot="1" x14ac:dyDescent="0.35">
      <c r="A3" s="124" t="s">
        <v>86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</row>
    <row r="4" spans="1:94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</row>
    <row r="5" spans="1:94" ht="5.15" hidden="1" customHeight="1" thickBot="1" x14ac:dyDescent="0.35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</row>
    <row r="6" spans="1:94" s="11" customFormat="1" ht="23.25" customHeight="1" thickBot="1" x14ac:dyDescent="0.35">
      <c r="A6" s="24" t="s">
        <v>187</v>
      </c>
      <c r="B6" s="24" t="s">
        <v>15</v>
      </c>
      <c r="C6" s="66" t="s">
        <v>16</v>
      </c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</row>
    <row r="7" spans="1:94" ht="12.75" customHeight="1" x14ac:dyDescent="0.3">
      <c r="A7" s="27"/>
      <c r="B7" s="41"/>
      <c r="C7" s="70"/>
      <c r="D7" s="61"/>
      <c r="E7" s="62"/>
      <c r="F7" s="56"/>
      <c r="G7" s="63"/>
      <c r="H7" s="51"/>
      <c r="I7" s="45"/>
      <c r="J7" s="17"/>
      <c r="K7" s="18"/>
      <c r="L7" s="34"/>
      <c r="M7" s="54"/>
      <c r="N7" s="37"/>
    </row>
    <row r="8" spans="1:94" ht="12.75" customHeight="1" x14ac:dyDescent="0.3">
      <c r="A8" s="67">
        <v>5</v>
      </c>
      <c r="B8" s="68" t="s">
        <v>26</v>
      </c>
      <c r="C8" s="70" t="s">
        <v>27</v>
      </c>
      <c r="D8" s="28" t="s">
        <v>23</v>
      </c>
      <c r="E8" s="29">
        <v>1</v>
      </c>
      <c r="F8" s="56" t="s">
        <v>19</v>
      </c>
      <c r="G8" s="64" t="s">
        <v>20</v>
      </c>
      <c r="H8" s="51" t="s">
        <v>11</v>
      </c>
      <c r="I8" s="45">
        <v>1</v>
      </c>
      <c r="J8" s="17">
        <v>13305.74</v>
      </c>
      <c r="K8" s="18">
        <f t="shared" ref="K8" si="0">IF(I8,IF(ISNUMBER(J8),J8*I8," ")," ")</f>
        <v>13305.74</v>
      </c>
      <c r="L8" s="34"/>
      <c r="M8" s="54"/>
      <c r="N8" s="37"/>
    </row>
    <row r="9" spans="1:94" ht="12.75" customHeight="1" x14ac:dyDescent="0.3">
      <c r="A9" s="27"/>
      <c r="B9" s="41"/>
      <c r="C9" s="71"/>
      <c r="D9" s="28"/>
      <c r="E9" s="29"/>
      <c r="F9" s="56" t="s">
        <v>17</v>
      </c>
      <c r="G9" s="64" t="s">
        <v>18</v>
      </c>
      <c r="H9" s="51" t="s">
        <v>11</v>
      </c>
      <c r="I9" s="45">
        <v>1</v>
      </c>
      <c r="J9" s="17">
        <v>25397.39</v>
      </c>
      <c r="K9" s="18">
        <f t="shared" ref="K9:K52" si="1">IF(I9,IF(ISNUMBER(J9),J9*I9," ")," ")</f>
        <v>25397.39</v>
      </c>
      <c r="L9" s="34"/>
      <c r="M9" s="54"/>
      <c r="N9" s="37"/>
    </row>
    <row r="10" spans="1:94" ht="12.75" customHeight="1" x14ac:dyDescent="0.3">
      <c r="A10" s="27"/>
      <c r="B10" s="41"/>
      <c r="C10" s="71"/>
      <c r="D10" s="28"/>
      <c r="E10" s="29"/>
      <c r="F10" s="56" t="s">
        <v>21</v>
      </c>
      <c r="G10" s="64" t="s">
        <v>22</v>
      </c>
      <c r="H10" s="51" t="s">
        <v>23</v>
      </c>
      <c r="I10" s="45">
        <v>1</v>
      </c>
      <c r="J10" s="17">
        <v>20698.080000000002</v>
      </c>
      <c r="K10" s="18">
        <f t="shared" si="1"/>
        <v>20698.080000000002</v>
      </c>
      <c r="L10" s="34"/>
      <c r="M10" s="54" t="s">
        <v>12</v>
      </c>
      <c r="N10" s="37"/>
    </row>
    <row r="11" spans="1:94" ht="12.75" customHeight="1" x14ac:dyDescent="0.3">
      <c r="A11" s="27"/>
      <c r="B11" s="41"/>
      <c r="C11" s="71"/>
      <c r="D11" s="28"/>
      <c r="E11" s="29"/>
      <c r="F11" s="56" t="s">
        <v>24</v>
      </c>
      <c r="G11" s="64" t="s">
        <v>25</v>
      </c>
      <c r="H11" s="51" t="s">
        <v>11</v>
      </c>
      <c r="I11" s="45">
        <v>3</v>
      </c>
      <c r="J11" s="17">
        <v>2950</v>
      </c>
      <c r="K11" s="18">
        <f t="shared" si="1"/>
        <v>8850</v>
      </c>
      <c r="L11" s="34"/>
      <c r="M11" s="54"/>
      <c r="N11" s="37"/>
    </row>
    <row r="12" spans="1:94" ht="12.75" customHeight="1" x14ac:dyDescent="0.3">
      <c r="A12" s="27"/>
      <c r="B12" s="41"/>
      <c r="C12" s="71"/>
      <c r="D12" s="28"/>
      <c r="E12" s="29"/>
      <c r="F12" s="56" t="s">
        <v>159</v>
      </c>
      <c r="G12" s="64" t="s">
        <v>160</v>
      </c>
      <c r="H12" s="51" t="s">
        <v>11</v>
      </c>
      <c r="I12" s="45">
        <v>2</v>
      </c>
      <c r="J12" s="17">
        <v>222.74</v>
      </c>
      <c r="K12" s="18">
        <f t="shared" si="1"/>
        <v>445.48</v>
      </c>
      <c r="L12" s="34"/>
      <c r="M12" s="54"/>
      <c r="N12" s="37"/>
    </row>
    <row r="13" spans="1:94" ht="12.75" customHeight="1" x14ac:dyDescent="0.3">
      <c r="A13" s="27"/>
      <c r="B13" s="41"/>
      <c r="C13" s="71"/>
      <c r="D13" s="28"/>
      <c r="E13" s="29"/>
      <c r="F13" s="56" t="s">
        <v>161</v>
      </c>
      <c r="G13" s="64" t="s">
        <v>162</v>
      </c>
      <c r="H13" s="51" t="s">
        <v>11</v>
      </c>
      <c r="I13" s="45">
        <v>1</v>
      </c>
      <c r="J13" s="17">
        <v>4373</v>
      </c>
      <c r="K13" s="18">
        <f t="shared" si="1"/>
        <v>4373</v>
      </c>
      <c r="L13" s="34"/>
      <c r="M13" s="54"/>
      <c r="N13" s="37"/>
    </row>
    <row r="14" spans="1:94" ht="12.75" customHeight="1" x14ac:dyDescent="0.3">
      <c r="A14" s="27"/>
      <c r="B14" s="41"/>
      <c r="C14" s="71"/>
      <c r="D14" s="28"/>
      <c r="E14" s="29"/>
      <c r="F14" s="56"/>
      <c r="G14" s="64"/>
      <c r="H14" s="51"/>
      <c r="I14" s="45"/>
      <c r="J14" s="17"/>
      <c r="K14" s="18"/>
      <c r="L14" s="34"/>
      <c r="M14" s="54"/>
      <c r="N14" s="37"/>
    </row>
    <row r="15" spans="1:94" ht="12.75" customHeight="1" x14ac:dyDescent="0.3">
      <c r="A15" s="67">
        <v>6</v>
      </c>
      <c r="B15" s="68" t="s">
        <v>26</v>
      </c>
      <c r="C15" s="70" t="s">
        <v>27</v>
      </c>
      <c r="D15" s="28" t="s">
        <v>23</v>
      </c>
      <c r="E15" s="29">
        <v>1</v>
      </c>
      <c r="F15" s="56" t="s">
        <v>28</v>
      </c>
      <c r="G15" s="64" t="s">
        <v>29</v>
      </c>
      <c r="H15" s="51" t="s">
        <v>11</v>
      </c>
      <c r="I15" s="45">
        <v>1</v>
      </c>
      <c r="J15" s="17">
        <v>15831.76</v>
      </c>
      <c r="K15" s="18">
        <f t="shared" si="1"/>
        <v>15831.76</v>
      </c>
      <c r="L15" s="34"/>
      <c r="M15" s="54"/>
      <c r="N15" s="37"/>
    </row>
    <row r="16" spans="1:94" ht="12.75" customHeight="1" x14ac:dyDescent="0.3">
      <c r="A16" s="27"/>
      <c r="B16" s="41"/>
      <c r="C16" s="71"/>
      <c r="D16" s="28"/>
      <c r="E16" s="29"/>
      <c r="F16" s="56" t="s">
        <v>17</v>
      </c>
      <c r="G16" s="64" t="s">
        <v>18</v>
      </c>
      <c r="H16" s="51" t="s">
        <v>11</v>
      </c>
      <c r="I16" s="45">
        <v>1</v>
      </c>
      <c r="J16" s="17">
        <v>25397.39</v>
      </c>
      <c r="K16" s="18">
        <f t="shared" si="1"/>
        <v>25397.39</v>
      </c>
      <c r="L16" s="34"/>
      <c r="M16" s="54"/>
      <c r="N16" s="37"/>
    </row>
    <row r="17" spans="1:14" ht="12.75" customHeight="1" x14ac:dyDescent="0.3">
      <c r="A17" s="27"/>
      <c r="B17" s="41"/>
      <c r="C17" s="71"/>
      <c r="D17" s="28"/>
      <c r="E17" s="29"/>
      <c r="F17" s="56" t="s">
        <v>30</v>
      </c>
      <c r="G17" s="64" t="s">
        <v>31</v>
      </c>
      <c r="H17" s="51" t="s">
        <v>23</v>
      </c>
      <c r="I17" s="45">
        <v>1</v>
      </c>
      <c r="J17" s="17">
        <v>20698.080000000002</v>
      </c>
      <c r="K17" s="18">
        <f t="shared" si="1"/>
        <v>20698.080000000002</v>
      </c>
      <c r="L17" s="34"/>
      <c r="M17" s="54" t="s">
        <v>12</v>
      </c>
      <c r="N17" s="37"/>
    </row>
    <row r="18" spans="1:14" ht="12.75" customHeight="1" x14ac:dyDescent="0.3">
      <c r="A18" s="27"/>
      <c r="B18" s="41"/>
      <c r="C18" s="71"/>
      <c r="D18" s="28"/>
      <c r="E18" s="29"/>
      <c r="F18" s="56" t="s">
        <v>24</v>
      </c>
      <c r="G18" s="64" t="s">
        <v>25</v>
      </c>
      <c r="H18" s="51" t="s">
        <v>11</v>
      </c>
      <c r="I18" s="45">
        <v>3</v>
      </c>
      <c r="J18" s="17">
        <v>2950</v>
      </c>
      <c r="K18" s="18">
        <f t="shared" si="1"/>
        <v>8850</v>
      </c>
      <c r="L18" s="34"/>
      <c r="M18" s="54"/>
      <c r="N18" s="37"/>
    </row>
    <row r="19" spans="1:14" ht="12.75" customHeight="1" x14ac:dyDescent="0.3">
      <c r="A19" s="27"/>
      <c r="B19" s="41"/>
      <c r="C19" s="71"/>
      <c r="D19" s="28"/>
      <c r="E19" s="29"/>
      <c r="F19" s="56" t="s">
        <v>159</v>
      </c>
      <c r="G19" s="64" t="s">
        <v>160</v>
      </c>
      <c r="H19" s="51" t="s">
        <v>11</v>
      </c>
      <c r="I19" s="45">
        <v>2</v>
      </c>
      <c r="J19" s="17"/>
      <c r="K19" s="18"/>
      <c r="L19" s="34"/>
      <c r="M19" s="54"/>
      <c r="N19" s="37"/>
    </row>
    <row r="20" spans="1:14" ht="12.75" customHeight="1" x14ac:dyDescent="0.3">
      <c r="A20" s="27"/>
      <c r="B20" s="41"/>
      <c r="C20" s="71"/>
      <c r="D20" s="28"/>
      <c r="E20" s="29"/>
      <c r="F20" s="56" t="s">
        <v>161</v>
      </c>
      <c r="G20" s="64" t="s">
        <v>162</v>
      </c>
      <c r="H20" s="51" t="s">
        <v>11</v>
      </c>
      <c r="I20" s="45">
        <v>1</v>
      </c>
      <c r="J20" s="17"/>
      <c r="K20" s="18"/>
      <c r="L20" s="34"/>
      <c r="M20" s="54"/>
      <c r="N20" s="37"/>
    </row>
    <row r="21" spans="1:14" ht="12.75" customHeight="1" x14ac:dyDescent="0.3">
      <c r="A21" s="27"/>
      <c r="B21" s="41"/>
      <c r="C21" s="71"/>
      <c r="D21" s="28"/>
      <c r="E21" s="29"/>
      <c r="F21" s="56"/>
      <c r="G21" s="39"/>
      <c r="H21" s="51"/>
      <c r="I21" s="45"/>
      <c r="J21" s="17"/>
      <c r="K21" s="18" t="str">
        <f t="shared" si="1"/>
        <v xml:space="preserve"> </v>
      </c>
      <c r="L21" s="34"/>
      <c r="M21" s="54"/>
      <c r="N21" s="37"/>
    </row>
    <row r="22" spans="1:14" ht="12.75" customHeight="1" x14ac:dyDescent="0.3">
      <c r="A22" s="67">
        <v>7</v>
      </c>
      <c r="B22" s="68" t="s">
        <v>26</v>
      </c>
      <c r="C22" s="70" t="s">
        <v>27</v>
      </c>
      <c r="D22" s="28" t="s">
        <v>23</v>
      </c>
      <c r="E22" s="29">
        <v>1</v>
      </c>
      <c r="F22" s="56" t="s">
        <v>32</v>
      </c>
      <c r="G22" s="39" t="s">
        <v>33</v>
      </c>
      <c r="H22" s="51" t="s">
        <v>11</v>
      </c>
      <c r="I22" s="45">
        <v>1</v>
      </c>
      <c r="J22" s="17">
        <v>19641.82</v>
      </c>
      <c r="K22" s="18">
        <f t="shared" si="1"/>
        <v>19641.82</v>
      </c>
      <c r="L22" s="34"/>
      <c r="M22" s="54"/>
      <c r="N22" s="37"/>
    </row>
    <row r="23" spans="1:14" ht="12.75" customHeight="1" x14ac:dyDescent="0.3">
      <c r="A23" s="27"/>
      <c r="B23" s="41"/>
      <c r="C23" s="71"/>
      <c r="D23" s="28"/>
      <c r="E23" s="29"/>
      <c r="F23" s="56" t="s">
        <v>17</v>
      </c>
      <c r="G23" s="39" t="s">
        <v>18</v>
      </c>
      <c r="H23" s="51" t="s">
        <v>11</v>
      </c>
      <c r="I23" s="45">
        <v>1</v>
      </c>
      <c r="J23" s="17">
        <v>25397.39</v>
      </c>
      <c r="K23" s="18">
        <f t="shared" si="1"/>
        <v>25397.39</v>
      </c>
      <c r="L23" s="34"/>
      <c r="M23" s="54"/>
      <c r="N23" s="37"/>
    </row>
    <row r="24" spans="1:14" ht="12.75" customHeight="1" x14ac:dyDescent="0.3">
      <c r="A24" s="27"/>
      <c r="B24" s="41"/>
      <c r="C24" s="71"/>
      <c r="D24" s="28"/>
      <c r="E24" s="29"/>
      <c r="F24" s="56" t="s">
        <v>34</v>
      </c>
      <c r="G24" s="39" t="s">
        <v>35</v>
      </c>
      <c r="H24" s="51" t="s">
        <v>23</v>
      </c>
      <c r="I24" s="45">
        <v>1</v>
      </c>
      <c r="J24" s="17">
        <v>21409.439999999999</v>
      </c>
      <c r="K24" s="18">
        <f t="shared" si="1"/>
        <v>21409.439999999999</v>
      </c>
      <c r="L24" s="34"/>
      <c r="M24" s="54"/>
      <c r="N24" s="37"/>
    </row>
    <row r="25" spans="1:14" ht="12.75" customHeight="1" x14ac:dyDescent="0.3">
      <c r="A25" s="27"/>
      <c r="B25" s="41"/>
      <c r="C25" s="71"/>
      <c r="D25" s="28"/>
      <c r="E25" s="29"/>
      <c r="F25" s="56" t="s">
        <v>24</v>
      </c>
      <c r="G25" s="39" t="s">
        <v>25</v>
      </c>
      <c r="H25" s="51" t="s">
        <v>11</v>
      </c>
      <c r="I25" s="45">
        <v>6</v>
      </c>
      <c r="J25" s="17">
        <v>2950</v>
      </c>
      <c r="K25" s="18">
        <f t="shared" si="1"/>
        <v>17700</v>
      </c>
      <c r="L25" s="34"/>
      <c r="M25" s="54"/>
      <c r="N25" s="37"/>
    </row>
    <row r="26" spans="1:14" ht="12.75" customHeight="1" x14ac:dyDescent="0.3">
      <c r="A26" s="27"/>
      <c r="B26" s="41"/>
      <c r="C26" s="71"/>
      <c r="D26" s="28"/>
      <c r="E26" s="29"/>
      <c r="F26" s="56" t="s">
        <v>159</v>
      </c>
      <c r="G26" s="39" t="s">
        <v>160</v>
      </c>
      <c r="H26" s="51" t="s">
        <v>11</v>
      </c>
      <c r="I26" s="45">
        <v>2</v>
      </c>
      <c r="J26" s="17"/>
      <c r="K26" s="18"/>
      <c r="L26" s="34"/>
      <c r="M26" s="54"/>
      <c r="N26" s="37"/>
    </row>
    <row r="27" spans="1:14" ht="12.75" customHeight="1" x14ac:dyDescent="0.3">
      <c r="A27" s="27"/>
      <c r="B27" s="41"/>
      <c r="C27" s="71"/>
      <c r="D27" s="28"/>
      <c r="E27" s="29"/>
      <c r="F27" s="56" t="s">
        <v>161</v>
      </c>
      <c r="G27" s="39" t="s">
        <v>162</v>
      </c>
      <c r="H27" s="51" t="s">
        <v>11</v>
      </c>
      <c r="I27" s="45">
        <v>1</v>
      </c>
      <c r="J27" s="17"/>
      <c r="K27" s="18"/>
      <c r="L27" s="34"/>
      <c r="M27" s="54"/>
      <c r="N27" s="37"/>
    </row>
    <row r="28" spans="1:14" ht="12.75" customHeight="1" x14ac:dyDescent="0.3">
      <c r="A28" s="27"/>
      <c r="B28" s="41"/>
      <c r="C28" s="71"/>
      <c r="D28" s="28"/>
      <c r="E28" s="29"/>
      <c r="F28" s="56"/>
      <c r="G28" s="39"/>
      <c r="H28" s="51"/>
      <c r="I28" s="45"/>
      <c r="J28" s="17"/>
      <c r="K28" s="18" t="str">
        <f t="shared" si="1"/>
        <v xml:space="preserve"> </v>
      </c>
      <c r="L28" s="34"/>
      <c r="M28" s="54"/>
      <c r="N28" s="37"/>
    </row>
    <row r="29" spans="1:14" ht="12.75" customHeight="1" x14ac:dyDescent="0.3">
      <c r="A29" s="67">
        <v>8</v>
      </c>
      <c r="B29" s="68" t="s">
        <v>26</v>
      </c>
      <c r="C29" s="70" t="s">
        <v>27</v>
      </c>
      <c r="D29" s="28" t="s">
        <v>23</v>
      </c>
      <c r="E29" s="29">
        <v>1</v>
      </c>
      <c r="F29" s="56" t="s">
        <v>37</v>
      </c>
      <c r="G29" s="39" t="s">
        <v>38</v>
      </c>
      <c r="H29" s="51" t="s">
        <v>11</v>
      </c>
      <c r="I29" s="45">
        <v>1</v>
      </c>
      <c r="J29" s="17">
        <v>33010.5</v>
      </c>
      <c r="K29" s="18">
        <f t="shared" si="1"/>
        <v>33010.5</v>
      </c>
      <c r="L29" s="34"/>
      <c r="M29" s="54" t="s">
        <v>12</v>
      </c>
      <c r="N29" s="37"/>
    </row>
    <row r="30" spans="1:14" ht="12.75" customHeight="1" x14ac:dyDescent="0.3">
      <c r="A30" s="27"/>
      <c r="B30" s="41"/>
      <c r="C30" s="71"/>
      <c r="D30" s="28"/>
      <c r="E30" s="29"/>
      <c r="F30" s="56" t="s">
        <v>17</v>
      </c>
      <c r="G30" s="39" t="s">
        <v>18</v>
      </c>
      <c r="H30" s="51" t="s">
        <v>11</v>
      </c>
      <c r="I30" s="45">
        <v>1</v>
      </c>
      <c r="J30" s="17">
        <v>25397.39</v>
      </c>
      <c r="K30" s="18">
        <f t="shared" si="1"/>
        <v>25397.39</v>
      </c>
      <c r="L30" s="34"/>
      <c r="M30" s="54"/>
      <c r="N30" s="37"/>
    </row>
    <row r="31" spans="1:14" ht="12.75" customHeight="1" x14ac:dyDescent="0.3">
      <c r="A31" s="27"/>
      <c r="B31" s="41"/>
      <c r="C31" s="71"/>
      <c r="D31" s="28"/>
      <c r="E31" s="29"/>
      <c r="F31" s="56" t="s">
        <v>51</v>
      </c>
      <c r="G31" s="39" t="s">
        <v>52</v>
      </c>
      <c r="H31" s="51" t="s">
        <v>23</v>
      </c>
      <c r="I31" s="45">
        <v>1</v>
      </c>
      <c r="J31" s="17">
        <v>22776</v>
      </c>
      <c r="K31" s="18">
        <f t="shared" si="1"/>
        <v>22776</v>
      </c>
      <c r="L31" s="34"/>
      <c r="M31" s="54" t="s">
        <v>12</v>
      </c>
      <c r="N31" s="37"/>
    </row>
    <row r="32" spans="1:14" ht="12.75" customHeight="1" x14ac:dyDescent="0.3">
      <c r="A32" s="27"/>
      <c r="B32" s="41"/>
      <c r="C32" s="71"/>
      <c r="D32" s="28"/>
      <c r="E32" s="29"/>
      <c r="F32" s="56" t="s">
        <v>24</v>
      </c>
      <c r="G32" s="39" t="s">
        <v>25</v>
      </c>
      <c r="H32" s="51" t="s">
        <v>11</v>
      </c>
      <c r="I32" s="45">
        <v>6</v>
      </c>
      <c r="J32" s="17">
        <v>2950</v>
      </c>
      <c r="K32" s="18">
        <f t="shared" si="1"/>
        <v>17700</v>
      </c>
      <c r="L32" s="34"/>
      <c r="M32" s="54"/>
      <c r="N32" s="37"/>
    </row>
    <row r="33" spans="1:14" ht="12.75" customHeight="1" x14ac:dyDescent="0.3">
      <c r="A33" s="27"/>
      <c r="B33" s="41"/>
      <c r="C33" s="71"/>
      <c r="D33" s="28"/>
      <c r="E33" s="29"/>
      <c r="F33" s="56" t="s">
        <v>159</v>
      </c>
      <c r="G33" s="39" t="s">
        <v>160</v>
      </c>
      <c r="H33" s="51" t="s">
        <v>11</v>
      </c>
      <c r="I33" s="45">
        <v>2</v>
      </c>
      <c r="J33" s="17"/>
      <c r="K33" s="18"/>
      <c r="L33" s="34"/>
      <c r="M33" s="54"/>
      <c r="N33" s="37"/>
    </row>
    <row r="34" spans="1:14" ht="12.75" customHeight="1" x14ac:dyDescent="0.3">
      <c r="A34" s="27"/>
      <c r="B34" s="41"/>
      <c r="C34" s="71"/>
      <c r="D34" s="28"/>
      <c r="E34" s="29"/>
      <c r="F34" s="56" t="s">
        <v>161</v>
      </c>
      <c r="G34" s="39" t="s">
        <v>162</v>
      </c>
      <c r="H34" s="51" t="s">
        <v>11</v>
      </c>
      <c r="I34" s="45">
        <v>1</v>
      </c>
      <c r="J34" s="17"/>
      <c r="K34" s="18"/>
      <c r="L34" s="34"/>
      <c r="M34" s="54"/>
      <c r="N34" s="37"/>
    </row>
    <row r="35" spans="1:14" ht="12.75" customHeight="1" x14ac:dyDescent="0.3">
      <c r="A35" s="27"/>
      <c r="B35" s="41"/>
      <c r="C35" s="71"/>
      <c r="D35" s="28"/>
      <c r="E35" s="29"/>
      <c r="F35" s="56"/>
      <c r="G35" s="39"/>
      <c r="H35" s="51"/>
      <c r="I35" s="45"/>
      <c r="J35" s="17"/>
      <c r="K35" s="18" t="str">
        <f t="shared" si="1"/>
        <v xml:space="preserve"> </v>
      </c>
      <c r="L35" s="34"/>
      <c r="M35" s="54"/>
      <c r="N35" s="37"/>
    </row>
    <row r="36" spans="1:14" ht="12.75" customHeight="1" x14ac:dyDescent="0.3">
      <c r="A36" s="67">
        <v>9</v>
      </c>
      <c r="B36" s="68" t="s">
        <v>26</v>
      </c>
      <c r="C36" s="70" t="s">
        <v>27</v>
      </c>
      <c r="D36" s="28" t="s">
        <v>23</v>
      </c>
      <c r="E36" s="29">
        <v>1</v>
      </c>
      <c r="F36" s="56" t="s">
        <v>39</v>
      </c>
      <c r="G36" s="39" t="s">
        <v>40</v>
      </c>
      <c r="H36" s="51" t="s">
        <v>11</v>
      </c>
      <c r="I36" s="45">
        <v>1</v>
      </c>
      <c r="J36" s="17">
        <v>34304</v>
      </c>
      <c r="K36" s="18">
        <f t="shared" si="1"/>
        <v>34304</v>
      </c>
      <c r="L36" s="34"/>
      <c r="M36" s="54" t="s">
        <v>12</v>
      </c>
      <c r="N36" s="37"/>
    </row>
    <row r="37" spans="1:14" ht="12.75" customHeight="1" x14ac:dyDescent="0.3">
      <c r="A37" s="27"/>
      <c r="B37" s="41"/>
      <c r="C37" s="71"/>
      <c r="D37" s="28"/>
      <c r="E37" s="29"/>
      <c r="F37" s="56" t="s">
        <v>17</v>
      </c>
      <c r="G37" s="39" t="s">
        <v>18</v>
      </c>
      <c r="H37" s="51" t="s">
        <v>11</v>
      </c>
      <c r="I37" s="45">
        <v>1</v>
      </c>
      <c r="J37" s="17">
        <v>25397.39</v>
      </c>
      <c r="K37" s="18">
        <f t="shared" si="1"/>
        <v>25397.39</v>
      </c>
      <c r="L37" s="34"/>
      <c r="M37" s="54"/>
      <c r="N37" s="37"/>
    </row>
    <row r="38" spans="1:14" ht="12.75" customHeight="1" x14ac:dyDescent="0.3">
      <c r="A38" s="27"/>
      <c r="B38" s="41"/>
      <c r="C38" s="71"/>
      <c r="D38" s="28"/>
      <c r="E38" s="29"/>
      <c r="F38" s="56" t="s">
        <v>53</v>
      </c>
      <c r="G38" s="39" t="s">
        <v>54</v>
      </c>
      <c r="H38" s="51" t="s">
        <v>23</v>
      </c>
      <c r="I38" s="45">
        <v>1</v>
      </c>
      <c r="J38" s="17">
        <v>23608</v>
      </c>
      <c r="K38" s="18">
        <f t="shared" si="1"/>
        <v>23608</v>
      </c>
      <c r="L38" s="34"/>
      <c r="M38" s="54" t="s">
        <v>12</v>
      </c>
      <c r="N38" s="37"/>
    </row>
    <row r="39" spans="1:14" ht="12.75" customHeight="1" x14ac:dyDescent="0.3">
      <c r="A39" s="27"/>
      <c r="B39" s="41"/>
      <c r="C39" s="71"/>
      <c r="D39" s="28"/>
      <c r="E39" s="29"/>
      <c r="F39" s="56" t="s">
        <v>24</v>
      </c>
      <c r="G39" s="39" t="s">
        <v>25</v>
      </c>
      <c r="H39" s="51" t="s">
        <v>11</v>
      </c>
      <c r="I39" s="45">
        <v>9</v>
      </c>
      <c r="J39" s="17">
        <v>2950</v>
      </c>
      <c r="K39" s="18">
        <f t="shared" si="1"/>
        <v>26550</v>
      </c>
      <c r="L39" s="34"/>
      <c r="M39" s="54"/>
      <c r="N39" s="37"/>
    </row>
    <row r="40" spans="1:14" ht="12.75" customHeight="1" x14ac:dyDescent="0.3">
      <c r="A40" s="27"/>
      <c r="B40" s="41"/>
      <c r="C40" s="71"/>
      <c r="D40" s="28"/>
      <c r="E40" s="29"/>
      <c r="F40" s="56" t="s">
        <v>159</v>
      </c>
      <c r="G40" s="39" t="s">
        <v>160</v>
      </c>
      <c r="H40" s="51" t="s">
        <v>11</v>
      </c>
      <c r="I40" s="45">
        <v>2</v>
      </c>
      <c r="J40" s="17"/>
      <c r="K40" s="18"/>
      <c r="L40" s="34"/>
      <c r="M40" s="54"/>
      <c r="N40" s="37"/>
    </row>
    <row r="41" spans="1:14" ht="12.75" customHeight="1" x14ac:dyDescent="0.3">
      <c r="A41" s="27"/>
      <c r="B41" s="41"/>
      <c r="C41" s="71"/>
      <c r="D41" s="28"/>
      <c r="E41" s="29"/>
      <c r="F41" s="56" t="s">
        <v>161</v>
      </c>
      <c r="G41" s="39" t="s">
        <v>162</v>
      </c>
      <c r="H41" s="51" t="s">
        <v>11</v>
      </c>
      <c r="I41" s="45">
        <v>1</v>
      </c>
      <c r="J41" s="17"/>
      <c r="K41" s="18"/>
      <c r="L41" s="34"/>
      <c r="M41" s="54"/>
      <c r="N41" s="37"/>
    </row>
    <row r="42" spans="1:14" ht="12.75" customHeight="1" x14ac:dyDescent="0.3">
      <c r="A42" s="27"/>
      <c r="B42" s="41"/>
      <c r="C42" s="71"/>
      <c r="D42" s="28"/>
      <c r="E42" s="29"/>
      <c r="F42" s="56"/>
      <c r="G42" s="39"/>
      <c r="H42" s="51"/>
      <c r="I42" s="45"/>
      <c r="J42" s="17"/>
      <c r="K42" s="18" t="str">
        <f t="shared" si="1"/>
        <v xml:space="preserve"> </v>
      </c>
      <c r="L42" s="34"/>
      <c r="M42" s="54"/>
      <c r="N42" s="37"/>
    </row>
    <row r="43" spans="1:14" ht="12.75" customHeight="1" x14ac:dyDescent="0.3">
      <c r="A43" s="67">
        <v>10</v>
      </c>
      <c r="B43" s="68" t="s">
        <v>26</v>
      </c>
      <c r="C43" s="70" t="s">
        <v>27</v>
      </c>
      <c r="D43" s="28" t="s">
        <v>23</v>
      </c>
      <c r="E43" s="29">
        <v>1</v>
      </c>
      <c r="F43" s="56" t="s">
        <v>41</v>
      </c>
      <c r="G43" s="39" t="s">
        <v>42</v>
      </c>
      <c r="H43" s="51" t="s">
        <v>11</v>
      </c>
      <c r="I43" s="45">
        <v>1</v>
      </c>
      <c r="J43" s="17">
        <v>48763.91</v>
      </c>
      <c r="K43" s="18">
        <f t="shared" si="1"/>
        <v>48763.91</v>
      </c>
      <c r="L43" s="34"/>
      <c r="M43" s="54" t="s">
        <v>12</v>
      </c>
      <c r="N43" s="37"/>
    </row>
    <row r="44" spans="1:14" ht="12.75" customHeight="1" x14ac:dyDescent="0.3">
      <c r="A44" s="27"/>
      <c r="B44" s="41"/>
      <c r="C44" s="71"/>
      <c r="D44" s="28"/>
      <c r="E44" s="29"/>
      <c r="F44" s="56" t="s">
        <v>65</v>
      </c>
      <c r="G44" s="39" t="s">
        <v>66</v>
      </c>
      <c r="H44" s="51" t="s">
        <v>11</v>
      </c>
      <c r="I44" s="45">
        <v>1</v>
      </c>
      <c r="J44" s="17">
        <v>40908.559999999998</v>
      </c>
      <c r="K44" s="18">
        <f t="shared" si="1"/>
        <v>40908.559999999998</v>
      </c>
      <c r="L44" s="34"/>
      <c r="M44" s="54" t="s">
        <v>12</v>
      </c>
      <c r="N44" s="37"/>
    </row>
    <row r="45" spans="1:14" ht="12.75" customHeight="1" x14ac:dyDescent="0.3">
      <c r="A45" s="27"/>
      <c r="B45" s="41"/>
      <c r="C45" s="71"/>
      <c r="D45" s="28"/>
      <c r="E45" s="29"/>
      <c r="F45" s="56" t="s">
        <v>55</v>
      </c>
      <c r="G45" s="39" t="s">
        <v>56</v>
      </c>
      <c r="H45" s="51" t="s">
        <v>23</v>
      </c>
      <c r="I45" s="45">
        <v>1</v>
      </c>
      <c r="J45" s="17">
        <v>41042.339999999997</v>
      </c>
      <c r="K45" s="18">
        <f t="shared" si="1"/>
        <v>41042.339999999997</v>
      </c>
      <c r="L45" s="34"/>
      <c r="M45" s="54" t="s">
        <v>12</v>
      </c>
      <c r="N45" s="37"/>
    </row>
    <row r="46" spans="1:14" ht="12.75" customHeight="1" x14ac:dyDescent="0.3">
      <c r="A46" s="27"/>
      <c r="B46" s="41"/>
      <c r="C46" s="71"/>
      <c r="D46" s="28"/>
      <c r="E46" s="29"/>
      <c r="F46" s="56" t="s">
        <v>24</v>
      </c>
      <c r="G46" s="39" t="s">
        <v>25</v>
      </c>
      <c r="H46" s="51" t="s">
        <v>11</v>
      </c>
      <c r="I46" s="45">
        <v>16</v>
      </c>
      <c r="J46" s="17">
        <v>2950</v>
      </c>
      <c r="K46" s="18">
        <f t="shared" si="1"/>
        <v>47200</v>
      </c>
      <c r="L46" s="34"/>
      <c r="M46" s="54"/>
      <c r="N46" s="37"/>
    </row>
    <row r="47" spans="1:14" ht="12.75" customHeight="1" x14ac:dyDescent="0.3">
      <c r="A47" s="27"/>
      <c r="B47" s="41"/>
      <c r="C47" s="71"/>
      <c r="D47" s="28"/>
      <c r="E47" s="29"/>
      <c r="F47" s="56" t="s">
        <v>159</v>
      </c>
      <c r="G47" s="39" t="s">
        <v>160</v>
      </c>
      <c r="H47" s="51" t="s">
        <v>11</v>
      </c>
      <c r="I47" s="45">
        <v>2</v>
      </c>
      <c r="J47" s="17"/>
      <c r="K47" s="18"/>
      <c r="L47" s="34"/>
      <c r="M47" s="54"/>
      <c r="N47" s="37"/>
    </row>
    <row r="48" spans="1:14" ht="12.75" customHeight="1" x14ac:dyDescent="0.3">
      <c r="A48" s="27"/>
      <c r="B48" s="41"/>
      <c r="C48" s="71"/>
      <c r="D48" s="28"/>
      <c r="E48" s="29"/>
      <c r="F48" s="56" t="s">
        <v>161</v>
      </c>
      <c r="G48" s="39" t="s">
        <v>162</v>
      </c>
      <c r="H48" s="51" t="s">
        <v>11</v>
      </c>
      <c r="I48" s="45">
        <v>1</v>
      </c>
      <c r="J48" s="17"/>
      <c r="K48" s="18"/>
      <c r="L48" s="34"/>
      <c r="M48" s="54"/>
      <c r="N48" s="37"/>
    </row>
    <row r="49" spans="1:14" ht="12.75" customHeight="1" x14ac:dyDescent="0.3">
      <c r="A49" s="27"/>
      <c r="B49" s="41"/>
      <c r="C49" s="71"/>
      <c r="D49" s="28"/>
      <c r="E49" s="29"/>
      <c r="F49" s="56"/>
      <c r="G49" s="39"/>
      <c r="H49" s="51"/>
      <c r="I49" s="45"/>
      <c r="J49" s="17"/>
      <c r="K49" s="18" t="str">
        <f t="shared" si="1"/>
        <v xml:space="preserve"> </v>
      </c>
      <c r="L49" s="34"/>
      <c r="M49" s="54"/>
      <c r="N49" s="37"/>
    </row>
    <row r="50" spans="1:14" ht="12.75" customHeight="1" x14ac:dyDescent="0.3">
      <c r="A50" s="67">
        <v>11</v>
      </c>
      <c r="B50" s="68" t="s">
        <v>26</v>
      </c>
      <c r="C50" s="70" t="s">
        <v>27</v>
      </c>
      <c r="D50" s="28" t="s">
        <v>23</v>
      </c>
      <c r="E50" s="29">
        <v>1</v>
      </c>
      <c r="F50" s="56" t="s">
        <v>43</v>
      </c>
      <c r="G50" s="39" t="s">
        <v>44</v>
      </c>
      <c r="H50" s="51" t="s">
        <v>11</v>
      </c>
      <c r="I50" s="45">
        <v>1</v>
      </c>
      <c r="J50" s="17">
        <v>51423.55</v>
      </c>
      <c r="K50" s="18">
        <f t="shared" si="1"/>
        <v>51423.55</v>
      </c>
      <c r="L50" s="34"/>
      <c r="M50" s="54" t="s">
        <v>12</v>
      </c>
      <c r="N50" s="37"/>
    </row>
    <row r="51" spans="1:14" ht="12.75" customHeight="1" x14ac:dyDescent="0.3">
      <c r="A51" s="27"/>
      <c r="B51" s="41"/>
      <c r="C51" s="71"/>
      <c r="D51" s="28"/>
      <c r="E51" s="29"/>
      <c r="F51" s="56" t="s">
        <v>65</v>
      </c>
      <c r="G51" s="39" t="s">
        <v>66</v>
      </c>
      <c r="H51" s="51" t="s">
        <v>11</v>
      </c>
      <c r="I51" s="45">
        <v>1</v>
      </c>
      <c r="J51" s="17">
        <v>40908.559999999998</v>
      </c>
      <c r="K51" s="18">
        <f t="shared" si="1"/>
        <v>40908.559999999998</v>
      </c>
      <c r="L51" s="34"/>
      <c r="M51" s="54" t="s">
        <v>12</v>
      </c>
      <c r="N51" s="37"/>
    </row>
    <row r="52" spans="1:14" ht="12.75" customHeight="1" x14ac:dyDescent="0.3">
      <c r="A52" s="27"/>
      <c r="B52" s="41"/>
      <c r="C52" s="71"/>
      <c r="D52" s="28"/>
      <c r="E52" s="29"/>
      <c r="F52" s="56" t="s">
        <v>57</v>
      </c>
      <c r="G52" s="39" t="s">
        <v>58</v>
      </c>
      <c r="H52" s="51" t="s">
        <v>23</v>
      </c>
      <c r="I52" s="45">
        <v>1</v>
      </c>
      <c r="J52" s="17">
        <v>41042.339999999997</v>
      </c>
      <c r="K52" s="18">
        <f t="shared" si="1"/>
        <v>41042.339999999997</v>
      </c>
      <c r="L52" s="34"/>
      <c r="M52" s="54" t="s">
        <v>12</v>
      </c>
      <c r="N52" s="37"/>
    </row>
    <row r="53" spans="1:14" ht="12.75" customHeight="1" x14ac:dyDescent="0.3">
      <c r="A53" s="27"/>
      <c r="B53" s="41"/>
      <c r="C53" s="71"/>
      <c r="D53" s="28"/>
      <c r="E53" s="29"/>
      <c r="F53" s="56" t="s">
        <v>24</v>
      </c>
      <c r="G53" s="39" t="s">
        <v>25</v>
      </c>
      <c r="H53" s="51" t="s">
        <v>11</v>
      </c>
      <c r="I53" s="45">
        <v>16</v>
      </c>
      <c r="J53" s="17">
        <v>2950</v>
      </c>
      <c r="K53" s="18">
        <f t="shared" ref="K53:K128" si="2">IF(I53,IF(ISNUMBER(J53),J53*I53," ")," ")</f>
        <v>47200</v>
      </c>
      <c r="L53" s="34"/>
      <c r="M53" s="54"/>
      <c r="N53" s="37"/>
    </row>
    <row r="54" spans="1:14" ht="12.75" customHeight="1" x14ac:dyDescent="0.3">
      <c r="A54" s="27"/>
      <c r="B54" s="41"/>
      <c r="C54" s="71"/>
      <c r="D54" s="28"/>
      <c r="E54" s="29"/>
      <c r="F54" s="56" t="s">
        <v>159</v>
      </c>
      <c r="G54" s="39" t="s">
        <v>160</v>
      </c>
      <c r="H54" s="51" t="s">
        <v>11</v>
      </c>
      <c r="I54" s="45">
        <v>2</v>
      </c>
      <c r="J54" s="17"/>
      <c r="K54" s="18"/>
      <c r="L54" s="34"/>
      <c r="M54" s="54"/>
      <c r="N54" s="37"/>
    </row>
    <row r="55" spans="1:14" ht="12.75" customHeight="1" x14ac:dyDescent="0.3">
      <c r="A55" s="27"/>
      <c r="B55" s="41"/>
      <c r="C55" s="71"/>
      <c r="D55" s="28"/>
      <c r="E55" s="29"/>
      <c r="F55" s="56" t="s">
        <v>161</v>
      </c>
      <c r="G55" s="39" t="s">
        <v>162</v>
      </c>
      <c r="H55" s="51" t="s">
        <v>11</v>
      </c>
      <c r="I55" s="45">
        <v>1</v>
      </c>
      <c r="J55" s="17"/>
      <c r="K55" s="18"/>
      <c r="L55" s="34"/>
      <c r="M55" s="54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si="2"/>
        <v xml:space="preserve"> </v>
      </c>
      <c r="L56" s="34"/>
      <c r="M56" s="54"/>
      <c r="N56" s="37"/>
    </row>
    <row r="57" spans="1:14" ht="12.75" customHeight="1" x14ac:dyDescent="0.3">
      <c r="A57" s="67">
        <v>12</v>
      </c>
      <c r="B57" s="68" t="s">
        <v>26</v>
      </c>
      <c r="C57" s="70" t="s">
        <v>27</v>
      </c>
      <c r="D57" s="28" t="s">
        <v>23</v>
      </c>
      <c r="E57" s="29">
        <v>1</v>
      </c>
      <c r="F57" s="56" t="s">
        <v>45</v>
      </c>
      <c r="G57" s="39" t="s">
        <v>46</v>
      </c>
      <c r="H57" s="51" t="s">
        <v>11</v>
      </c>
      <c r="I57" s="45">
        <v>1</v>
      </c>
      <c r="J57" s="17">
        <v>56473.82</v>
      </c>
      <c r="K57" s="18">
        <f t="shared" si="2"/>
        <v>56473.82</v>
      </c>
      <c r="L57" s="34"/>
      <c r="M57" s="54" t="s">
        <v>12</v>
      </c>
      <c r="N57" s="37"/>
    </row>
    <row r="58" spans="1:14" ht="12.75" customHeight="1" x14ac:dyDescent="0.3">
      <c r="A58" s="27"/>
      <c r="B58" s="41"/>
      <c r="C58" s="71"/>
      <c r="D58" s="28"/>
      <c r="E58" s="29"/>
      <c r="F58" s="56" t="s">
        <v>65</v>
      </c>
      <c r="G58" s="39" t="s">
        <v>66</v>
      </c>
      <c r="H58" s="51" t="s">
        <v>11</v>
      </c>
      <c r="I58" s="45">
        <v>1</v>
      </c>
      <c r="J58" s="17">
        <v>40908.559999999998</v>
      </c>
      <c r="K58" s="18">
        <f t="shared" si="2"/>
        <v>40908.559999999998</v>
      </c>
      <c r="L58" s="34"/>
      <c r="M58" s="54" t="s">
        <v>12</v>
      </c>
      <c r="N58" s="37"/>
    </row>
    <row r="59" spans="1:14" ht="12.75" customHeight="1" x14ac:dyDescent="0.3">
      <c r="A59" s="27"/>
      <c r="B59" s="41"/>
      <c r="C59" s="71"/>
      <c r="D59" s="28"/>
      <c r="E59" s="29"/>
      <c r="F59" s="56" t="s">
        <v>59</v>
      </c>
      <c r="G59" s="39" t="s">
        <v>60</v>
      </c>
      <c r="H59" s="51" t="s">
        <v>23</v>
      </c>
      <c r="I59" s="45">
        <v>1</v>
      </c>
      <c r="J59" s="17">
        <v>41042.339999999997</v>
      </c>
      <c r="K59" s="18">
        <f t="shared" si="2"/>
        <v>41042.339999999997</v>
      </c>
      <c r="L59" s="34"/>
      <c r="M59" s="54" t="s">
        <v>12</v>
      </c>
      <c r="N59" s="37"/>
    </row>
    <row r="60" spans="1:14" ht="12.75" customHeight="1" x14ac:dyDescent="0.3">
      <c r="A60" s="27"/>
      <c r="B60" s="41"/>
      <c r="C60" s="71"/>
      <c r="D60" s="28"/>
      <c r="E60" s="29"/>
      <c r="F60" s="56" t="s">
        <v>24</v>
      </c>
      <c r="G60" s="39" t="s">
        <v>25</v>
      </c>
      <c r="H60" s="51" t="s">
        <v>11</v>
      </c>
      <c r="I60" s="45">
        <v>24</v>
      </c>
      <c r="J60" s="17">
        <v>2950</v>
      </c>
      <c r="K60" s="18">
        <f t="shared" si="2"/>
        <v>70800</v>
      </c>
      <c r="L60" s="34"/>
      <c r="M60" s="54"/>
      <c r="N60" s="37"/>
    </row>
    <row r="61" spans="1:14" ht="12.75" customHeight="1" x14ac:dyDescent="0.3">
      <c r="A61" s="27"/>
      <c r="B61" s="41"/>
      <c r="C61" s="71"/>
      <c r="D61" s="28"/>
      <c r="E61" s="29"/>
      <c r="F61" s="56" t="s">
        <v>159</v>
      </c>
      <c r="G61" s="39" t="s">
        <v>160</v>
      </c>
      <c r="H61" s="51" t="s">
        <v>11</v>
      </c>
      <c r="I61" s="45">
        <v>2</v>
      </c>
      <c r="J61" s="17"/>
      <c r="K61" s="18"/>
      <c r="L61" s="34"/>
      <c r="M61" s="54"/>
      <c r="N61" s="37"/>
    </row>
    <row r="62" spans="1:14" ht="12.75" customHeight="1" x14ac:dyDescent="0.3">
      <c r="A62" s="27"/>
      <c r="B62" s="41"/>
      <c r="C62" s="71"/>
      <c r="D62" s="28"/>
      <c r="E62" s="29"/>
      <c r="F62" s="56" t="s">
        <v>161</v>
      </c>
      <c r="G62" s="39" t="s">
        <v>162</v>
      </c>
      <c r="H62" s="51" t="s">
        <v>11</v>
      </c>
      <c r="I62" s="45">
        <v>1</v>
      </c>
      <c r="J62" s="17"/>
      <c r="K62" s="18"/>
      <c r="L62" s="34"/>
      <c r="M62" s="54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2"/>
        <v xml:space="preserve"> </v>
      </c>
      <c r="L63" s="34"/>
      <c r="M63" s="54"/>
      <c r="N63" s="37"/>
    </row>
    <row r="64" spans="1:14" ht="12.75" customHeight="1" x14ac:dyDescent="0.3">
      <c r="A64" s="67">
        <v>13</v>
      </c>
      <c r="B64" s="68" t="s">
        <v>26</v>
      </c>
      <c r="C64" s="70" t="s">
        <v>27</v>
      </c>
      <c r="D64" s="28" t="s">
        <v>23</v>
      </c>
      <c r="E64" s="29">
        <v>1</v>
      </c>
      <c r="F64" s="56" t="s">
        <v>47</v>
      </c>
      <c r="G64" s="39" t="s">
        <v>48</v>
      </c>
      <c r="H64" s="51" t="s">
        <v>11</v>
      </c>
      <c r="I64" s="45">
        <v>1</v>
      </c>
      <c r="J64" s="17">
        <v>69116.679999999993</v>
      </c>
      <c r="K64" s="18">
        <f t="shared" si="2"/>
        <v>69116.679999999993</v>
      </c>
      <c r="L64" s="34"/>
      <c r="M64" s="54" t="s">
        <v>12</v>
      </c>
      <c r="N64" s="37"/>
    </row>
    <row r="65" spans="1:14" ht="12.75" customHeight="1" x14ac:dyDescent="0.3">
      <c r="A65" s="27"/>
      <c r="B65" s="41"/>
      <c r="C65" s="71"/>
      <c r="D65" s="28"/>
      <c r="E65" s="29"/>
      <c r="F65" s="56" t="s">
        <v>67</v>
      </c>
      <c r="G65" s="39" t="s">
        <v>68</v>
      </c>
      <c r="H65" s="51" t="s">
        <v>11</v>
      </c>
      <c r="I65" s="45">
        <v>1</v>
      </c>
      <c r="J65" s="17">
        <v>55777.79</v>
      </c>
      <c r="K65" s="18">
        <f t="shared" si="2"/>
        <v>55777.79</v>
      </c>
      <c r="L65" s="34"/>
      <c r="M65" s="54" t="s">
        <v>12</v>
      </c>
      <c r="N65" s="37"/>
    </row>
    <row r="66" spans="1:14" ht="12.75" customHeight="1" x14ac:dyDescent="0.3">
      <c r="A66" s="27"/>
      <c r="B66" s="41"/>
      <c r="C66" s="71"/>
      <c r="D66" s="28"/>
      <c r="E66" s="29"/>
      <c r="F66" s="56" t="s">
        <v>61</v>
      </c>
      <c r="G66" s="39" t="s">
        <v>62</v>
      </c>
      <c r="H66" s="51" t="s">
        <v>23</v>
      </c>
      <c r="I66" s="45">
        <v>1</v>
      </c>
      <c r="J66" s="17">
        <v>42997.54</v>
      </c>
      <c r="K66" s="18">
        <f t="shared" si="2"/>
        <v>42997.54</v>
      </c>
      <c r="L66" s="34"/>
      <c r="M66" s="54" t="s">
        <v>12</v>
      </c>
      <c r="N66" s="37"/>
    </row>
    <row r="67" spans="1:14" ht="12.75" customHeight="1" x14ac:dyDescent="0.3">
      <c r="A67" s="27"/>
      <c r="B67" s="41"/>
      <c r="C67" s="71"/>
      <c r="D67" s="28"/>
      <c r="E67" s="29"/>
      <c r="F67" s="56" t="s">
        <v>24</v>
      </c>
      <c r="G67" s="39" t="s">
        <v>25</v>
      </c>
      <c r="H67" s="51" t="s">
        <v>11</v>
      </c>
      <c r="I67" s="45">
        <v>24</v>
      </c>
      <c r="J67" s="17">
        <v>2950</v>
      </c>
      <c r="K67" s="18">
        <f t="shared" si="2"/>
        <v>70800</v>
      </c>
      <c r="L67" s="34"/>
      <c r="M67" s="54"/>
      <c r="N67" s="37"/>
    </row>
    <row r="68" spans="1:14" ht="12.75" customHeight="1" x14ac:dyDescent="0.3">
      <c r="A68" s="27"/>
      <c r="B68" s="41"/>
      <c r="C68" s="71"/>
      <c r="D68" s="28"/>
      <c r="E68" s="29"/>
      <c r="F68" s="56" t="s">
        <v>159</v>
      </c>
      <c r="G68" s="39" t="s">
        <v>160</v>
      </c>
      <c r="H68" s="51" t="s">
        <v>11</v>
      </c>
      <c r="I68" s="45">
        <v>2</v>
      </c>
      <c r="J68" s="17"/>
      <c r="K68" s="18"/>
      <c r="L68" s="34"/>
      <c r="M68" s="54"/>
      <c r="N68" s="37"/>
    </row>
    <row r="69" spans="1:14" ht="12.75" customHeight="1" x14ac:dyDescent="0.3">
      <c r="A69" s="27"/>
      <c r="B69" s="41"/>
      <c r="C69" s="71"/>
      <c r="D69" s="28"/>
      <c r="E69" s="29"/>
      <c r="F69" s="56" t="s">
        <v>161</v>
      </c>
      <c r="G69" s="39" t="s">
        <v>162</v>
      </c>
      <c r="H69" s="51" t="s">
        <v>11</v>
      </c>
      <c r="I69" s="45">
        <v>1</v>
      </c>
      <c r="J69" s="17"/>
      <c r="K69" s="18"/>
      <c r="L69" s="34"/>
      <c r="M69" s="54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2"/>
        <v xml:space="preserve"> </v>
      </c>
      <c r="L70" s="34"/>
      <c r="M70" s="54"/>
      <c r="N70" s="37"/>
    </row>
    <row r="71" spans="1:14" ht="12.75" customHeight="1" x14ac:dyDescent="0.3">
      <c r="A71" s="67">
        <v>14</v>
      </c>
      <c r="B71" s="68" t="s">
        <v>26</v>
      </c>
      <c r="C71" s="70" t="s">
        <v>27</v>
      </c>
      <c r="D71" s="28" t="s">
        <v>23</v>
      </c>
      <c r="E71" s="29">
        <v>1</v>
      </c>
      <c r="F71" s="56" t="s">
        <v>49</v>
      </c>
      <c r="G71" s="39" t="s">
        <v>50</v>
      </c>
      <c r="H71" s="51" t="s">
        <v>11</v>
      </c>
      <c r="I71" s="45">
        <v>1</v>
      </c>
      <c r="J71" s="17">
        <v>72004.02</v>
      </c>
      <c r="K71" s="18">
        <f t="shared" si="2"/>
        <v>72004.02</v>
      </c>
      <c r="L71" s="34"/>
      <c r="M71" s="54" t="s">
        <v>12</v>
      </c>
      <c r="N71" s="37"/>
    </row>
    <row r="72" spans="1:14" ht="12.75" customHeight="1" x14ac:dyDescent="0.3">
      <c r="A72" s="27"/>
      <c r="B72" s="41"/>
      <c r="C72" s="71"/>
      <c r="D72" s="28"/>
      <c r="E72" s="29"/>
      <c r="F72" s="56" t="s">
        <v>67</v>
      </c>
      <c r="G72" s="39" t="s">
        <v>68</v>
      </c>
      <c r="H72" s="51" t="s">
        <v>11</v>
      </c>
      <c r="I72" s="45">
        <v>1</v>
      </c>
      <c r="J72" s="17">
        <v>55777.79</v>
      </c>
      <c r="K72" s="18">
        <f t="shared" si="2"/>
        <v>55777.79</v>
      </c>
      <c r="L72" s="34"/>
      <c r="M72" s="54" t="s">
        <v>12</v>
      </c>
      <c r="N72" s="37"/>
    </row>
    <row r="73" spans="1:14" ht="12.75" customHeight="1" x14ac:dyDescent="0.3">
      <c r="A73" s="27"/>
      <c r="B73" s="41"/>
      <c r="C73" s="71"/>
      <c r="D73" s="28"/>
      <c r="E73" s="29"/>
      <c r="F73" s="56" t="s">
        <v>63</v>
      </c>
      <c r="G73" s="39" t="s">
        <v>64</v>
      </c>
      <c r="H73" s="51" t="s">
        <v>23</v>
      </c>
      <c r="I73" s="45">
        <v>1</v>
      </c>
      <c r="J73" s="17">
        <v>42997.54</v>
      </c>
      <c r="K73" s="18">
        <f t="shared" si="2"/>
        <v>42997.54</v>
      </c>
      <c r="L73" s="34"/>
      <c r="M73" s="54" t="s">
        <v>12</v>
      </c>
      <c r="N73" s="37"/>
    </row>
    <row r="74" spans="1:14" ht="12.75" customHeight="1" x14ac:dyDescent="0.3">
      <c r="A74" s="27"/>
      <c r="B74" s="41"/>
      <c r="C74" s="71"/>
      <c r="D74" s="28"/>
      <c r="E74" s="29"/>
      <c r="F74" s="56" t="s">
        <v>24</v>
      </c>
      <c r="G74" s="39" t="s">
        <v>25</v>
      </c>
      <c r="H74" s="51" t="s">
        <v>11</v>
      </c>
      <c r="I74" s="45">
        <v>24</v>
      </c>
      <c r="J74" s="17">
        <v>2950</v>
      </c>
      <c r="K74" s="18">
        <f t="shared" si="2"/>
        <v>70800</v>
      </c>
      <c r="L74" s="34"/>
      <c r="M74" s="54"/>
      <c r="N74" s="37"/>
    </row>
    <row r="75" spans="1:14" ht="12.75" customHeight="1" x14ac:dyDescent="0.3">
      <c r="A75" s="27"/>
      <c r="B75" s="41"/>
      <c r="C75" s="71"/>
      <c r="D75" s="28"/>
      <c r="E75" s="29"/>
      <c r="F75" s="56" t="s">
        <v>159</v>
      </c>
      <c r="G75" s="39" t="s">
        <v>160</v>
      </c>
      <c r="H75" s="51" t="s">
        <v>11</v>
      </c>
      <c r="I75" s="45">
        <v>2</v>
      </c>
      <c r="J75" s="17"/>
      <c r="K75" s="18"/>
      <c r="L75" s="34"/>
      <c r="M75" s="54"/>
      <c r="N75" s="37"/>
    </row>
    <row r="76" spans="1:14" ht="12.75" customHeight="1" x14ac:dyDescent="0.3">
      <c r="A76" s="27"/>
      <c r="B76" s="41"/>
      <c r="C76" s="71"/>
      <c r="D76" s="28"/>
      <c r="E76" s="29"/>
      <c r="F76" s="56" t="s">
        <v>161</v>
      </c>
      <c r="G76" s="39" t="s">
        <v>162</v>
      </c>
      <c r="H76" s="51" t="s">
        <v>11</v>
      </c>
      <c r="I76" s="45">
        <v>1</v>
      </c>
      <c r="J76" s="17"/>
      <c r="K76" s="18"/>
      <c r="L76" s="34"/>
      <c r="M76" s="54"/>
      <c r="N76" s="37"/>
    </row>
    <row r="77" spans="1:14" ht="12.75" customHeight="1" x14ac:dyDescent="0.3">
      <c r="A77" s="27"/>
      <c r="B77" s="41"/>
      <c r="C77" s="71"/>
      <c r="D77" s="28"/>
      <c r="E77" s="29"/>
      <c r="F77" s="56"/>
      <c r="G77" s="39"/>
      <c r="H77" s="51"/>
      <c r="I77" s="45"/>
      <c r="J77" s="17"/>
      <c r="K77" s="18"/>
      <c r="L77" s="34"/>
      <c r="M77" s="54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2"/>
        <v xml:space="preserve"> </v>
      </c>
      <c r="L78" s="34"/>
      <c r="M78" s="54"/>
      <c r="N78" s="37"/>
    </row>
    <row r="79" spans="1:14" ht="12.75" customHeight="1" x14ac:dyDescent="0.3">
      <c r="A79" s="67">
        <v>5</v>
      </c>
      <c r="B79" s="68" t="s">
        <v>69</v>
      </c>
      <c r="C79" s="70" t="s">
        <v>27</v>
      </c>
      <c r="D79" s="28" t="s">
        <v>23</v>
      </c>
      <c r="E79" s="29">
        <v>1</v>
      </c>
      <c r="F79" s="56" t="s">
        <v>80</v>
      </c>
      <c r="G79" s="39" t="s">
        <v>81</v>
      </c>
      <c r="H79" s="51" t="s">
        <v>11</v>
      </c>
      <c r="I79" s="45">
        <v>1</v>
      </c>
      <c r="J79" s="17">
        <v>57665.11</v>
      </c>
      <c r="K79" s="18">
        <f t="shared" si="2"/>
        <v>57665.11</v>
      </c>
      <c r="L79" s="34"/>
      <c r="M79" s="54" t="s">
        <v>12</v>
      </c>
      <c r="N79" s="37"/>
    </row>
    <row r="80" spans="1:14" ht="12.75" customHeight="1" x14ac:dyDescent="0.3">
      <c r="A80" s="27"/>
      <c r="B80" s="41"/>
      <c r="C80" s="71"/>
      <c r="D80" s="28"/>
      <c r="E80" s="29"/>
      <c r="F80" s="56" t="s">
        <v>17</v>
      </c>
      <c r="G80" s="39" t="s">
        <v>18</v>
      </c>
      <c r="H80" s="51" t="s">
        <v>11</v>
      </c>
      <c r="I80" s="45">
        <v>1</v>
      </c>
      <c r="J80" s="17"/>
      <c r="K80" s="18" t="str">
        <f t="shared" si="2"/>
        <v xml:space="preserve"> </v>
      </c>
      <c r="L80" s="34"/>
      <c r="M80" s="54"/>
      <c r="N80" s="37"/>
    </row>
    <row r="81" spans="1:14" ht="12.75" customHeight="1" x14ac:dyDescent="0.3">
      <c r="A81" s="27"/>
      <c r="B81" s="41"/>
      <c r="C81" s="71"/>
      <c r="D81" s="28"/>
      <c r="E81" s="29"/>
      <c r="F81" s="56" t="s">
        <v>21</v>
      </c>
      <c r="G81" s="39" t="s">
        <v>22</v>
      </c>
      <c r="H81" s="51" t="s">
        <v>23</v>
      </c>
      <c r="I81" s="45">
        <v>1</v>
      </c>
      <c r="J81" s="17"/>
      <c r="K81" s="18" t="str">
        <f t="shared" si="2"/>
        <v xml:space="preserve"> </v>
      </c>
      <c r="L81" s="34"/>
      <c r="M81" s="54"/>
      <c r="N81" s="37"/>
    </row>
    <row r="82" spans="1:14" ht="12.75" customHeight="1" x14ac:dyDescent="0.3">
      <c r="A82" s="27"/>
      <c r="B82" s="41"/>
      <c r="C82" s="71"/>
      <c r="D82" s="28"/>
      <c r="E82" s="29"/>
      <c r="F82" s="56" t="s">
        <v>24</v>
      </c>
      <c r="G82" s="39" t="s">
        <v>25</v>
      </c>
      <c r="H82" s="51" t="s">
        <v>11</v>
      </c>
      <c r="I82" s="45">
        <v>3</v>
      </c>
      <c r="J82" s="17"/>
      <c r="K82" s="18" t="str">
        <f t="shared" si="2"/>
        <v xml:space="preserve"> </v>
      </c>
      <c r="L82" s="34"/>
      <c r="M82" s="54"/>
      <c r="N82" s="37"/>
    </row>
    <row r="83" spans="1:14" ht="12.75" customHeight="1" x14ac:dyDescent="0.3">
      <c r="A83" s="27"/>
      <c r="B83" s="41"/>
      <c r="C83" s="71"/>
      <c r="D83" s="28"/>
      <c r="E83" s="29"/>
      <c r="F83" s="56" t="s">
        <v>159</v>
      </c>
      <c r="G83" s="39" t="s">
        <v>160</v>
      </c>
      <c r="H83" s="51" t="s">
        <v>11</v>
      </c>
      <c r="I83" s="45">
        <v>2</v>
      </c>
      <c r="J83" s="17"/>
      <c r="K83" s="18"/>
      <c r="L83" s="34"/>
      <c r="M83" s="54"/>
      <c r="N83" s="37"/>
    </row>
    <row r="84" spans="1:14" ht="12.75" customHeight="1" x14ac:dyDescent="0.3">
      <c r="A84" s="27"/>
      <c r="B84" s="41"/>
      <c r="C84" s="71"/>
      <c r="D84" s="28"/>
      <c r="E84" s="29"/>
      <c r="F84" s="56" t="s">
        <v>161</v>
      </c>
      <c r="G84" s="39" t="s">
        <v>162</v>
      </c>
      <c r="H84" s="51" t="s">
        <v>11</v>
      </c>
      <c r="I84" s="45">
        <v>1</v>
      </c>
      <c r="J84" s="17"/>
      <c r="K84" s="18"/>
      <c r="L84" s="34"/>
      <c r="M84" s="54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2"/>
        <v xml:space="preserve"> </v>
      </c>
      <c r="L85" s="34"/>
      <c r="M85" s="54"/>
      <c r="N85" s="37"/>
    </row>
    <row r="86" spans="1:14" ht="12.75" customHeight="1" x14ac:dyDescent="0.3">
      <c r="A86" s="67">
        <v>6</v>
      </c>
      <c r="B86" s="68" t="s">
        <v>69</v>
      </c>
      <c r="C86" s="70" t="s">
        <v>27</v>
      </c>
      <c r="D86" s="28" t="s">
        <v>23</v>
      </c>
      <c r="E86" s="29">
        <v>1</v>
      </c>
      <c r="F86" s="56" t="s">
        <v>82</v>
      </c>
      <c r="G86" s="39" t="s">
        <v>83</v>
      </c>
      <c r="H86" s="51" t="s">
        <v>11</v>
      </c>
      <c r="I86" s="45">
        <v>1</v>
      </c>
      <c r="J86" s="17">
        <v>69481.7</v>
      </c>
      <c r="K86" s="18">
        <f t="shared" si="2"/>
        <v>69481.7</v>
      </c>
      <c r="L86" s="34"/>
      <c r="M86" s="54" t="s">
        <v>12</v>
      </c>
      <c r="N86" s="37"/>
    </row>
    <row r="87" spans="1:14" ht="12.75" customHeight="1" x14ac:dyDescent="0.3">
      <c r="A87" s="27"/>
      <c r="B87" s="41"/>
      <c r="C87" s="71"/>
      <c r="D87" s="28"/>
      <c r="E87" s="29"/>
      <c r="F87" s="56" t="s">
        <v>17</v>
      </c>
      <c r="G87" s="39" t="s">
        <v>18</v>
      </c>
      <c r="H87" s="51" t="s">
        <v>11</v>
      </c>
      <c r="I87" s="45">
        <v>1</v>
      </c>
      <c r="J87" s="17"/>
      <c r="K87" s="18" t="str">
        <f t="shared" si="2"/>
        <v xml:space="preserve"> </v>
      </c>
      <c r="L87" s="34"/>
      <c r="M87" s="54"/>
      <c r="N87" s="37"/>
    </row>
    <row r="88" spans="1:14" ht="12.75" customHeight="1" x14ac:dyDescent="0.3">
      <c r="A88" s="27"/>
      <c r="B88" s="41"/>
      <c r="C88" s="71"/>
      <c r="D88" s="28"/>
      <c r="E88" s="29"/>
      <c r="F88" s="56" t="s">
        <v>30</v>
      </c>
      <c r="G88" s="39" t="s">
        <v>31</v>
      </c>
      <c r="H88" s="51" t="s">
        <v>23</v>
      </c>
      <c r="I88" s="45">
        <v>1</v>
      </c>
      <c r="J88" s="17"/>
      <c r="K88" s="18" t="str">
        <f t="shared" si="2"/>
        <v xml:space="preserve"> </v>
      </c>
      <c r="L88" s="34"/>
      <c r="M88" s="54"/>
      <c r="N88" s="37"/>
    </row>
    <row r="89" spans="1:14" ht="12.75" customHeight="1" x14ac:dyDescent="0.3">
      <c r="A89" s="27"/>
      <c r="B89" s="41"/>
      <c r="C89" s="71"/>
      <c r="D89" s="28"/>
      <c r="E89" s="29"/>
      <c r="F89" s="56" t="s">
        <v>24</v>
      </c>
      <c r="G89" s="39" t="s">
        <v>25</v>
      </c>
      <c r="H89" s="51" t="s">
        <v>11</v>
      </c>
      <c r="I89" s="45">
        <v>3</v>
      </c>
      <c r="J89" s="17"/>
      <c r="K89" s="18" t="str">
        <f t="shared" si="2"/>
        <v xml:space="preserve"> </v>
      </c>
      <c r="L89" s="34"/>
      <c r="M89" s="54"/>
      <c r="N89" s="37"/>
    </row>
    <row r="90" spans="1:14" ht="12.75" customHeight="1" x14ac:dyDescent="0.3">
      <c r="A90" s="27"/>
      <c r="B90" s="41"/>
      <c r="C90" s="71"/>
      <c r="D90" s="28"/>
      <c r="E90" s="29"/>
      <c r="F90" s="56" t="s">
        <v>159</v>
      </c>
      <c r="G90" s="39" t="s">
        <v>160</v>
      </c>
      <c r="H90" s="51" t="s">
        <v>11</v>
      </c>
      <c r="I90" s="45">
        <v>2</v>
      </c>
      <c r="J90" s="17"/>
      <c r="K90" s="18"/>
      <c r="L90" s="34"/>
      <c r="M90" s="54"/>
      <c r="N90" s="37"/>
    </row>
    <row r="91" spans="1:14" ht="12.75" customHeight="1" x14ac:dyDescent="0.3">
      <c r="A91" s="27"/>
      <c r="B91" s="41"/>
      <c r="C91" s="71"/>
      <c r="D91" s="28"/>
      <c r="E91" s="29"/>
      <c r="F91" s="56" t="s">
        <v>161</v>
      </c>
      <c r="G91" s="39" t="s">
        <v>162</v>
      </c>
      <c r="H91" s="51" t="s">
        <v>11</v>
      </c>
      <c r="I91" s="45">
        <v>1</v>
      </c>
      <c r="J91" s="17"/>
      <c r="K91" s="18"/>
      <c r="L91" s="34"/>
      <c r="M91" s="54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2"/>
        <v xml:space="preserve"> </v>
      </c>
      <c r="L92" s="34"/>
      <c r="M92" s="54"/>
      <c r="N92" s="37"/>
    </row>
    <row r="93" spans="1:14" ht="12.75" customHeight="1" x14ac:dyDescent="0.3">
      <c r="A93" s="67">
        <v>7</v>
      </c>
      <c r="B93" s="68" t="s">
        <v>69</v>
      </c>
      <c r="C93" s="70" t="s">
        <v>27</v>
      </c>
      <c r="D93" s="28" t="s">
        <v>23</v>
      </c>
      <c r="E93" s="29">
        <v>1</v>
      </c>
      <c r="F93" s="56" t="s">
        <v>70</v>
      </c>
      <c r="G93" s="39" t="s">
        <v>71</v>
      </c>
      <c r="H93" s="51" t="s">
        <v>11</v>
      </c>
      <c r="I93" s="45">
        <v>1</v>
      </c>
      <c r="J93" s="17">
        <v>81191.08</v>
      </c>
      <c r="K93" s="18">
        <f t="shared" si="2"/>
        <v>81191.08</v>
      </c>
      <c r="L93" s="34"/>
      <c r="M93" s="54" t="s">
        <v>12</v>
      </c>
      <c r="N93" s="37"/>
    </row>
    <row r="94" spans="1:14" ht="12.75" customHeight="1" x14ac:dyDescent="0.3">
      <c r="A94" s="27"/>
      <c r="B94" s="41"/>
      <c r="C94" s="71"/>
      <c r="D94" s="28"/>
      <c r="E94" s="29"/>
      <c r="F94" s="56" t="s">
        <v>17</v>
      </c>
      <c r="G94" s="39" t="s">
        <v>18</v>
      </c>
      <c r="H94" s="51" t="s">
        <v>11</v>
      </c>
      <c r="I94" s="45">
        <v>1</v>
      </c>
      <c r="J94" s="17"/>
      <c r="K94" s="18" t="str">
        <f t="shared" si="2"/>
        <v xml:space="preserve"> </v>
      </c>
      <c r="L94" s="34"/>
      <c r="M94" s="54"/>
      <c r="N94" s="37"/>
    </row>
    <row r="95" spans="1:14" ht="12.75" customHeight="1" x14ac:dyDescent="0.3">
      <c r="A95" s="27"/>
      <c r="B95" s="41"/>
      <c r="C95" s="71"/>
      <c r="D95" s="28"/>
      <c r="E95" s="29"/>
      <c r="F95" s="56" t="s">
        <v>34</v>
      </c>
      <c r="G95" s="39" t="s">
        <v>35</v>
      </c>
      <c r="H95" s="51" t="s">
        <v>23</v>
      </c>
      <c r="I95" s="45">
        <v>1</v>
      </c>
      <c r="J95" s="17"/>
      <c r="K95" s="18" t="str">
        <f t="shared" si="2"/>
        <v xml:space="preserve"> </v>
      </c>
      <c r="L95" s="34"/>
      <c r="M95" s="54"/>
      <c r="N95" s="37"/>
    </row>
    <row r="96" spans="1:14" ht="12.75" customHeight="1" x14ac:dyDescent="0.3">
      <c r="A96" s="27"/>
      <c r="B96" s="41"/>
      <c r="C96" s="71"/>
      <c r="D96" s="28"/>
      <c r="E96" s="29"/>
      <c r="F96" s="56" t="s">
        <v>24</v>
      </c>
      <c r="G96" s="39" t="s">
        <v>25</v>
      </c>
      <c r="H96" s="51" t="s">
        <v>11</v>
      </c>
      <c r="I96" s="45">
        <v>6</v>
      </c>
      <c r="J96" s="17"/>
      <c r="K96" s="18" t="str">
        <f t="shared" si="2"/>
        <v xml:space="preserve"> </v>
      </c>
      <c r="L96" s="34"/>
      <c r="M96" s="54"/>
      <c r="N96" s="37"/>
    </row>
    <row r="97" spans="1:14" ht="12.75" customHeight="1" x14ac:dyDescent="0.3">
      <c r="A97" s="27"/>
      <c r="B97" s="41"/>
      <c r="C97" s="71"/>
      <c r="D97" s="28"/>
      <c r="E97" s="29"/>
      <c r="F97" s="56" t="s">
        <v>159</v>
      </c>
      <c r="G97" s="39" t="s">
        <v>160</v>
      </c>
      <c r="H97" s="51" t="s">
        <v>11</v>
      </c>
      <c r="I97" s="45">
        <v>2</v>
      </c>
      <c r="J97" s="17"/>
      <c r="K97" s="18"/>
      <c r="L97" s="34"/>
      <c r="M97" s="54"/>
      <c r="N97" s="37"/>
    </row>
    <row r="98" spans="1:14" ht="12.75" customHeight="1" x14ac:dyDescent="0.3">
      <c r="A98" s="27"/>
      <c r="B98" s="41"/>
      <c r="C98" s="71"/>
      <c r="D98" s="28"/>
      <c r="E98" s="29"/>
      <c r="F98" s="56" t="s">
        <v>161</v>
      </c>
      <c r="G98" s="39" t="s">
        <v>162</v>
      </c>
      <c r="H98" s="51" t="s">
        <v>11</v>
      </c>
      <c r="I98" s="45">
        <v>1</v>
      </c>
      <c r="J98" s="17"/>
      <c r="K98" s="18"/>
      <c r="L98" s="34"/>
      <c r="M98" s="54"/>
      <c r="N98" s="37"/>
    </row>
    <row r="99" spans="1:14" ht="12.75" customHeight="1" x14ac:dyDescent="0.3">
      <c r="A99" s="27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2"/>
        <v xml:space="preserve"> </v>
      </c>
      <c r="L99" s="34"/>
      <c r="M99" s="54"/>
      <c r="N99" s="37"/>
    </row>
    <row r="100" spans="1:14" ht="12.75" customHeight="1" x14ac:dyDescent="0.3">
      <c r="A100" s="67">
        <v>8</v>
      </c>
      <c r="B100" s="68" t="s">
        <v>69</v>
      </c>
      <c r="C100" s="70" t="s">
        <v>27</v>
      </c>
      <c r="D100" s="28" t="s">
        <v>23</v>
      </c>
      <c r="E100" s="29">
        <v>1</v>
      </c>
      <c r="F100" s="56" t="s">
        <v>72</v>
      </c>
      <c r="G100" s="39" t="s">
        <v>73</v>
      </c>
      <c r="H100" s="51" t="s">
        <v>11</v>
      </c>
      <c r="I100" s="45">
        <v>1</v>
      </c>
      <c r="J100" s="17">
        <v>102088.38</v>
      </c>
      <c r="K100" s="18">
        <f t="shared" si="2"/>
        <v>102088.38</v>
      </c>
      <c r="L100" s="34"/>
      <c r="M100" s="54" t="s">
        <v>12</v>
      </c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 t="s">
        <v>17</v>
      </c>
      <c r="G101" s="39" t="s">
        <v>18</v>
      </c>
      <c r="H101" s="51" t="s">
        <v>11</v>
      </c>
      <c r="I101" s="45">
        <v>1</v>
      </c>
      <c r="J101" s="17"/>
      <c r="K101" s="18" t="str">
        <f t="shared" si="2"/>
        <v xml:space="preserve"> </v>
      </c>
      <c r="L101" s="34"/>
      <c r="M101" s="54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 t="s">
        <v>51</v>
      </c>
      <c r="G102" s="39" t="s">
        <v>52</v>
      </c>
      <c r="H102" s="51" t="s">
        <v>23</v>
      </c>
      <c r="I102" s="45">
        <v>1</v>
      </c>
      <c r="J102" s="17"/>
      <c r="K102" s="18" t="str">
        <f t="shared" si="2"/>
        <v xml:space="preserve"> </v>
      </c>
      <c r="L102" s="34"/>
      <c r="M102" s="54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 t="s">
        <v>24</v>
      </c>
      <c r="G103" s="39" t="s">
        <v>25</v>
      </c>
      <c r="H103" s="51" t="s">
        <v>11</v>
      </c>
      <c r="I103" s="45">
        <v>6</v>
      </c>
      <c r="J103" s="17"/>
      <c r="K103" s="18" t="str">
        <f t="shared" si="2"/>
        <v xml:space="preserve"> </v>
      </c>
      <c r="L103" s="34"/>
      <c r="M103" s="54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 t="s">
        <v>159</v>
      </c>
      <c r="G104" s="39" t="s">
        <v>160</v>
      </c>
      <c r="H104" s="51" t="s">
        <v>11</v>
      </c>
      <c r="I104" s="45">
        <v>2</v>
      </c>
      <c r="J104" s="17"/>
      <c r="K104" s="18"/>
      <c r="L104" s="34"/>
      <c r="M104" s="54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 t="s">
        <v>161</v>
      </c>
      <c r="G105" s="39" t="s">
        <v>162</v>
      </c>
      <c r="H105" s="51" t="s">
        <v>11</v>
      </c>
      <c r="I105" s="45">
        <v>1</v>
      </c>
      <c r="J105" s="17"/>
      <c r="K105" s="18"/>
      <c r="L105" s="34"/>
      <c r="M105" s="54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2"/>
        <v xml:space="preserve"> </v>
      </c>
      <c r="L106" s="34"/>
      <c r="M106" s="54"/>
      <c r="N106" s="37"/>
    </row>
    <row r="107" spans="1:14" ht="12.75" customHeight="1" x14ac:dyDescent="0.3">
      <c r="A107" s="67">
        <v>9</v>
      </c>
      <c r="B107" s="68" t="s">
        <v>69</v>
      </c>
      <c r="C107" s="70" t="s">
        <v>27</v>
      </c>
      <c r="D107" s="28" t="s">
        <v>23</v>
      </c>
      <c r="E107" s="29">
        <v>1</v>
      </c>
      <c r="F107" s="56" t="s">
        <v>74</v>
      </c>
      <c r="G107" s="39" t="s">
        <v>75</v>
      </c>
      <c r="H107" s="51" t="s">
        <v>11</v>
      </c>
      <c r="I107" s="45">
        <v>1</v>
      </c>
      <c r="J107" s="17">
        <v>110851.07</v>
      </c>
      <c r="K107" s="18">
        <f t="shared" si="2"/>
        <v>110851.07</v>
      </c>
      <c r="L107" s="34"/>
      <c r="M107" s="54" t="s">
        <v>12</v>
      </c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 t="s">
        <v>17</v>
      </c>
      <c r="G108" s="39" t="s">
        <v>18</v>
      </c>
      <c r="H108" s="51" t="s">
        <v>11</v>
      </c>
      <c r="I108" s="45">
        <v>1</v>
      </c>
      <c r="J108" s="17"/>
      <c r="K108" s="18" t="str">
        <f t="shared" si="2"/>
        <v xml:space="preserve"> </v>
      </c>
      <c r="L108" s="34"/>
      <c r="M108" s="54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 t="s">
        <v>53</v>
      </c>
      <c r="G109" s="39" t="s">
        <v>54</v>
      </c>
      <c r="H109" s="51" t="s">
        <v>23</v>
      </c>
      <c r="I109" s="45">
        <v>1</v>
      </c>
      <c r="J109" s="17"/>
      <c r="K109" s="18" t="str">
        <f t="shared" si="2"/>
        <v xml:space="preserve"> </v>
      </c>
      <c r="L109" s="34"/>
      <c r="M109" s="54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 t="s">
        <v>24</v>
      </c>
      <c r="G110" s="39" t="s">
        <v>25</v>
      </c>
      <c r="H110" s="51" t="s">
        <v>11</v>
      </c>
      <c r="I110" s="45">
        <v>9</v>
      </c>
      <c r="J110" s="17"/>
      <c r="K110" s="18" t="str">
        <f t="shared" si="2"/>
        <v xml:space="preserve"> </v>
      </c>
      <c r="L110" s="34"/>
      <c r="M110" s="54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 t="s">
        <v>159</v>
      </c>
      <c r="G111" s="39" t="s">
        <v>160</v>
      </c>
      <c r="H111" s="51" t="s">
        <v>11</v>
      </c>
      <c r="I111" s="45">
        <v>2</v>
      </c>
      <c r="J111" s="17"/>
      <c r="K111" s="18"/>
      <c r="L111" s="34"/>
      <c r="M111" s="54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 t="s">
        <v>161</v>
      </c>
      <c r="G112" s="39" t="s">
        <v>162</v>
      </c>
      <c r="H112" s="51" t="s">
        <v>11</v>
      </c>
      <c r="I112" s="45">
        <v>1</v>
      </c>
      <c r="J112" s="17"/>
      <c r="K112" s="18"/>
      <c r="L112" s="34"/>
      <c r="M112" s="54"/>
      <c r="N112" s="37"/>
    </row>
    <row r="113" spans="1:14" ht="12.75" customHeight="1" x14ac:dyDescent="0.3">
      <c r="A113" s="27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2"/>
        <v xml:space="preserve"> </v>
      </c>
      <c r="L113" s="34"/>
      <c r="M113" s="54"/>
      <c r="N113" s="37"/>
    </row>
    <row r="114" spans="1:14" ht="12.75" customHeight="1" x14ac:dyDescent="0.3">
      <c r="A114" s="67">
        <v>10</v>
      </c>
      <c r="B114" s="68" t="s">
        <v>69</v>
      </c>
      <c r="C114" s="70" t="s">
        <v>27</v>
      </c>
      <c r="D114" s="28" t="s">
        <v>23</v>
      </c>
      <c r="E114" s="29">
        <v>1</v>
      </c>
      <c r="F114" s="56" t="s">
        <v>76</v>
      </c>
      <c r="G114" s="39" t="s">
        <v>77</v>
      </c>
      <c r="H114" s="51" t="s">
        <v>11</v>
      </c>
      <c r="I114" s="45">
        <v>1</v>
      </c>
      <c r="J114" s="17">
        <v>118484.46</v>
      </c>
      <c r="K114" s="18">
        <f t="shared" si="2"/>
        <v>118484.46</v>
      </c>
      <c r="L114" s="34"/>
      <c r="M114" s="54" t="s">
        <v>12</v>
      </c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 t="s">
        <v>65</v>
      </c>
      <c r="G115" s="39" t="s">
        <v>66</v>
      </c>
      <c r="H115" s="51" t="s">
        <v>11</v>
      </c>
      <c r="I115" s="45">
        <v>1</v>
      </c>
      <c r="J115" s="17"/>
      <c r="K115" s="18" t="str">
        <f t="shared" si="2"/>
        <v xml:space="preserve"> </v>
      </c>
      <c r="L115" s="34"/>
      <c r="M115" s="54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 t="s">
        <v>55</v>
      </c>
      <c r="G116" s="39" t="s">
        <v>56</v>
      </c>
      <c r="H116" s="51" t="s">
        <v>23</v>
      </c>
      <c r="I116" s="45">
        <v>1</v>
      </c>
      <c r="J116" s="17"/>
      <c r="K116" s="18" t="str">
        <f t="shared" si="2"/>
        <v xml:space="preserve"> </v>
      </c>
      <c r="L116" s="34"/>
      <c r="M116" s="54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 t="s">
        <v>24</v>
      </c>
      <c r="G117" s="39" t="s">
        <v>25</v>
      </c>
      <c r="H117" s="51" t="s">
        <v>11</v>
      </c>
      <c r="I117" s="45">
        <v>16</v>
      </c>
      <c r="J117" s="17"/>
      <c r="K117" s="18" t="str">
        <f t="shared" si="2"/>
        <v xml:space="preserve"> </v>
      </c>
      <c r="L117" s="34"/>
      <c r="M117" s="54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 t="s">
        <v>159</v>
      </c>
      <c r="G118" s="39" t="s">
        <v>160</v>
      </c>
      <c r="H118" s="51" t="s">
        <v>11</v>
      </c>
      <c r="I118" s="45">
        <v>2</v>
      </c>
      <c r="J118" s="17"/>
      <c r="K118" s="18"/>
      <c r="L118" s="34"/>
      <c r="M118" s="54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 t="s">
        <v>161</v>
      </c>
      <c r="G119" s="39" t="s">
        <v>162</v>
      </c>
      <c r="H119" s="51" t="s">
        <v>11</v>
      </c>
      <c r="I119" s="45">
        <v>1</v>
      </c>
      <c r="J119" s="17"/>
      <c r="K119" s="18"/>
      <c r="L119" s="34"/>
      <c r="M119" s="54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2"/>
        <v xml:space="preserve"> </v>
      </c>
      <c r="L120" s="34"/>
      <c r="M120" s="54"/>
      <c r="N120" s="37"/>
    </row>
    <row r="121" spans="1:14" ht="12.75" customHeight="1" x14ac:dyDescent="0.3">
      <c r="A121" s="67">
        <v>11</v>
      </c>
      <c r="B121" s="68" t="s">
        <v>69</v>
      </c>
      <c r="C121" s="70" t="s">
        <v>27</v>
      </c>
      <c r="D121" s="28" t="s">
        <v>23</v>
      </c>
      <c r="E121" s="29">
        <v>1</v>
      </c>
      <c r="F121" s="56" t="s">
        <v>78</v>
      </c>
      <c r="G121" s="39"/>
      <c r="H121" s="51"/>
      <c r="I121" s="45"/>
      <c r="J121" s="17"/>
      <c r="K121" s="18" t="str">
        <f t="shared" si="2"/>
        <v xml:space="preserve"> </v>
      </c>
      <c r="L121" s="34"/>
      <c r="M121" s="54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2"/>
        <v xml:space="preserve"> </v>
      </c>
      <c r="L122" s="34"/>
      <c r="M122" s="54"/>
      <c r="N122" s="37"/>
    </row>
    <row r="123" spans="1:14" ht="12.75" customHeight="1" x14ac:dyDescent="0.3">
      <c r="A123" s="67">
        <v>12</v>
      </c>
      <c r="B123" s="68" t="s">
        <v>69</v>
      </c>
      <c r="C123" s="70" t="s">
        <v>27</v>
      </c>
      <c r="D123" s="28" t="s">
        <v>23</v>
      </c>
      <c r="E123" s="29">
        <v>1</v>
      </c>
      <c r="F123" s="56" t="s">
        <v>78</v>
      </c>
      <c r="G123" s="39"/>
      <c r="H123" s="51"/>
      <c r="I123" s="45"/>
      <c r="J123" s="17"/>
      <c r="K123" s="18" t="str">
        <f t="shared" si="2"/>
        <v xml:space="preserve"> </v>
      </c>
      <c r="L123" s="34"/>
      <c r="M123" s="54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2"/>
        <v xml:space="preserve"> </v>
      </c>
      <c r="L124" s="34"/>
      <c r="M124" s="54"/>
      <c r="N124" s="37"/>
    </row>
    <row r="125" spans="1:14" ht="12.75" customHeight="1" x14ac:dyDescent="0.3">
      <c r="A125" s="67">
        <v>13</v>
      </c>
      <c r="B125" s="68" t="s">
        <v>69</v>
      </c>
      <c r="C125" s="70" t="s">
        <v>27</v>
      </c>
      <c r="D125" s="28" t="s">
        <v>23</v>
      </c>
      <c r="E125" s="29">
        <v>1</v>
      </c>
      <c r="F125" s="56" t="s">
        <v>78</v>
      </c>
      <c r="G125" s="39"/>
      <c r="H125" s="51"/>
      <c r="I125" s="45"/>
      <c r="J125" s="17"/>
      <c r="K125" s="18" t="str">
        <f t="shared" si="2"/>
        <v xml:space="preserve"> </v>
      </c>
      <c r="L125" s="34"/>
      <c r="M125" s="54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2"/>
        <v xml:space="preserve"> </v>
      </c>
      <c r="L126" s="34"/>
      <c r="M126" s="54"/>
      <c r="N126" s="37"/>
    </row>
    <row r="127" spans="1:14" ht="12.75" customHeight="1" x14ac:dyDescent="0.3">
      <c r="A127" s="67">
        <v>14</v>
      </c>
      <c r="B127" s="68" t="s">
        <v>69</v>
      </c>
      <c r="C127" s="70" t="s">
        <v>27</v>
      </c>
      <c r="D127" s="28" t="s">
        <v>23</v>
      </c>
      <c r="E127" s="29">
        <v>1</v>
      </c>
      <c r="F127" s="56" t="s">
        <v>78</v>
      </c>
      <c r="G127" s="39"/>
      <c r="H127" s="51"/>
      <c r="I127" s="45"/>
      <c r="J127" s="17"/>
      <c r="K127" s="18" t="str">
        <f t="shared" si="2"/>
        <v xml:space="preserve"> </v>
      </c>
      <c r="L127" s="34"/>
      <c r="M127" s="54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2"/>
        <v xml:space="preserve"> </v>
      </c>
      <c r="L128" s="34"/>
      <c r="M128" s="54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ref="K129:K158" si="3">IF(I129,IF(ISNUMBER(J129),J129*I129," ")," ")</f>
        <v xml:space="preserve"> </v>
      </c>
      <c r="L129" s="34"/>
      <c r="M129" s="54"/>
      <c r="N129" s="37"/>
    </row>
    <row r="130" spans="1:14" ht="12.75" customHeight="1" x14ac:dyDescent="0.3">
      <c r="A130" s="67">
        <v>5</v>
      </c>
      <c r="B130" s="68" t="s">
        <v>26</v>
      </c>
      <c r="C130" s="70" t="s">
        <v>79</v>
      </c>
      <c r="D130" s="28" t="s">
        <v>23</v>
      </c>
      <c r="E130" s="29">
        <v>1</v>
      </c>
      <c r="F130" s="56" t="s">
        <v>19</v>
      </c>
      <c r="G130" s="39" t="s">
        <v>20</v>
      </c>
      <c r="H130" s="51" t="s">
        <v>11</v>
      </c>
      <c r="I130" s="45">
        <v>1</v>
      </c>
      <c r="J130" s="17">
        <v>13305.74</v>
      </c>
      <c r="K130" s="18">
        <f t="shared" si="3"/>
        <v>13305.74</v>
      </c>
      <c r="L130" s="34"/>
      <c r="M130" s="54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 t="s">
        <v>13</v>
      </c>
      <c r="G131" s="39" t="s">
        <v>14</v>
      </c>
      <c r="H131" s="51" t="s">
        <v>11</v>
      </c>
      <c r="I131" s="45">
        <v>2</v>
      </c>
      <c r="J131" s="17">
        <v>6664.7</v>
      </c>
      <c r="K131" s="18">
        <f t="shared" si="3"/>
        <v>13329.4</v>
      </c>
      <c r="L131" s="34"/>
      <c r="M131" s="54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3"/>
        <v xml:space="preserve"> </v>
      </c>
      <c r="L132" s="34"/>
      <c r="M132" s="54"/>
      <c r="N132" s="37"/>
    </row>
    <row r="133" spans="1:14" ht="12.75" customHeight="1" x14ac:dyDescent="0.3">
      <c r="A133" s="67">
        <v>6</v>
      </c>
      <c r="B133" s="68" t="s">
        <v>26</v>
      </c>
      <c r="C133" s="70" t="s">
        <v>79</v>
      </c>
      <c r="D133" s="28" t="s">
        <v>23</v>
      </c>
      <c r="E133" s="29">
        <v>1</v>
      </c>
      <c r="F133" s="56" t="s">
        <v>28</v>
      </c>
      <c r="G133" s="39" t="s">
        <v>29</v>
      </c>
      <c r="H133" s="51" t="s">
        <v>11</v>
      </c>
      <c r="I133" s="45">
        <v>1</v>
      </c>
      <c r="J133" s="17">
        <v>15831.76</v>
      </c>
      <c r="K133" s="18">
        <f t="shared" si="3"/>
        <v>15831.76</v>
      </c>
      <c r="L133" s="34"/>
      <c r="M133" s="54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 t="s">
        <v>13</v>
      </c>
      <c r="G134" s="39" t="s">
        <v>14</v>
      </c>
      <c r="H134" s="51" t="s">
        <v>11</v>
      </c>
      <c r="I134" s="45">
        <v>2</v>
      </c>
      <c r="J134" s="17">
        <v>6664.7</v>
      </c>
      <c r="K134" s="18">
        <f t="shared" si="3"/>
        <v>13329.4</v>
      </c>
      <c r="L134" s="34"/>
      <c r="M134" s="54"/>
      <c r="N134" s="37"/>
    </row>
    <row r="135" spans="1:14" ht="12.75" customHeight="1" x14ac:dyDescent="0.3">
      <c r="A135" s="27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si="3"/>
        <v xml:space="preserve"> </v>
      </c>
      <c r="L135" s="34"/>
      <c r="M135" s="54"/>
      <c r="N135" s="37"/>
    </row>
    <row r="136" spans="1:14" ht="12.75" customHeight="1" x14ac:dyDescent="0.3">
      <c r="A136" s="67">
        <v>7</v>
      </c>
      <c r="B136" s="68" t="s">
        <v>26</v>
      </c>
      <c r="C136" s="70" t="s">
        <v>79</v>
      </c>
      <c r="D136" s="28" t="s">
        <v>23</v>
      </c>
      <c r="E136" s="29">
        <v>1</v>
      </c>
      <c r="F136" s="56" t="s">
        <v>32</v>
      </c>
      <c r="G136" s="39" t="s">
        <v>33</v>
      </c>
      <c r="H136" s="51" t="s">
        <v>11</v>
      </c>
      <c r="I136" s="45">
        <v>1</v>
      </c>
      <c r="J136" s="17">
        <v>19641.82</v>
      </c>
      <c r="K136" s="18">
        <f t="shared" si="3"/>
        <v>19641.82</v>
      </c>
      <c r="L136" s="34"/>
      <c r="M136" s="54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 t="s">
        <v>13</v>
      </c>
      <c r="G137" s="39" t="s">
        <v>14</v>
      </c>
      <c r="H137" s="51" t="s">
        <v>11</v>
      </c>
      <c r="I137" s="45">
        <v>2</v>
      </c>
      <c r="J137" s="17">
        <v>6664.7</v>
      </c>
      <c r="K137" s="18">
        <f t="shared" si="3"/>
        <v>13329.4</v>
      </c>
      <c r="L137" s="34"/>
      <c r="M137" s="54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3"/>
        <v xml:space="preserve"> </v>
      </c>
      <c r="L138" s="34"/>
      <c r="M138" s="54"/>
      <c r="N138" s="37"/>
    </row>
    <row r="139" spans="1:14" ht="12.75" customHeight="1" x14ac:dyDescent="0.3">
      <c r="A139" s="67">
        <v>8</v>
      </c>
      <c r="B139" s="68" t="s">
        <v>26</v>
      </c>
      <c r="C139" s="70" t="s">
        <v>79</v>
      </c>
      <c r="D139" s="28" t="s">
        <v>23</v>
      </c>
      <c r="E139" s="29">
        <v>1</v>
      </c>
      <c r="F139" s="56" t="s">
        <v>37</v>
      </c>
      <c r="G139" s="39" t="s">
        <v>38</v>
      </c>
      <c r="H139" s="51" t="s">
        <v>11</v>
      </c>
      <c r="I139" s="45">
        <v>1</v>
      </c>
      <c r="J139" s="17">
        <v>33010.5</v>
      </c>
      <c r="K139" s="18">
        <f t="shared" si="3"/>
        <v>33010.5</v>
      </c>
      <c r="L139" s="34"/>
      <c r="M139" s="54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 t="s">
        <v>13</v>
      </c>
      <c r="G140" s="39" t="s">
        <v>14</v>
      </c>
      <c r="H140" s="51" t="s">
        <v>11</v>
      </c>
      <c r="I140" s="45">
        <v>2</v>
      </c>
      <c r="J140" s="17">
        <v>6664.7</v>
      </c>
      <c r="K140" s="18">
        <f t="shared" si="3"/>
        <v>13329.4</v>
      </c>
      <c r="L140" s="34"/>
      <c r="M140" s="54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3"/>
        <v xml:space="preserve"> </v>
      </c>
      <c r="L141" s="34"/>
      <c r="M141" s="54"/>
      <c r="N141" s="37"/>
    </row>
    <row r="142" spans="1:14" ht="12.75" customHeight="1" x14ac:dyDescent="0.3">
      <c r="A142" s="67">
        <v>9</v>
      </c>
      <c r="B142" s="68" t="s">
        <v>26</v>
      </c>
      <c r="C142" s="70" t="s">
        <v>79</v>
      </c>
      <c r="D142" s="28" t="s">
        <v>23</v>
      </c>
      <c r="E142" s="29">
        <v>1</v>
      </c>
      <c r="F142" s="56" t="s">
        <v>39</v>
      </c>
      <c r="G142" s="39" t="s">
        <v>40</v>
      </c>
      <c r="H142" s="51" t="s">
        <v>11</v>
      </c>
      <c r="I142" s="45">
        <v>1</v>
      </c>
      <c r="J142" s="17">
        <v>34304</v>
      </c>
      <c r="K142" s="18">
        <f t="shared" si="3"/>
        <v>34304</v>
      </c>
      <c r="L142" s="34"/>
      <c r="M142" s="54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 t="s">
        <v>13</v>
      </c>
      <c r="G143" s="39" t="s">
        <v>14</v>
      </c>
      <c r="H143" s="51" t="s">
        <v>11</v>
      </c>
      <c r="I143" s="45">
        <v>3</v>
      </c>
      <c r="J143" s="17">
        <v>6664.7</v>
      </c>
      <c r="K143" s="18">
        <f t="shared" si="3"/>
        <v>19994.099999999999</v>
      </c>
      <c r="L143" s="34"/>
      <c r="M143" s="54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3"/>
        <v xml:space="preserve"> </v>
      </c>
      <c r="L144" s="34"/>
      <c r="M144" s="54"/>
      <c r="N144" s="37"/>
    </row>
    <row r="145" spans="1:14" ht="12.75" customHeight="1" x14ac:dyDescent="0.3">
      <c r="A145" s="67">
        <v>10</v>
      </c>
      <c r="B145" s="68" t="s">
        <v>26</v>
      </c>
      <c r="C145" s="70" t="s">
        <v>79</v>
      </c>
      <c r="D145" s="28" t="s">
        <v>23</v>
      </c>
      <c r="E145" s="29">
        <v>1</v>
      </c>
      <c r="F145" s="56" t="s">
        <v>41</v>
      </c>
      <c r="G145" s="39" t="s">
        <v>42</v>
      </c>
      <c r="H145" s="51" t="s">
        <v>11</v>
      </c>
      <c r="I145" s="45">
        <v>1</v>
      </c>
      <c r="J145" s="17">
        <v>48763.91</v>
      </c>
      <c r="K145" s="18">
        <f t="shared" si="3"/>
        <v>48763.91</v>
      </c>
      <c r="L145" s="34"/>
      <c r="M145" s="54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 t="s">
        <v>13</v>
      </c>
      <c r="G146" s="39" t="s">
        <v>14</v>
      </c>
      <c r="H146" s="51" t="s">
        <v>11</v>
      </c>
      <c r="I146" s="45">
        <v>3</v>
      </c>
      <c r="J146" s="17">
        <v>6664.7</v>
      </c>
      <c r="K146" s="18">
        <f t="shared" si="3"/>
        <v>19994.099999999999</v>
      </c>
      <c r="L146" s="34"/>
      <c r="M146" s="54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3"/>
        <v xml:space="preserve"> </v>
      </c>
      <c r="L147" s="34"/>
      <c r="M147" s="54"/>
      <c r="N147" s="37"/>
    </row>
    <row r="148" spans="1:14" ht="12.75" customHeight="1" x14ac:dyDescent="0.3">
      <c r="A148" s="67">
        <v>11</v>
      </c>
      <c r="B148" s="68" t="s">
        <v>26</v>
      </c>
      <c r="C148" s="70" t="s">
        <v>79</v>
      </c>
      <c r="D148" s="28" t="s">
        <v>23</v>
      </c>
      <c r="E148" s="29">
        <v>1</v>
      </c>
      <c r="F148" s="56" t="s">
        <v>43</v>
      </c>
      <c r="G148" s="39" t="s">
        <v>44</v>
      </c>
      <c r="H148" s="51" t="s">
        <v>11</v>
      </c>
      <c r="I148" s="45">
        <v>1</v>
      </c>
      <c r="J148" s="17">
        <v>51423.55</v>
      </c>
      <c r="K148" s="18">
        <f t="shared" si="3"/>
        <v>51423.55</v>
      </c>
      <c r="L148" s="34"/>
      <c r="M148" s="54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 t="s">
        <v>13</v>
      </c>
      <c r="G149" s="39" t="s">
        <v>14</v>
      </c>
      <c r="H149" s="51" t="s">
        <v>11</v>
      </c>
      <c r="I149" s="45">
        <v>3</v>
      </c>
      <c r="J149" s="17">
        <v>6664.7</v>
      </c>
      <c r="K149" s="18">
        <f t="shared" si="3"/>
        <v>19994.099999999999</v>
      </c>
      <c r="L149" s="34"/>
      <c r="M149" s="54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3"/>
        <v xml:space="preserve"> </v>
      </c>
      <c r="L150" s="34"/>
      <c r="M150" s="54"/>
      <c r="N150" s="37"/>
    </row>
    <row r="151" spans="1:14" ht="12.75" customHeight="1" x14ac:dyDescent="0.3">
      <c r="A151" s="67">
        <v>12</v>
      </c>
      <c r="B151" s="68" t="s">
        <v>26</v>
      </c>
      <c r="C151" s="70" t="s">
        <v>79</v>
      </c>
      <c r="D151" s="28" t="s">
        <v>23</v>
      </c>
      <c r="E151" s="29">
        <v>1</v>
      </c>
      <c r="F151" s="56" t="s">
        <v>45</v>
      </c>
      <c r="G151" s="39" t="s">
        <v>46</v>
      </c>
      <c r="H151" s="51" t="s">
        <v>11</v>
      </c>
      <c r="I151" s="45">
        <v>1</v>
      </c>
      <c r="J151" s="17">
        <v>56473.82</v>
      </c>
      <c r="K151" s="18">
        <f t="shared" si="3"/>
        <v>56473.82</v>
      </c>
      <c r="L151" s="34"/>
      <c r="M151" s="54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 t="s">
        <v>13</v>
      </c>
      <c r="G152" s="39" t="s">
        <v>14</v>
      </c>
      <c r="H152" s="51" t="s">
        <v>11</v>
      </c>
      <c r="I152" s="45">
        <v>4</v>
      </c>
      <c r="J152" s="17">
        <v>6664.7</v>
      </c>
      <c r="K152" s="18">
        <f t="shared" si="3"/>
        <v>26658.799999999999</v>
      </c>
      <c r="L152" s="34"/>
      <c r="M152" s="54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3"/>
        <v xml:space="preserve"> </v>
      </c>
      <c r="L153" s="34"/>
      <c r="M153" s="54"/>
      <c r="N153" s="37"/>
    </row>
    <row r="154" spans="1:14" ht="12.75" customHeight="1" x14ac:dyDescent="0.3">
      <c r="A154" s="67">
        <v>13</v>
      </c>
      <c r="B154" s="68" t="s">
        <v>26</v>
      </c>
      <c r="C154" s="70" t="s">
        <v>79</v>
      </c>
      <c r="D154" s="28" t="s">
        <v>23</v>
      </c>
      <c r="E154" s="29">
        <v>1</v>
      </c>
      <c r="F154" s="56" t="s">
        <v>47</v>
      </c>
      <c r="G154" s="39" t="s">
        <v>48</v>
      </c>
      <c r="H154" s="51" t="s">
        <v>11</v>
      </c>
      <c r="I154" s="45">
        <v>1</v>
      </c>
      <c r="J154" s="17">
        <v>69116.679999999993</v>
      </c>
      <c r="K154" s="18">
        <f t="shared" si="3"/>
        <v>69116.679999999993</v>
      </c>
      <c r="L154" s="34"/>
      <c r="M154" s="54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 t="s">
        <v>13</v>
      </c>
      <c r="G155" s="39" t="s">
        <v>14</v>
      </c>
      <c r="H155" s="51" t="s">
        <v>11</v>
      </c>
      <c r="I155" s="45">
        <v>4</v>
      </c>
      <c r="J155" s="17">
        <v>6664.7</v>
      </c>
      <c r="K155" s="18">
        <f t="shared" si="3"/>
        <v>26658.799999999999</v>
      </c>
      <c r="L155" s="34"/>
      <c r="M155" s="54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3"/>
        <v xml:space="preserve"> </v>
      </c>
      <c r="L156" s="34"/>
      <c r="M156" s="54"/>
      <c r="N156" s="37"/>
    </row>
    <row r="157" spans="1:14" ht="12.75" customHeight="1" x14ac:dyDescent="0.3">
      <c r="A157" s="67">
        <v>14</v>
      </c>
      <c r="B157" s="68" t="s">
        <v>26</v>
      </c>
      <c r="C157" s="70" t="s">
        <v>79</v>
      </c>
      <c r="D157" s="28" t="s">
        <v>23</v>
      </c>
      <c r="E157" s="29">
        <v>1</v>
      </c>
      <c r="F157" s="56" t="s">
        <v>49</v>
      </c>
      <c r="G157" s="39" t="s">
        <v>50</v>
      </c>
      <c r="H157" s="51" t="s">
        <v>11</v>
      </c>
      <c r="I157" s="45">
        <v>1</v>
      </c>
      <c r="J157" s="17">
        <v>72004.02</v>
      </c>
      <c r="K157" s="18">
        <f t="shared" si="3"/>
        <v>72004.02</v>
      </c>
      <c r="L157" s="34"/>
      <c r="M157" s="54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 t="s">
        <v>13</v>
      </c>
      <c r="G158" s="39" t="s">
        <v>14</v>
      </c>
      <c r="H158" s="51" t="s">
        <v>11</v>
      </c>
      <c r="I158" s="45">
        <v>4</v>
      </c>
      <c r="J158" s="17">
        <v>6664.7</v>
      </c>
      <c r="K158" s="18">
        <f t="shared" si="3"/>
        <v>26658.799999999999</v>
      </c>
      <c r="L158" s="34"/>
      <c r="M158" s="54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/>
      <c r="L159" s="34"/>
      <c r="M159" s="54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ref="K160:K185" si="4">IF(I160,IF(ISNUMBER(J160),J160*I160," ")," ")</f>
        <v xml:space="preserve"> </v>
      </c>
      <c r="L160" s="34"/>
      <c r="M160" s="54"/>
      <c r="N160" s="37"/>
    </row>
    <row r="161" spans="1:14" ht="12.75" customHeight="1" x14ac:dyDescent="0.3">
      <c r="A161" s="67">
        <v>5</v>
      </c>
      <c r="B161" s="68" t="s">
        <v>69</v>
      </c>
      <c r="C161" s="70" t="s">
        <v>79</v>
      </c>
      <c r="D161" s="28" t="s">
        <v>23</v>
      </c>
      <c r="E161" s="29">
        <v>1</v>
      </c>
      <c r="F161" s="56" t="s">
        <v>80</v>
      </c>
      <c r="G161" s="39" t="s">
        <v>81</v>
      </c>
      <c r="H161" s="51" t="s">
        <v>11</v>
      </c>
      <c r="I161" s="45">
        <v>1</v>
      </c>
      <c r="J161" s="17">
        <v>57665.11</v>
      </c>
      <c r="K161" s="18">
        <f t="shared" si="4"/>
        <v>57665.11</v>
      </c>
      <c r="L161" s="34"/>
      <c r="M161" s="54" t="s">
        <v>12</v>
      </c>
      <c r="N161" s="37"/>
    </row>
    <row r="162" spans="1:14" ht="12.75" customHeight="1" x14ac:dyDescent="0.3">
      <c r="A162" s="27"/>
      <c r="B162" s="41"/>
      <c r="C162" s="71"/>
      <c r="D162" s="28"/>
      <c r="E162" s="29"/>
      <c r="F162" s="56" t="s">
        <v>13</v>
      </c>
      <c r="G162" s="39" t="s">
        <v>14</v>
      </c>
      <c r="H162" s="51" t="s">
        <v>11</v>
      </c>
      <c r="I162" s="45">
        <v>2</v>
      </c>
      <c r="J162" s="17">
        <v>6664.7</v>
      </c>
      <c r="K162" s="18">
        <f t="shared" si="4"/>
        <v>13329.4</v>
      </c>
      <c r="L162" s="34"/>
      <c r="M162" s="54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4"/>
        <v xml:space="preserve"> </v>
      </c>
      <c r="L163" s="34"/>
      <c r="M163" s="54"/>
      <c r="N163" s="37"/>
    </row>
    <row r="164" spans="1:14" ht="12.75" customHeight="1" x14ac:dyDescent="0.3">
      <c r="A164" s="67">
        <v>6</v>
      </c>
      <c r="B164" s="68" t="s">
        <v>69</v>
      </c>
      <c r="C164" s="70" t="s">
        <v>79</v>
      </c>
      <c r="D164" s="28" t="s">
        <v>23</v>
      </c>
      <c r="E164" s="29">
        <v>1</v>
      </c>
      <c r="F164" s="56" t="s">
        <v>82</v>
      </c>
      <c r="G164" s="39" t="s">
        <v>83</v>
      </c>
      <c r="H164" s="51" t="s">
        <v>11</v>
      </c>
      <c r="I164" s="45">
        <v>1</v>
      </c>
      <c r="J164" s="17">
        <v>69481.7</v>
      </c>
      <c r="K164" s="18">
        <f t="shared" si="4"/>
        <v>69481.7</v>
      </c>
      <c r="L164" s="34"/>
      <c r="M164" s="54" t="s">
        <v>12</v>
      </c>
      <c r="N164" s="37"/>
    </row>
    <row r="165" spans="1:14" ht="12.75" customHeight="1" x14ac:dyDescent="0.3">
      <c r="A165" s="27"/>
      <c r="B165" s="41"/>
      <c r="C165" s="71"/>
      <c r="D165" s="28"/>
      <c r="E165" s="29"/>
      <c r="F165" s="56" t="s">
        <v>13</v>
      </c>
      <c r="G165" s="39" t="s">
        <v>14</v>
      </c>
      <c r="H165" s="51" t="s">
        <v>11</v>
      </c>
      <c r="I165" s="45">
        <v>2</v>
      </c>
      <c r="J165" s="17">
        <v>6664.7</v>
      </c>
      <c r="K165" s="18">
        <f t="shared" si="4"/>
        <v>13329.4</v>
      </c>
      <c r="L165" s="34"/>
      <c r="M165" s="54"/>
      <c r="N165" s="37"/>
    </row>
    <row r="166" spans="1:14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4"/>
        <v xml:space="preserve"> </v>
      </c>
      <c r="L166" s="34"/>
      <c r="M166" s="54"/>
      <c r="N166" s="37"/>
    </row>
    <row r="167" spans="1:14" ht="12.75" customHeight="1" x14ac:dyDescent="0.3">
      <c r="A167" s="67">
        <v>7</v>
      </c>
      <c r="B167" s="68" t="s">
        <v>69</v>
      </c>
      <c r="C167" s="70" t="s">
        <v>79</v>
      </c>
      <c r="D167" s="28" t="s">
        <v>23</v>
      </c>
      <c r="E167" s="29">
        <v>1</v>
      </c>
      <c r="F167" s="56" t="s">
        <v>70</v>
      </c>
      <c r="G167" s="39" t="s">
        <v>71</v>
      </c>
      <c r="H167" s="51" t="s">
        <v>11</v>
      </c>
      <c r="I167" s="45">
        <v>1</v>
      </c>
      <c r="J167" s="17">
        <v>81191.08</v>
      </c>
      <c r="K167" s="18">
        <f t="shared" si="4"/>
        <v>81191.08</v>
      </c>
      <c r="L167" s="34"/>
      <c r="M167" s="54"/>
      <c r="N167" s="37"/>
    </row>
    <row r="168" spans="1:14" ht="12.75" customHeight="1" x14ac:dyDescent="0.3">
      <c r="A168" s="27"/>
      <c r="B168" s="41"/>
      <c r="C168" s="71"/>
      <c r="D168" s="28"/>
      <c r="E168" s="29"/>
      <c r="F168" s="56" t="s">
        <v>13</v>
      </c>
      <c r="G168" s="39" t="s">
        <v>14</v>
      </c>
      <c r="H168" s="51" t="s">
        <v>11</v>
      </c>
      <c r="I168" s="45">
        <v>2</v>
      </c>
      <c r="J168" s="17">
        <v>6664.7</v>
      </c>
      <c r="K168" s="18">
        <f t="shared" si="4"/>
        <v>13329.4</v>
      </c>
      <c r="L168" s="34"/>
      <c r="M168" s="54"/>
      <c r="N168" s="37"/>
    </row>
    <row r="169" spans="1:14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4"/>
        <v xml:space="preserve"> </v>
      </c>
      <c r="L169" s="34"/>
      <c r="M169" s="54"/>
      <c r="N169" s="37"/>
    </row>
    <row r="170" spans="1:14" ht="12.75" customHeight="1" x14ac:dyDescent="0.3">
      <c r="A170" s="67">
        <v>8</v>
      </c>
      <c r="B170" s="68" t="s">
        <v>69</v>
      </c>
      <c r="C170" s="70" t="s">
        <v>79</v>
      </c>
      <c r="D170" s="28" t="s">
        <v>23</v>
      </c>
      <c r="E170" s="29">
        <v>1</v>
      </c>
      <c r="F170" s="56" t="s">
        <v>72</v>
      </c>
      <c r="G170" s="39" t="s">
        <v>73</v>
      </c>
      <c r="H170" s="51" t="s">
        <v>11</v>
      </c>
      <c r="I170" s="45">
        <v>1</v>
      </c>
      <c r="J170" s="17">
        <v>102088.38</v>
      </c>
      <c r="K170" s="18">
        <f t="shared" si="4"/>
        <v>102088.38</v>
      </c>
      <c r="L170" s="34"/>
      <c r="M170" s="54"/>
      <c r="N170" s="37"/>
    </row>
    <row r="171" spans="1:14" ht="12.75" customHeight="1" x14ac:dyDescent="0.3">
      <c r="A171" s="27"/>
      <c r="B171" s="41"/>
      <c r="C171" s="71"/>
      <c r="D171" s="28"/>
      <c r="E171" s="29"/>
      <c r="F171" s="56" t="s">
        <v>13</v>
      </c>
      <c r="G171" s="39" t="s">
        <v>14</v>
      </c>
      <c r="H171" s="51" t="s">
        <v>11</v>
      </c>
      <c r="I171" s="45">
        <v>2</v>
      </c>
      <c r="J171" s="17">
        <v>6664.7</v>
      </c>
      <c r="K171" s="18">
        <f t="shared" si="4"/>
        <v>13329.4</v>
      </c>
      <c r="L171" s="34"/>
      <c r="M171" s="54"/>
      <c r="N171" s="37"/>
    </row>
    <row r="172" spans="1:14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4"/>
        <v xml:space="preserve"> </v>
      </c>
      <c r="L172" s="34"/>
      <c r="M172" s="54"/>
      <c r="N172" s="37"/>
    </row>
    <row r="173" spans="1:14" ht="12.75" customHeight="1" x14ac:dyDescent="0.3">
      <c r="A173" s="67">
        <v>9</v>
      </c>
      <c r="B173" s="68" t="s">
        <v>69</v>
      </c>
      <c r="C173" s="70" t="s">
        <v>79</v>
      </c>
      <c r="D173" s="28" t="s">
        <v>23</v>
      </c>
      <c r="E173" s="29">
        <v>1</v>
      </c>
      <c r="F173" s="56" t="s">
        <v>74</v>
      </c>
      <c r="G173" s="39" t="s">
        <v>75</v>
      </c>
      <c r="H173" s="51" t="s">
        <v>11</v>
      </c>
      <c r="I173" s="45">
        <v>1</v>
      </c>
      <c r="J173" s="17">
        <v>110851.07</v>
      </c>
      <c r="K173" s="18">
        <f t="shared" si="4"/>
        <v>110851.07</v>
      </c>
      <c r="L173" s="34"/>
      <c r="M173" s="54"/>
      <c r="N173" s="37"/>
    </row>
    <row r="174" spans="1:14" ht="12.75" customHeight="1" x14ac:dyDescent="0.3">
      <c r="A174" s="27"/>
      <c r="B174" s="41"/>
      <c r="C174" s="71"/>
      <c r="D174" s="28"/>
      <c r="E174" s="29"/>
      <c r="F174" s="56" t="s">
        <v>13</v>
      </c>
      <c r="G174" s="39" t="s">
        <v>14</v>
      </c>
      <c r="H174" s="51" t="s">
        <v>11</v>
      </c>
      <c r="I174" s="45">
        <v>3</v>
      </c>
      <c r="J174" s="17">
        <v>6664.7</v>
      </c>
      <c r="K174" s="18">
        <f t="shared" si="4"/>
        <v>19994.099999999999</v>
      </c>
      <c r="L174" s="34"/>
      <c r="M174" s="54"/>
      <c r="N174" s="37"/>
    </row>
    <row r="175" spans="1:14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4"/>
        <v xml:space="preserve"> </v>
      </c>
      <c r="L175" s="34"/>
      <c r="M175" s="54"/>
      <c r="N175" s="37"/>
    </row>
    <row r="176" spans="1:14" ht="12.75" customHeight="1" x14ac:dyDescent="0.3">
      <c r="A176" s="67">
        <v>10</v>
      </c>
      <c r="B176" s="68" t="s">
        <v>69</v>
      </c>
      <c r="C176" s="70" t="s">
        <v>79</v>
      </c>
      <c r="D176" s="28" t="s">
        <v>23</v>
      </c>
      <c r="E176" s="29">
        <v>1</v>
      </c>
      <c r="F176" s="56" t="s">
        <v>76</v>
      </c>
      <c r="G176" s="39" t="s">
        <v>77</v>
      </c>
      <c r="H176" s="51" t="s">
        <v>11</v>
      </c>
      <c r="I176" s="45">
        <v>1</v>
      </c>
      <c r="J176" s="17">
        <v>118484.46</v>
      </c>
      <c r="K176" s="18">
        <f t="shared" si="4"/>
        <v>118484.46</v>
      </c>
      <c r="L176" s="34"/>
      <c r="M176" s="54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 t="s">
        <v>13</v>
      </c>
      <c r="G177" s="39" t="s">
        <v>14</v>
      </c>
      <c r="H177" s="51" t="s">
        <v>11</v>
      </c>
      <c r="I177" s="45">
        <v>3</v>
      </c>
      <c r="J177" s="17">
        <v>6664.7</v>
      </c>
      <c r="K177" s="18">
        <f t="shared" si="4"/>
        <v>19994.099999999999</v>
      </c>
      <c r="L177" s="34"/>
      <c r="M177" s="54"/>
      <c r="N177" s="37"/>
    </row>
    <row r="178" spans="1:14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4"/>
        <v xml:space="preserve"> </v>
      </c>
      <c r="L178" s="34"/>
      <c r="M178" s="54"/>
      <c r="N178" s="37"/>
    </row>
    <row r="179" spans="1:14" ht="12.75" customHeight="1" x14ac:dyDescent="0.3">
      <c r="A179" s="67">
        <v>11</v>
      </c>
      <c r="B179" s="68" t="s">
        <v>69</v>
      </c>
      <c r="C179" s="70" t="s">
        <v>79</v>
      </c>
      <c r="D179" s="28" t="s">
        <v>23</v>
      </c>
      <c r="E179" s="29">
        <v>1</v>
      </c>
      <c r="F179" s="56" t="s">
        <v>78</v>
      </c>
      <c r="G179" s="39"/>
      <c r="H179" s="51"/>
      <c r="I179" s="45"/>
      <c r="J179" s="17"/>
      <c r="K179" s="18" t="str">
        <f t="shared" si="4"/>
        <v xml:space="preserve"> </v>
      </c>
      <c r="L179" s="34"/>
      <c r="M179" s="54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4"/>
        <v xml:space="preserve"> </v>
      </c>
      <c r="L180" s="34"/>
      <c r="M180" s="54"/>
      <c r="N180" s="37"/>
    </row>
    <row r="181" spans="1:14" ht="12.75" customHeight="1" x14ac:dyDescent="0.3">
      <c r="A181" s="67">
        <v>12</v>
      </c>
      <c r="B181" s="68" t="s">
        <v>69</v>
      </c>
      <c r="C181" s="70" t="s">
        <v>79</v>
      </c>
      <c r="D181" s="28" t="s">
        <v>23</v>
      </c>
      <c r="E181" s="29">
        <v>1</v>
      </c>
      <c r="F181" s="56" t="s">
        <v>78</v>
      </c>
      <c r="G181" s="39"/>
      <c r="H181" s="51"/>
      <c r="I181" s="45"/>
      <c r="J181" s="17"/>
      <c r="K181" s="18" t="str">
        <f t="shared" si="4"/>
        <v xml:space="preserve"> </v>
      </c>
      <c r="L181" s="34"/>
      <c r="M181" s="54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4"/>
        <v xml:space="preserve"> </v>
      </c>
      <c r="L182" s="34"/>
      <c r="M182" s="54"/>
      <c r="N182" s="37"/>
    </row>
    <row r="183" spans="1:14" ht="12.75" customHeight="1" x14ac:dyDescent="0.3">
      <c r="A183" s="67">
        <v>13</v>
      </c>
      <c r="B183" s="68" t="s">
        <v>69</v>
      </c>
      <c r="C183" s="70" t="s">
        <v>79</v>
      </c>
      <c r="D183" s="28" t="s">
        <v>23</v>
      </c>
      <c r="E183" s="29">
        <v>1</v>
      </c>
      <c r="F183" s="56" t="s">
        <v>78</v>
      </c>
      <c r="G183" s="39"/>
      <c r="H183" s="51"/>
      <c r="I183" s="45"/>
      <c r="J183" s="17"/>
      <c r="K183" s="18" t="str">
        <f t="shared" si="4"/>
        <v xml:space="preserve"> </v>
      </c>
      <c r="L183" s="34"/>
      <c r="M183" s="54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4"/>
        <v xml:space="preserve"> </v>
      </c>
      <c r="L184" s="34"/>
      <c r="M184" s="54"/>
      <c r="N184" s="37"/>
    </row>
    <row r="185" spans="1:14" ht="12.75" customHeight="1" x14ac:dyDescent="0.3">
      <c r="A185" s="67">
        <v>14</v>
      </c>
      <c r="B185" s="68" t="s">
        <v>69</v>
      </c>
      <c r="C185" s="70" t="s">
        <v>79</v>
      </c>
      <c r="D185" s="28" t="s">
        <v>23</v>
      </c>
      <c r="E185" s="29">
        <v>1</v>
      </c>
      <c r="F185" s="56" t="s">
        <v>78</v>
      </c>
      <c r="G185" s="39"/>
      <c r="H185" s="51"/>
      <c r="I185" s="45"/>
      <c r="J185" s="17"/>
      <c r="K185" s="18" t="str">
        <f t="shared" si="4"/>
        <v xml:space="preserve"> </v>
      </c>
      <c r="L185" s="34"/>
      <c r="M185" s="54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ref="K186:K188" si="5">IF(I186,IF(ISNUMBER(J186),J186*I186," ")," ")</f>
        <v xml:space="preserve"> </v>
      </c>
      <c r="L186" s="34"/>
      <c r="M186" s="54"/>
      <c r="N186" s="37"/>
    </row>
    <row r="187" spans="1:14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5"/>
        <v xml:space="preserve"> </v>
      </c>
      <c r="L187" s="34"/>
      <c r="M187" s="54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5"/>
        <v xml:space="preserve"> </v>
      </c>
      <c r="L188" s="34"/>
      <c r="M188" s="54"/>
      <c r="N188" s="37"/>
    </row>
    <row r="189" spans="1:14" ht="12.75" customHeight="1" x14ac:dyDescent="0.3">
      <c r="A189" s="27">
        <v>1</v>
      </c>
      <c r="B189" s="68" t="s">
        <v>69</v>
      </c>
      <c r="C189" s="70" t="s">
        <v>27</v>
      </c>
      <c r="D189" s="28" t="s">
        <v>23</v>
      </c>
      <c r="E189" s="29">
        <v>1</v>
      </c>
      <c r="F189" s="56" t="s">
        <v>91</v>
      </c>
      <c r="G189" s="39" t="s">
        <v>92</v>
      </c>
      <c r="H189" s="51" t="s">
        <v>11</v>
      </c>
      <c r="I189" s="45">
        <v>1</v>
      </c>
      <c r="J189" s="17">
        <v>2799.91</v>
      </c>
      <c r="K189" s="18">
        <f>IF(AND(I189&lt;&gt;"",J189&lt;&gt;""),IFERROR(I189*J189,""),"")</f>
        <v>2799.91</v>
      </c>
      <c r="L189" s="34"/>
      <c r="M189" s="54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 t="s">
        <v>93</v>
      </c>
      <c r="G190" s="39" t="s">
        <v>94</v>
      </c>
      <c r="H190" s="51" t="s">
        <v>11</v>
      </c>
      <c r="I190" s="45">
        <v>1</v>
      </c>
      <c r="J190" s="17">
        <v>3830.26</v>
      </c>
      <c r="K190" s="18">
        <f>IF(AND(I190&lt;&gt;"",J190&lt;&gt;""),IFERROR(I190*J190,""),"")</f>
        <v>3830.26</v>
      </c>
      <c r="L190" s="34"/>
      <c r="M190" s="54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 t="s">
        <v>173</v>
      </c>
      <c r="G191" s="64" t="s">
        <v>174</v>
      </c>
      <c r="H191" s="51" t="s">
        <v>11</v>
      </c>
      <c r="I191" s="45">
        <v>1</v>
      </c>
      <c r="J191" s="17">
        <v>865.37</v>
      </c>
      <c r="K191" s="18"/>
      <c r="L191" s="34"/>
      <c r="M191" s="54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 t="s">
        <v>159</v>
      </c>
      <c r="G192" s="39" t="s">
        <v>160</v>
      </c>
      <c r="H192" s="51" t="s">
        <v>11</v>
      </c>
      <c r="I192" s="45">
        <v>2</v>
      </c>
      <c r="J192" s="17"/>
      <c r="K192" s="18"/>
      <c r="L192" s="34"/>
      <c r="M192" s="54"/>
      <c r="N192" s="37"/>
    </row>
    <row r="193" spans="1:14" ht="12.75" customHeight="1" x14ac:dyDescent="0.3">
      <c r="A193" s="27"/>
      <c r="B193" s="41"/>
      <c r="C193" s="71"/>
      <c r="D193" s="28"/>
      <c r="E193" s="29"/>
      <c r="F193" s="56" t="s">
        <v>161</v>
      </c>
      <c r="G193" s="39" t="s">
        <v>162</v>
      </c>
      <c r="H193" s="51" t="s">
        <v>11</v>
      </c>
      <c r="I193" s="45">
        <v>1</v>
      </c>
      <c r="J193" s="17"/>
      <c r="K193" s="18"/>
      <c r="L193" s="34"/>
      <c r="M193" s="54"/>
      <c r="N193" s="37"/>
    </row>
    <row r="194" spans="1:14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ref="K194:K282" si="6">IF(I194,IF(ISNUMBER(J194),J194*I194," ")," ")</f>
        <v xml:space="preserve"> </v>
      </c>
      <c r="L194" s="34"/>
      <c r="M194" s="54"/>
      <c r="N194" s="37"/>
    </row>
    <row r="195" spans="1:14" ht="12.75" customHeight="1" x14ac:dyDescent="0.3">
      <c r="A195" s="27">
        <v>1.5</v>
      </c>
      <c r="B195" s="68" t="s">
        <v>69</v>
      </c>
      <c r="C195" s="70" t="s">
        <v>27</v>
      </c>
      <c r="D195" s="28" t="s">
        <v>23</v>
      </c>
      <c r="E195" s="29">
        <v>1</v>
      </c>
      <c r="F195" s="56" t="s">
        <v>95</v>
      </c>
      <c r="G195" s="39" t="s">
        <v>96</v>
      </c>
      <c r="H195" s="51" t="s">
        <v>11</v>
      </c>
      <c r="I195" s="45">
        <v>1</v>
      </c>
      <c r="J195" s="17">
        <v>4290.1099999999997</v>
      </c>
      <c r="K195" s="18">
        <f>IF(AND(I195&lt;&gt;"",J195&lt;&gt;""),IFERROR(I195*J195,""),"")</f>
        <v>4290.1099999999997</v>
      </c>
      <c r="L195" s="34"/>
      <c r="M195" s="54" t="s">
        <v>12</v>
      </c>
      <c r="N195" s="37"/>
    </row>
    <row r="196" spans="1:14" ht="12.75" customHeight="1" x14ac:dyDescent="0.3">
      <c r="A196" s="27"/>
      <c r="B196" s="41"/>
      <c r="C196" s="71"/>
      <c r="D196" s="28"/>
      <c r="E196" s="29"/>
      <c r="F196" s="56" t="s">
        <v>93</v>
      </c>
      <c r="G196" s="39" t="s">
        <v>94</v>
      </c>
      <c r="H196" s="51" t="s">
        <v>11</v>
      </c>
      <c r="I196" s="45">
        <v>1</v>
      </c>
      <c r="J196" s="17">
        <v>3830.26</v>
      </c>
      <c r="K196" s="18">
        <f>IF(AND(I196&lt;&gt;"",J196&lt;&gt;""),IFERROR(I196*J196,""),"")</f>
        <v>3830.26</v>
      </c>
      <c r="L196" s="34"/>
      <c r="M196" s="54"/>
      <c r="N196" s="37"/>
    </row>
    <row r="197" spans="1:14" ht="12.75" customHeight="1" x14ac:dyDescent="0.3">
      <c r="A197" s="27"/>
      <c r="B197" s="41"/>
      <c r="C197" s="71"/>
      <c r="D197" s="28"/>
      <c r="E197" s="29"/>
      <c r="F197" s="56" t="s">
        <v>173</v>
      </c>
      <c r="G197" s="64" t="s">
        <v>174</v>
      </c>
      <c r="H197" s="51" t="s">
        <v>11</v>
      </c>
      <c r="I197" s="45">
        <v>1</v>
      </c>
      <c r="J197" s="17"/>
      <c r="K197" s="18"/>
      <c r="L197" s="34"/>
      <c r="M197" s="54"/>
      <c r="N197" s="37"/>
    </row>
    <row r="198" spans="1:14" ht="12.75" customHeight="1" x14ac:dyDescent="0.3">
      <c r="A198" s="27"/>
      <c r="B198" s="41"/>
      <c r="C198" s="71"/>
      <c r="D198" s="28"/>
      <c r="E198" s="29"/>
      <c r="F198" s="56" t="s">
        <v>159</v>
      </c>
      <c r="G198" s="39" t="s">
        <v>160</v>
      </c>
      <c r="H198" s="51" t="s">
        <v>11</v>
      </c>
      <c r="I198" s="45">
        <v>2</v>
      </c>
      <c r="J198" s="17"/>
      <c r="K198" s="18"/>
      <c r="L198" s="34"/>
      <c r="M198" s="54"/>
      <c r="N198" s="37"/>
    </row>
    <row r="199" spans="1:14" ht="12.75" customHeight="1" x14ac:dyDescent="0.3">
      <c r="A199" s="27"/>
      <c r="B199" s="41"/>
      <c r="C199" s="71"/>
      <c r="D199" s="28"/>
      <c r="E199" s="29"/>
      <c r="F199" s="56" t="s">
        <v>161</v>
      </c>
      <c r="G199" s="39" t="s">
        <v>162</v>
      </c>
      <c r="H199" s="51" t="s">
        <v>11</v>
      </c>
      <c r="I199" s="45">
        <v>1</v>
      </c>
      <c r="J199" s="17"/>
      <c r="K199" s="18"/>
      <c r="L199" s="34"/>
      <c r="M199" s="54"/>
      <c r="N199" s="37"/>
    </row>
    <row r="200" spans="1:14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6"/>
        <v xml:space="preserve"> </v>
      </c>
      <c r="L200" s="34"/>
      <c r="M200" s="54"/>
      <c r="N200" s="37"/>
    </row>
    <row r="201" spans="1:14" ht="12.75" customHeight="1" x14ac:dyDescent="0.3">
      <c r="A201" s="27">
        <v>2</v>
      </c>
      <c r="B201" s="68" t="s">
        <v>69</v>
      </c>
      <c r="C201" s="70" t="s">
        <v>27</v>
      </c>
      <c r="D201" s="28" t="s">
        <v>23</v>
      </c>
      <c r="E201" s="29">
        <v>1</v>
      </c>
      <c r="F201" s="56" t="s">
        <v>97</v>
      </c>
      <c r="G201" s="39" t="s">
        <v>98</v>
      </c>
      <c r="H201" s="51" t="s">
        <v>11</v>
      </c>
      <c r="I201" s="45">
        <v>1</v>
      </c>
      <c r="J201" s="17">
        <v>4812.97</v>
      </c>
      <c r="K201" s="18">
        <f>IF(AND(I201&lt;&gt;"",J201&lt;&gt;""),IFERROR(I201*J201,""),"")</f>
        <v>4812.97</v>
      </c>
      <c r="L201" s="34"/>
      <c r="M201" s="54"/>
      <c r="N201" s="37"/>
    </row>
    <row r="202" spans="1:14" ht="12.75" customHeight="1" x14ac:dyDescent="0.3">
      <c r="A202" s="27"/>
      <c r="B202" s="41"/>
      <c r="C202" s="71"/>
      <c r="D202" s="28"/>
      <c r="E202" s="29"/>
      <c r="F202" s="56" t="s">
        <v>93</v>
      </c>
      <c r="G202" s="39" t="s">
        <v>94</v>
      </c>
      <c r="H202" s="51" t="s">
        <v>11</v>
      </c>
      <c r="I202" s="45">
        <v>1</v>
      </c>
      <c r="J202" s="17">
        <v>3830.26</v>
      </c>
      <c r="K202" s="18">
        <f>IF(AND(I202&lt;&gt;"",J202&lt;&gt;""),IFERROR(I202*J202,""),"")</f>
        <v>3830.26</v>
      </c>
      <c r="L202" s="34"/>
      <c r="M202" s="54"/>
      <c r="N202" s="37"/>
    </row>
    <row r="203" spans="1:14" ht="12.75" customHeight="1" x14ac:dyDescent="0.3">
      <c r="A203" s="27"/>
      <c r="B203" s="41"/>
      <c r="C203" s="71"/>
      <c r="D203" s="28"/>
      <c r="E203" s="29"/>
      <c r="F203" s="56" t="s">
        <v>173</v>
      </c>
      <c r="G203" s="64" t="s">
        <v>174</v>
      </c>
      <c r="H203" s="51" t="s">
        <v>11</v>
      </c>
      <c r="I203" s="45">
        <v>1</v>
      </c>
      <c r="J203" s="17"/>
      <c r="K203" s="18"/>
      <c r="L203" s="34"/>
      <c r="M203" s="54"/>
      <c r="N203" s="37"/>
    </row>
    <row r="204" spans="1:14" ht="12.75" customHeight="1" x14ac:dyDescent="0.3">
      <c r="A204" s="27"/>
      <c r="B204" s="41"/>
      <c r="C204" s="71"/>
      <c r="D204" s="28"/>
      <c r="E204" s="29"/>
      <c r="F204" s="56" t="s">
        <v>159</v>
      </c>
      <c r="G204" s="39" t="s">
        <v>160</v>
      </c>
      <c r="H204" s="51" t="s">
        <v>11</v>
      </c>
      <c r="I204" s="45">
        <v>2</v>
      </c>
      <c r="J204" s="17"/>
      <c r="K204" s="18"/>
      <c r="L204" s="34"/>
      <c r="M204" s="54"/>
      <c r="N204" s="37"/>
    </row>
    <row r="205" spans="1:14" ht="12.75" customHeight="1" x14ac:dyDescent="0.3">
      <c r="A205" s="27"/>
      <c r="B205" s="41"/>
      <c r="C205" s="71"/>
      <c r="D205" s="28"/>
      <c r="E205" s="29"/>
      <c r="F205" s="56" t="s">
        <v>161</v>
      </c>
      <c r="G205" s="39" t="s">
        <v>162</v>
      </c>
      <c r="H205" s="51" t="s">
        <v>11</v>
      </c>
      <c r="I205" s="45">
        <v>1</v>
      </c>
      <c r="J205" s="17"/>
      <c r="K205" s="18"/>
      <c r="L205" s="34"/>
      <c r="M205" s="54"/>
      <c r="N205" s="37"/>
    </row>
    <row r="206" spans="1:14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/>
      <c r="L206" s="34"/>
      <c r="M206" s="54"/>
      <c r="N206" s="37"/>
    </row>
    <row r="207" spans="1:14" ht="12.75" customHeight="1" x14ac:dyDescent="0.3">
      <c r="A207" s="27">
        <v>2.5</v>
      </c>
      <c r="B207" s="68" t="s">
        <v>69</v>
      </c>
      <c r="C207" s="70" t="s">
        <v>27</v>
      </c>
      <c r="D207" s="28" t="s">
        <v>23</v>
      </c>
      <c r="E207" s="29">
        <v>1</v>
      </c>
      <c r="F207" s="56" t="s">
        <v>163</v>
      </c>
      <c r="G207" s="64" t="s">
        <v>164</v>
      </c>
      <c r="H207" s="51" t="s">
        <v>11</v>
      </c>
      <c r="I207" s="45">
        <v>1</v>
      </c>
      <c r="J207" s="17">
        <v>1562.92</v>
      </c>
      <c r="K207" s="18"/>
      <c r="L207" s="34"/>
      <c r="M207" s="54" t="s">
        <v>12</v>
      </c>
      <c r="N207" s="37"/>
    </row>
    <row r="208" spans="1:14" ht="12.75" customHeight="1" x14ac:dyDescent="0.3">
      <c r="A208" s="27"/>
      <c r="B208" s="68"/>
      <c r="C208" s="70"/>
      <c r="D208" s="28"/>
      <c r="E208" s="29"/>
      <c r="F208" s="56" t="s">
        <v>116</v>
      </c>
      <c r="G208" s="39" t="s">
        <v>117</v>
      </c>
      <c r="H208" s="51" t="s">
        <v>11</v>
      </c>
      <c r="I208" s="45">
        <v>1</v>
      </c>
      <c r="J208" s="17"/>
      <c r="K208" s="18"/>
      <c r="L208" s="34"/>
      <c r="M208" s="54"/>
      <c r="N208" s="37"/>
    </row>
    <row r="209" spans="1:14" ht="12.75" customHeight="1" x14ac:dyDescent="0.3">
      <c r="A209" s="27"/>
      <c r="B209" s="68"/>
      <c r="C209" s="70"/>
      <c r="D209" s="28"/>
      <c r="E209" s="29"/>
      <c r="F209" s="56" t="s">
        <v>173</v>
      </c>
      <c r="G209" s="64" t="s">
        <v>174</v>
      </c>
      <c r="H209" s="51" t="s">
        <v>11</v>
      </c>
      <c r="I209" s="45">
        <v>1</v>
      </c>
      <c r="J209" s="17"/>
      <c r="K209" s="18"/>
      <c r="L209" s="34"/>
      <c r="M209" s="54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 t="s">
        <v>114</v>
      </c>
      <c r="G210" s="39" t="s">
        <v>115</v>
      </c>
      <c r="H210" s="51" t="s">
        <v>11</v>
      </c>
      <c r="I210" s="45">
        <v>1</v>
      </c>
      <c r="J210" s="17"/>
      <c r="K210" s="18" t="str">
        <f t="shared" si="6"/>
        <v xml:space="preserve"> </v>
      </c>
      <c r="L210" s="34"/>
      <c r="M210" s="54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 t="s">
        <v>159</v>
      </c>
      <c r="G211" s="39" t="s">
        <v>160</v>
      </c>
      <c r="H211" s="51" t="s">
        <v>11</v>
      </c>
      <c r="I211" s="45">
        <v>2</v>
      </c>
      <c r="J211" s="17"/>
      <c r="K211" s="18"/>
      <c r="L211" s="34"/>
      <c r="M211" s="54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 t="s">
        <v>161</v>
      </c>
      <c r="G212" s="39" t="s">
        <v>162</v>
      </c>
      <c r="H212" s="51" t="s">
        <v>11</v>
      </c>
      <c r="I212" s="45">
        <v>1</v>
      </c>
      <c r="J212" s="17"/>
      <c r="K212" s="18"/>
      <c r="L212" s="34"/>
      <c r="M212" s="54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/>
      <c r="L213" s="34"/>
      <c r="M213" s="54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/>
      <c r="L214" s="34"/>
      <c r="M214" s="54"/>
      <c r="N214" s="37"/>
    </row>
    <row r="215" spans="1:14" ht="12.75" customHeight="1" x14ac:dyDescent="0.3">
      <c r="A215" s="27">
        <v>3</v>
      </c>
      <c r="B215" s="68" t="s">
        <v>69</v>
      </c>
      <c r="C215" s="70" t="s">
        <v>27</v>
      </c>
      <c r="D215" s="28" t="s">
        <v>23</v>
      </c>
      <c r="E215" s="29">
        <v>1</v>
      </c>
      <c r="F215" s="56" t="s">
        <v>99</v>
      </c>
      <c r="G215" s="39" t="s">
        <v>100</v>
      </c>
      <c r="H215" s="51" t="s">
        <v>11</v>
      </c>
      <c r="I215" s="45">
        <v>1</v>
      </c>
      <c r="J215" s="17">
        <v>7204.06</v>
      </c>
      <c r="K215" s="18">
        <f t="shared" ref="K215:K222" si="7">IF(AND(I215&lt;&gt;"",J215&lt;&gt;""),IFERROR(I215*J215,""),"")</f>
        <v>7204.06</v>
      </c>
      <c r="L215" s="34"/>
      <c r="M215" s="54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 t="s">
        <v>93</v>
      </c>
      <c r="G216" s="39" t="s">
        <v>94</v>
      </c>
      <c r="H216" s="51" t="s">
        <v>11</v>
      </c>
      <c r="I216" s="45">
        <v>1</v>
      </c>
      <c r="J216" s="17">
        <v>3830.26</v>
      </c>
      <c r="K216" s="18">
        <f t="shared" si="7"/>
        <v>3830.26</v>
      </c>
      <c r="L216" s="34"/>
      <c r="M216" s="54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 t="s">
        <v>173</v>
      </c>
      <c r="G217" s="64" t="s">
        <v>174</v>
      </c>
      <c r="H217" s="51" t="s">
        <v>11</v>
      </c>
      <c r="I217" s="45">
        <v>1</v>
      </c>
      <c r="J217" s="17"/>
      <c r="K217" s="18"/>
      <c r="L217" s="34"/>
      <c r="M217" s="54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 t="s">
        <v>159</v>
      </c>
      <c r="G218" s="39" t="s">
        <v>160</v>
      </c>
      <c r="H218" s="51" t="s">
        <v>11</v>
      </c>
      <c r="I218" s="45">
        <v>2</v>
      </c>
      <c r="J218" s="17"/>
      <c r="K218" s="18" t="str">
        <f t="shared" si="7"/>
        <v/>
      </c>
      <c r="L218" s="34"/>
      <c r="M218" s="54"/>
      <c r="N218" s="37"/>
    </row>
    <row r="219" spans="1:14" ht="12.75" customHeight="1" x14ac:dyDescent="0.3">
      <c r="A219" s="27"/>
      <c r="B219" s="68"/>
      <c r="C219" s="70"/>
      <c r="D219" s="28"/>
      <c r="E219" s="29"/>
      <c r="F219" s="56" t="s">
        <v>161</v>
      </c>
      <c r="G219" s="39" t="s">
        <v>162</v>
      </c>
      <c r="H219" s="51" t="s">
        <v>11</v>
      </c>
      <c r="I219" s="45">
        <v>1</v>
      </c>
      <c r="J219" s="17"/>
      <c r="K219" s="18"/>
      <c r="L219" s="34"/>
      <c r="M219" s="54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/>
      <c r="L220" s="34"/>
      <c r="M220" s="54"/>
      <c r="N220" s="37"/>
    </row>
    <row r="221" spans="1:14" ht="12.75" customHeight="1" x14ac:dyDescent="0.3">
      <c r="A221" s="27">
        <v>4</v>
      </c>
      <c r="B221" s="68" t="s">
        <v>69</v>
      </c>
      <c r="C221" s="70" t="s">
        <v>27</v>
      </c>
      <c r="D221" s="28" t="s">
        <v>23</v>
      </c>
      <c r="E221" s="29">
        <v>1</v>
      </c>
      <c r="F221" s="56" t="s">
        <v>101</v>
      </c>
      <c r="G221" s="39" t="s">
        <v>102</v>
      </c>
      <c r="H221" s="51" t="s">
        <v>11</v>
      </c>
      <c r="I221" s="45">
        <v>1</v>
      </c>
      <c r="J221" s="17">
        <v>10930.58</v>
      </c>
      <c r="K221" s="18">
        <f t="shared" si="7"/>
        <v>10930.58</v>
      </c>
      <c r="L221" s="34"/>
      <c r="M221" s="54" t="s">
        <v>12</v>
      </c>
      <c r="N221" s="37" t="s">
        <v>103</v>
      </c>
    </row>
    <row r="222" spans="1:14" ht="12.75" customHeight="1" x14ac:dyDescent="0.3">
      <c r="A222" s="27"/>
      <c r="B222" s="41"/>
      <c r="C222" s="71"/>
      <c r="D222" s="28"/>
      <c r="E222" s="29"/>
      <c r="F222" s="56" t="s">
        <v>93</v>
      </c>
      <c r="G222" s="39" t="s">
        <v>94</v>
      </c>
      <c r="H222" s="51" t="s">
        <v>11</v>
      </c>
      <c r="I222" s="45">
        <v>1</v>
      </c>
      <c r="J222" s="17">
        <v>3830.26</v>
      </c>
      <c r="K222" s="18">
        <f t="shared" si="7"/>
        <v>3830.26</v>
      </c>
      <c r="L222" s="34"/>
      <c r="M222" s="54"/>
      <c r="N222" s="37"/>
    </row>
    <row r="223" spans="1:14" ht="12.75" customHeight="1" x14ac:dyDescent="0.3">
      <c r="A223" s="27"/>
      <c r="B223" s="41"/>
      <c r="C223" s="71"/>
      <c r="D223" s="28"/>
      <c r="E223" s="29"/>
      <c r="F223" s="56" t="s">
        <v>173</v>
      </c>
      <c r="G223" s="64" t="s">
        <v>174</v>
      </c>
      <c r="H223" s="51" t="s">
        <v>11</v>
      </c>
      <c r="I223" s="45">
        <v>1</v>
      </c>
      <c r="J223" s="17"/>
      <c r="K223" s="18"/>
      <c r="L223" s="34"/>
      <c r="M223" s="54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 t="s">
        <v>159</v>
      </c>
      <c r="G224" s="39" t="s">
        <v>160</v>
      </c>
      <c r="H224" s="51" t="s">
        <v>11</v>
      </c>
      <c r="I224" s="45">
        <v>2</v>
      </c>
      <c r="J224" s="17"/>
      <c r="K224" s="18" t="str">
        <f t="shared" si="6"/>
        <v xml:space="preserve"> </v>
      </c>
      <c r="L224" s="34"/>
      <c r="M224" s="54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 t="s">
        <v>161</v>
      </c>
      <c r="G225" s="39" t="s">
        <v>162</v>
      </c>
      <c r="H225" s="51" t="s">
        <v>11</v>
      </c>
      <c r="I225" s="45">
        <v>1</v>
      </c>
      <c r="J225" s="17"/>
      <c r="K225" s="18" t="str">
        <f t="shared" ref="K225:K272" si="8">IF(AND(I225&lt;&gt;"",J225&lt;&gt;""),IFERROR(I225*J225,""),"")</f>
        <v/>
      </c>
      <c r="L225" s="34"/>
      <c r="M225" s="54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/>
      <c r="L226" s="34"/>
      <c r="M226" s="54"/>
      <c r="N226" s="37"/>
    </row>
    <row r="227" spans="1:14" ht="12.75" customHeight="1" x14ac:dyDescent="0.3">
      <c r="A227" s="27">
        <v>4.5</v>
      </c>
      <c r="B227" s="68" t="s">
        <v>69</v>
      </c>
      <c r="C227" s="70" t="s">
        <v>27</v>
      </c>
      <c r="D227" s="28" t="s">
        <v>23</v>
      </c>
      <c r="E227" s="29">
        <v>1</v>
      </c>
      <c r="F227" s="56" t="s">
        <v>95</v>
      </c>
      <c r="G227" s="64" t="s">
        <v>96</v>
      </c>
      <c r="H227" s="51" t="s">
        <v>11</v>
      </c>
      <c r="I227" s="45">
        <v>1</v>
      </c>
      <c r="J227" s="17">
        <v>4290.1099999999997</v>
      </c>
      <c r="K227" s="18"/>
      <c r="L227" s="34"/>
      <c r="M227" s="54" t="s">
        <v>12</v>
      </c>
      <c r="N227" s="37"/>
    </row>
    <row r="228" spans="1:14" ht="12.75" customHeight="1" x14ac:dyDescent="0.3">
      <c r="A228" s="27"/>
      <c r="B228" s="68"/>
      <c r="C228" s="70"/>
      <c r="D228" s="28"/>
      <c r="E228" s="29"/>
      <c r="F228" s="56" t="s">
        <v>120</v>
      </c>
      <c r="G228" s="64" t="s">
        <v>121</v>
      </c>
      <c r="H228" s="51" t="s">
        <v>11</v>
      </c>
      <c r="I228" s="45">
        <v>1</v>
      </c>
      <c r="J228" s="17"/>
      <c r="K228" s="18"/>
      <c r="L228" s="34"/>
      <c r="M228" s="54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 t="s">
        <v>114</v>
      </c>
      <c r="G229" s="39" t="s">
        <v>115</v>
      </c>
      <c r="H229" s="51" t="s">
        <v>11</v>
      </c>
      <c r="I229" s="45">
        <v>1</v>
      </c>
      <c r="J229" s="17"/>
      <c r="K229" s="18"/>
      <c r="L229" s="34"/>
      <c r="M229" s="54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 t="s">
        <v>173</v>
      </c>
      <c r="G230" s="64" t="s">
        <v>174</v>
      </c>
      <c r="H230" s="51" t="s">
        <v>11</v>
      </c>
      <c r="I230" s="45">
        <v>1</v>
      </c>
      <c r="J230" s="17"/>
      <c r="K230" s="18"/>
      <c r="L230" s="34"/>
      <c r="M230" s="54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 t="s">
        <v>159</v>
      </c>
      <c r="G231" s="64" t="s">
        <v>160</v>
      </c>
      <c r="H231" s="51" t="s">
        <v>11</v>
      </c>
      <c r="I231" s="45">
        <v>2</v>
      </c>
      <c r="J231" s="17">
        <v>222.74</v>
      </c>
      <c r="K231" s="18"/>
      <c r="L231" s="34"/>
      <c r="M231" s="54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 t="s">
        <v>161</v>
      </c>
      <c r="G232" s="64" t="s">
        <v>162</v>
      </c>
      <c r="H232" s="51" t="s">
        <v>11</v>
      </c>
      <c r="I232" s="45">
        <v>1</v>
      </c>
      <c r="J232" s="17">
        <v>4373</v>
      </c>
      <c r="K232" s="18"/>
      <c r="L232" s="34"/>
      <c r="M232" s="54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64"/>
      <c r="H233" s="51"/>
      <c r="I233" s="45"/>
      <c r="J233" s="17"/>
      <c r="K233" s="18"/>
      <c r="L233" s="34"/>
      <c r="M233" s="54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/>
      <c r="L234" s="34"/>
      <c r="M234" s="54"/>
      <c r="N234" s="37"/>
    </row>
    <row r="235" spans="1:14" ht="12.75" customHeight="1" x14ac:dyDescent="0.3">
      <c r="A235" s="27">
        <v>1</v>
      </c>
      <c r="B235" s="68" t="s">
        <v>156</v>
      </c>
      <c r="C235" s="70" t="s">
        <v>27</v>
      </c>
      <c r="D235" s="28" t="s">
        <v>23</v>
      </c>
      <c r="E235" s="29">
        <v>1</v>
      </c>
      <c r="F235" s="56" t="s">
        <v>104</v>
      </c>
      <c r="G235" s="39" t="s">
        <v>105</v>
      </c>
      <c r="H235" s="51" t="s">
        <v>11</v>
      </c>
      <c r="I235" s="45">
        <v>1</v>
      </c>
      <c r="J235" s="17">
        <v>4970.83</v>
      </c>
      <c r="K235" s="18">
        <f t="shared" si="8"/>
        <v>4970.83</v>
      </c>
      <c r="L235" s="34"/>
      <c r="M235" s="54" t="s">
        <v>12</v>
      </c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 t="s">
        <v>93</v>
      </c>
      <c r="G236" s="39" t="s">
        <v>94</v>
      </c>
      <c r="H236" s="51" t="s">
        <v>11</v>
      </c>
      <c r="I236" s="45">
        <v>1</v>
      </c>
      <c r="J236" s="17">
        <v>3830.26</v>
      </c>
      <c r="K236" s="18">
        <f t="shared" si="8"/>
        <v>3830.26</v>
      </c>
      <c r="L236" s="34"/>
      <c r="M236" s="54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 t="s">
        <v>177</v>
      </c>
      <c r="G237" s="64" t="s">
        <v>178</v>
      </c>
      <c r="H237" s="51" t="s">
        <v>11</v>
      </c>
      <c r="I237" s="45">
        <v>1</v>
      </c>
      <c r="J237" s="17">
        <v>1621.91</v>
      </c>
      <c r="K237" s="18"/>
      <c r="L237" s="34"/>
      <c r="M237" s="54" t="s">
        <v>12</v>
      </c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 t="s">
        <v>165</v>
      </c>
      <c r="G238" s="64" t="s">
        <v>166</v>
      </c>
      <c r="H238" s="51" t="s">
        <v>11</v>
      </c>
      <c r="I238" s="45">
        <v>2</v>
      </c>
      <c r="J238" s="17">
        <v>510.89</v>
      </c>
      <c r="K238" s="18"/>
      <c r="L238" s="34"/>
      <c r="M238" s="54" t="s">
        <v>12</v>
      </c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/>
      <c r="L239" s="34"/>
      <c r="M239" s="54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8"/>
        <v/>
      </c>
      <c r="L240" s="34"/>
      <c r="M240" s="54"/>
      <c r="N240" s="37"/>
    </row>
    <row r="241" spans="1:14" ht="12.75" customHeight="1" x14ac:dyDescent="0.3">
      <c r="A241" s="27">
        <v>1.5</v>
      </c>
      <c r="B241" s="68" t="s">
        <v>156</v>
      </c>
      <c r="C241" s="70" t="s">
        <v>27</v>
      </c>
      <c r="D241" s="28" t="s">
        <v>23</v>
      </c>
      <c r="E241" s="29">
        <v>1</v>
      </c>
      <c r="F241" s="56" t="s">
        <v>106</v>
      </c>
      <c r="G241" s="39" t="s">
        <v>107</v>
      </c>
      <c r="H241" s="51" t="s">
        <v>11</v>
      </c>
      <c r="I241" s="45">
        <v>1</v>
      </c>
      <c r="J241" s="17">
        <v>6554.95</v>
      </c>
      <c r="K241" s="18">
        <f t="shared" si="8"/>
        <v>6554.95</v>
      </c>
      <c r="L241" s="34"/>
      <c r="M241" s="54" t="s">
        <v>12</v>
      </c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 t="s">
        <v>93</v>
      </c>
      <c r="G242" s="39" t="s">
        <v>94</v>
      </c>
      <c r="H242" s="51" t="s">
        <v>11</v>
      </c>
      <c r="I242" s="45">
        <v>1</v>
      </c>
      <c r="J242" s="17">
        <v>3830.26</v>
      </c>
      <c r="K242" s="18">
        <f t="shared" si="8"/>
        <v>3830.26</v>
      </c>
      <c r="L242" s="34"/>
      <c r="M242" s="54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 t="s">
        <v>177</v>
      </c>
      <c r="G243" s="64" t="s">
        <v>178</v>
      </c>
      <c r="H243" s="51" t="s">
        <v>11</v>
      </c>
      <c r="I243" s="45">
        <v>1</v>
      </c>
      <c r="J243" s="17">
        <v>1621.91</v>
      </c>
      <c r="K243" s="18"/>
      <c r="L243" s="34"/>
      <c r="M243" s="54" t="s">
        <v>12</v>
      </c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 t="s">
        <v>165</v>
      </c>
      <c r="G244" s="64" t="s">
        <v>166</v>
      </c>
      <c r="H244" s="51" t="s">
        <v>11</v>
      </c>
      <c r="I244" s="45">
        <v>2</v>
      </c>
      <c r="J244" s="17"/>
      <c r="K244" s="18"/>
      <c r="L244" s="34"/>
      <c r="M244" s="54"/>
      <c r="N244" s="37"/>
    </row>
    <row r="245" spans="1:14" ht="12.75" customHeight="1" x14ac:dyDescent="0.3">
      <c r="A245" s="27"/>
      <c r="B245" s="41"/>
      <c r="C245" s="71"/>
      <c r="D245" s="28"/>
      <c r="E245" s="29"/>
      <c r="F245" s="56"/>
      <c r="G245" s="39"/>
      <c r="H245" s="51"/>
      <c r="I245" s="45"/>
      <c r="J245" s="17"/>
      <c r="K245" s="18"/>
      <c r="L245" s="34"/>
      <c r="M245" s="54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8"/>
        <v/>
      </c>
      <c r="L246" s="34"/>
      <c r="M246" s="54"/>
      <c r="N246" s="37"/>
    </row>
    <row r="247" spans="1:14" ht="12.75" customHeight="1" x14ac:dyDescent="0.3">
      <c r="A247" s="27">
        <v>2</v>
      </c>
      <c r="B247" s="68" t="s">
        <v>156</v>
      </c>
      <c r="C247" s="70" t="s">
        <v>27</v>
      </c>
      <c r="D247" s="28" t="s">
        <v>23</v>
      </c>
      <c r="E247" s="29">
        <v>1</v>
      </c>
      <c r="F247" s="56" t="s">
        <v>108</v>
      </c>
      <c r="G247" s="39" t="s">
        <v>109</v>
      </c>
      <c r="H247" s="51" t="s">
        <v>11</v>
      </c>
      <c r="I247" s="45">
        <v>1</v>
      </c>
      <c r="J247" s="17">
        <v>8524.7999999999993</v>
      </c>
      <c r="K247" s="18">
        <f t="shared" si="8"/>
        <v>8524.7999999999993</v>
      </c>
      <c r="L247" s="34"/>
      <c r="M247" s="54" t="s">
        <v>12</v>
      </c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 t="s">
        <v>93</v>
      </c>
      <c r="G248" s="39" t="s">
        <v>94</v>
      </c>
      <c r="H248" s="51" t="s">
        <v>11</v>
      </c>
      <c r="I248" s="45">
        <v>1</v>
      </c>
      <c r="J248" s="17">
        <v>3830.26</v>
      </c>
      <c r="K248" s="18">
        <f t="shared" si="8"/>
        <v>3830.26</v>
      </c>
      <c r="L248" s="34"/>
      <c r="M248" s="54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 t="s">
        <v>177</v>
      </c>
      <c r="G249" s="64" t="s">
        <v>178</v>
      </c>
      <c r="H249" s="51" t="s">
        <v>11</v>
      </c>
      <c r="I249" s="45">
        <v>1</v>
      </c>
      <c r="J249" s="17">
        <v>1621.91</v>
      </c>
      <c r="K249" s="18"/>
      <c r="L249" s="34"/>
      <c r="M249" s="54" t="s">
        <v>12</v>
      </c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 t="s">
        <v>165</v>
      </c>
      <c r="G250" s="64" t="s">
        <v>166</v>
      </c>
      <c r="H250" s="51" t="s">
        <v>11</v>
      </c>
      <c r="I250" s="45">
        <v>2</v>
      </c>
      <c r="J250" s="17"/>
      <c r="K250" s="18"/>
      <c r="L250" s="34"/>
      <c r="M250" s="54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/>
      <c r="L251" s="34"/>
      <c r="M251" s="54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8"/>
        <v/>
      </c>
      <c r="L252" s="34"/>
      <c r="M252" s="54"/>
      <c r="N252" s="37"/>
    </row>
    <row r="253" spans="1:14" ht="12.75" customHeight="1" x14ac:dyDescent="0.3">
      <c r="A253" s="27">
        <v>2.5</v>
      </c>
      <c r="B253" s="68" t="s">
        <v>156</v>
      </c>
      <c r="C253" s="70" t="s">
        <v>27</v>
      </c>
      <c r="D253" s="28" t="s">
        <v>23</v>
      </c>
      <c r="E253" s="29">
        <v>1</v>
      </c>
      <c r="F253" s="56" t="s">
        <v>118</v>
      </c>
      <c r="G253" s="39" t="s">
        <v>119</v>
      </c>
      <c r="H253" s="51" t="s">
        <v>11</v>
      </c>
      <c r="I253" s="45">
        <v>1</v>
      </c>
      <c r="J253" s="17">
        <v>3753.6</v>
      </c>
      <c r="K253" s="18">
        <f t="shared" si="8"/>
        <v>3753.6</v>
      </c>
      <c r="L253" s="34"/>
      <c r="M253" s="54" t="s">
        <v>12</v>
      </c>
      <c r="N253" s="37"/>
    </row>
    <row r="254" spans="1:14" ht="12.75" customHeight="1" x14ac:dyDescent="0.3">
      <c r="A254" s="27"/>
      <c r="B254" s="68"/>
      <c r="C254" s="70"/>
      <c r="D254" s="28"/>
      <c r="E254" s="29"/>
      <c r="F254" s="56" t="s">
        <v>116</v>
      </c>
      <c r="G254" s="39" t="s">
        <v>117</v>
      </c>
      <c r="H254" s="51" t="s">
        <v>11</v>
      </c>
      <c r="I254" s="45">
        <v>1</v>
      </c>
      <c r="J254" s="17">
        <v>8177.98</v>
      </c>
      <c r="K254" s="18">
        <f t="shared" si="8"/>
        <v>8177.98</v>
      </c>
      <c r="L254" s="34"/>
      <c r="M254" s="54" t="s">
        <v>12</v>
      </c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 t="s">
        <v>114</v>
      </c>
      <c r="G255" s="39" t="s">
        <v>115</v>
      </c>
      <c r="H255" s="51" t="s">
        <v>11</v>
      </c>
      <c r="I255" s="45">
        <v>1</v>
      </c>
      <c r="J255" s="17">
        <v>5677.86</v>
      </c>
      <c r="K255" s="18">
        <f t="shared" si="8"/>
        <v>5677.86</v>
      </c>
      <c r="L255" s="34"/>
      <c r="M255" s="54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 t="s">
        <v>177</v>
      </c>
      <c r="G256" s="64" t="s">
        <v>178</v>
      </c>
      <c r="H256" s="51" t="s">
        <v>11</v>
      </c>
      <c r="I256" s="45">
        <v>1</v>
      </c>
      <c r="J256" s="17"/>
      <c r="K256" s="18"/>
      <c r="L256" s="34"/>
      <c r="M256" s="54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 t="s">
        <v>165</v>
      </c>
      <c r="G257" s="64" t="s">
        <v>166</v>
      </c>
      <c r="H257" s="51" t="s">
        <v>11</v>
      </c>
      <c r="I257" s="45">
        <v>2</v>
      </c>
      <c r="J257" s="17"/>
      <c r="K257" s="18"/>
      <c r="L257" s="34"/>
      <c r="M257" s="54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/>
      <c r="L258" s="34"/>
      <c r="M258" s="54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8"/>
        <v/>
      </c>
      <c r="L259" s="34"/>
      <c r="M259" s="54"/>
      <c r="N259" s="37"/>
    </row>
    <row r="260" spans="1:14" ht="12.75" customHeight="1" x14ac:dyDescent="0.3">
      <c r="A260" s="27">
        <v>3</v>
      </c>
      <c r="B260" s="68" t="s">
        <v>156</v>
      </c>
      <c r="C260" s="70" t="s">
        <v>27</v>
      </c>
      <c r="D260" s="28" t="s">
        <v>23</v>
      </c>
      <c r="E260" s="29">
        <v>1</v>
      </c>
      <c r="F260" s="56" t="s">
        <v>110</v>
      </c>
      <c r="G260" s="39" t="s">
        <v>111</v>
      </c>
      <c r="H260" s="51" t="s">
        <v>11</v>
      </c>
      <c r="I260" s="45">
        <v>1</v>
      </c>
      <c r="J260" s="17">
        <v>11007.17</v>
      </c>
      <c r="K260" s="18">
        <f t="shared" si="8"/>
        <v>11007.17</v>
      </c>
      <c r="L260" s="34"/>
      <c r="M260" s="54" t="s">
        <v>12</v>
      </c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 t="s">
        <v>93</v>
      </c>
      <c r="G261" s="39" t="s">
        <v>94</v>
      </c>
      <c r="H261" s="51" t="s">
        <v>11</v>
      </c>
      <c r="I261" s="45">
        <v>1</v>
      </c>
      <c r="J261" s="17">
        <v>3830.26</v>
      </c>
      <c r="K261" s="18">
        <f t="shared" si="8"/>
        <v>3830.26</v>
      </c>
      <c r="L261" s="34"/>
      <c r="M261" s="54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 t="s">
        <v>177</v>
      </c>
      <c r="G262" s="64" t="s">
        <v>178</v>
      </c>
      <c r="H262" s="51" t="s">
        <v>11</v>
      </c>
      <c r="I262" s="45">
        <v>1</v>
      </c>
      <c r="J262" s="17"/>
      <c r="K262" s="18"/>
      <c r="L262" s="34"/>
      <c r="M262" s="54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 t="s">
        <v>165</v>
      </c>
      <c r="G263" s="64" t="s">
        <v>166</v>
      </c>
      <c r="H263" s="51" t="s">
        <v>11</v>
      </c>
      <c r="I263" s="45">
        <v>2</v>
      </c>
      <c r="J263" s="17"/>
      <c r="K263" s="18"/>
      <c r="L263" s="34"/>
      <c r="M263" s="54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8"/>
        <v/>
      </c>
      <c r="L264" s="34"/>
      <c r="M264" s="54"/>
      <c r="N264" s="37"/>
    </row>
    <row r="265" spans="1:14" ht="12.75" customHeight="1" x14ac:dyDescent="0.3">
      <c r="A265" s="27">
        <v>3.5</v>
      </c>
      <c r="B265" s="68" t="s">
        <v>156</v>
      </c>
      <c r="C265" s="70" t="s">
        <v>27</v>
      </c>
      <c r="D265" s="28" t="s">
        <v>23</v>
      </c>
      <c r="E265" s="29">
        <v>1</v>
      </c>
      <c r="F265" s="56" t="s">
        <v>118</v>
      </c>
      <c r="G265" s="39" t="s">
        <v>119</v>
      </c>
      <c r="H265" s="51" t="s">
        <v>11</v>
      </c>
      <c r="I265" s="45">
        <v>1</v>
      </c>
      <c r="J265" s="17">
        <v>3753.6</v>
      </c>
      <c r="K265" s="18">
        <f t="shared" si="8"/>
        <v>3753.6</v>
      </c>
      <c r="L265" s="34"/>
      <c r="M265" s="54" t="s">
        <v>12</v>
      </c>
      <c r="N265" s="37"/>
    </row>
    <row r="266" spans="1:14" ht="12.75" customHeight="1" x14ac:dyDescent="0.3">
      <c r="A266" s="27"/>
      <c r="B266" s="68"/>
      <c r="C266" s="70"/>
      <c r="D266" s="28"/>
      <c r="E266" s="29"/>
      <c r="F266" s="56" t="s">
        <v>120</v>
      </c>
      <c r="G266" s="39" t="s">
        <v>121</v>
      </c>
      <c r="H266" s="51" t="s">
        <v>11</v>
      </c>
      <c r="I266" s="45">
        <v>1</v>
      </c>
      <c r="J266" s="17">
        <v>13485.74</v>
      </c>
      <c r="K266" s="18">
        <f t="shared" si="8"/>
        <v>13485.74</v>
      </c>
      <c r="L266" s="34"/>
      <c r="M266" s="54"/>
      <c r="N266" s="37"/>
    </row>
    <row r="267" spans="1:14" ht="12.75" customHeight="1" x14ac:dyDescent="0.3">
      <c r="A267" s="27"/>
      <c r="B267" s="41"/>
      <c r="C267" s="71"/>
      <c r="D267" s="28"/>
      <c r="E267" s="29"/>
      <c r="F267" s="56" t="s">
        <v>114</v>
      </c>
      <c r="G267" s="39" t="s">
        <v>115</v>
      </c>
      <c r="H267" s="51" t="s">
        <v>11</v>
      </c>
      <c r="I267" s="45">
        <v>1</v>
      </c>
      <c r="J267" s="17">
        <v>5677.86</v>
      </c>
      <c r="K267" s="18">
        <f t="shared" si="8"/>
        <v>5677.86</v>
      </c>
      <c r="L267" s="34"/>
      <c r="M267" s="54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 t="s">
        <v>177</v>
      </c>
      <c r="G268" s="64" t="s">
        <v>178</v>
      </c>
      <c r="H268" s="51" t="s">
        <v>11</v>
      </c>
      <c r="I268" s="45">
        <v>1</v>
      </c>
      <c r="J268" s="17"/>
      <c r="K268" s="18"/>
      <c r="L268" s="34"/>
      <c r="M268" s="54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 t="s">
        <v>165</v>
      </c>
      <c r="G269" s="64" t="s">
        <v>166</v>
      </c>
      <c r="H269" s="51" t="s">
        <v>11</v>
      </c>
      <c r="I269" s="45">
        <v>2</v>
      </c>
      <c r="J269" s="17"/>
      <c r="K269" s="18"/>
      <c r="L269" s="34"/>
      <c r="M269" s="54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8"/>
        <v/>
      </c>
      <c r="L270" s="34"/>
      <c r="M270" s="54"/>
      <c r="N270" s="37"/>
    </row>
    <row r="271" spans="1:14" ht="12.75" customHeight="1" x14ac:dyDescent="0.3">
      <c r="A271" s="27">
        <v>4</v>
      </c>
      <c r="B271" s="68" t="s">
        <v>156</v>
      </c>
      <c r="C271" s="70" t="s">
        <v>27</v>
      </c>
      <c r="D271" s="28" t="s">
        <v>23</v>
      </c>
      <c r="E271" s="29">
        <v>1</v>
      </c>
      <c r="F271" s="56" t="s">
        <v>112</v>
      </c>
      <c r="G271" s="39" t="s">
        <v>113</v>
      </c>
      <c r="H271" s="51" t="s">
        <v>11</v>
      </c>
      <c r="I271" s="45">
        <v>1</v>
      </c>
      <c r="J271" s="17">
        <v>12666.72</v>
      </c>
      <c r="K271" s="18">
        <f t="shared" si="8"/>
        <v>12666.72</v>
      </c>
      <c r="L271" s="34"/>
      <c r="M271" s="54" t="s">
        <v>12</v>
      </c>
      <c r="N271" s="37" t="s">
        <v>103</v>
      </c>
    </row>
    <row r="272" spans="1:14" ht="12.75" customHeight="1" x14ac:dyDescent="0.3">
      <c r="A272" s="27"/>
      <c r="B272" s="41"/>
      <c r="C272" s="71"/>
      <c r="D272" s="28"/>
      <c r="E272" s="29"/>
      <c r="F272" s="56" t="s">
        <v>93</v>
      </c>
      <c r="G272" s="39" t="s">
        <v>94</v>
      </c>
      <c r="H272" s="51" t="s">
        <v>11</v>
      </c>
      <c r="I272" s="45">
        <v>1</v>
      </c>
      <c r="J272" s="17">
        <v>3830.26</v>
      </c>
      <c r="K272" s="18">
        <f t="shared" si="8"/>
        <v>3830.26</v>
      </c>
      <c r="L272" s="34"/>
      <c r="M272" s="54"/>
      <c r="N272" s="37"/>
    </row>
    <row r="273" spans="1:14" ht="12.75" customHeight="1" x14ac:dyDescent="0.3">
      <c r="A273" s="27"/>
      <c r="B273" s="41"/>
      <c r="C273" s="71"/>
      <c r="D273" s="28"/>
      <c r="E273" s="29"/>
      <c r="F273" s="56" t="s">
        <v>177</v>
      </c>
      <c r="G273" s="64" t="s">
        <v>178</v>
      </c>
      <c r="H273" s="51" t="s">
        <v>11</v>
      </c>
      <c r="I273" s="45">
        <v>1</v>
      </c>
      <c r="J273" s="17"/>
      <c r="K273" s="18"/>
      <c r="L273" s="34"/>
      <c r="M273" s="54"/>
      <c r="N273" s="37"/>
    </row>
    <row r="274" spans="1:14" ht="12.75" customHeight="1" x14ac:dyDescent="0.3">
      <c r="A274" s="27"/>
      <c r="B274" s="41"/>
      <c r="C274" s="71"/>
      <c r="D274" s="28"/>
      <c r="E274" s="29"/>
      <c r="F274" s="56" t="s">
        <v>165</v>
      </c>
      <c r="G274" s="64" t="s">
        <v>166</v>
      </c>
      <c r="H274" s="51" t="s">
        <v>11</v>
      </c>
      <c r="I274" s="45">
        <v>2</v>
      </c>
      <c r="J274" s="17"/>
      <c r="K274" s="18"/>
      <c r="L274" s="34"/>
      <c r="M274" s="54"/>
      <c r="N274" s="37"/>
    </row>
    <row r="275" spans="1:14" ht="12.75" customHeight="1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6"/>
        <v xml:space="preserve"> </v>
      </c>
      <c r="L275" s="34"/>
      <c r="M275" s="54"/>
      <c r="N275" s="37"/>
    </row>
    <row r="276" spans="1:14" ht="12.75" customHeight="1" x14ac:dyDescent="0.3">
      <c r="A276" s="27">
        <v>4.5</v>
      </c>
      <c r="B276" s="68" t="s">
        <v>156</v>
      </c>
      <c r="C276" s="70" t="s">
        <v>27</v>
      </c>
      <c r="D276" s="28" t="s">
        <v>23</v>
      </c>
      <c r="E276" s="29">
        <v>1</v>
      </c>
      <c r="F276" s="56" t="s">
        <v>106</v>
      </c>
      <c r="G276" s="64" t="s">
        <v>107</v>
      </c>
      <c r="H276" s="51" t="s">
        <v>11</v>
      </c>
      <c r="I276" s="45">
        <v>1</v>
      </c>
      <c r="J276" s="17">
        <v>6554.95</v>
      </c>
      <c r="K276" s="18">
        <f>IF(AND(I276&lt;&gt;"",J276&lt;&gt;""),IFERROR(I276*J276,""),"")</f>
        <v>6554.95</v>
      </c>
      <c r="L276" s="34"/>
      <c r="M276" s="54" t="s">
        <v>12</v>
      </c>
      <c r="N276" s="37"/>
    </row>
    <row r="277" spans="1:14" ht="12.75" customHeight="1" x14ac:dyDescent="0.3">
      <c r="A277" s="27"/>
      <c r="B277" s="68"/>
      <c r="C277" s="70"/>
      <c r="D277" s="28"/>
      <c r="E277" s="29"/>
      <c r="F277" s="56" t="s">
        <v>120</v>
      </c>
      <c r="G277" s="64" t="s">
        <v>121</v>
      </c>
      <c r="H277" s="51" t="s">
        <v>11</v>
      </c>
      <c r="I277" s="45">
        <v>1</v>
      </c>
      <c r="J277" s="17">
        <v>13485.74</v>
      </c>
      <c r="K277" s="18">
        <f>IF(AND(I277&lt;&gt;"",J277&lt;&gt;""),IFERROR(I277*J277,""),"")</f>
        <v>13485.74</v>
      </c>
      <c r="L277" s="34"/>
      <c r="M277" s="54"/>
      <c r="N277" s="37"/>
    </row>
    <row r="278" spans="1:14" ht="12.75" customHeight="1" x14ac:dyDescent="0.3">
      <c r="A278" s="27"/>
      <c r="B278" s="41"/>
      <c r="C278" s="71"/>
      <c r="D278" s="28"/>
      <c r="E278" s="29"/>
      <c r="F278" s="56" t="s">
        <v>114</v>
      </c>
      <c r="G278" s="39" t="s">
        <v>115</v>
      </c>
      <c r="H278" s="51" t="s">
        <v>11</v>
      </c>
      <c r="I278" s="45">
        <v>1</v>
      </c>
      <c r="J278" s="17">
        <v>5677.86</v>
      </c>
      <c r="K278" s="18">
        <f>IF(AND(I278&lt;&gt;"",J278&lt;&gt;""),IFERROR(I278*J278,""),"")</f>
        <v>5677.86</v>
      </c>
      <c r="L278" s="34"/>
      <c r="M278" s="54"/>
      <c r="N278" s="37"/>
    </row>
    <row r="279" spans="1:14" ht="12.75" customHeight="1" x14ac:dyDescent="0.3">
      <c r="A279" s="27"/>
      <c r="B279" s="41"/>
      <c r="C279" s="71"/>
      <c r="D279" s="28"/>
      <c r="E279" s="29"/>
      <c r="F279" s="56" t="s">
        <v>177</v>
      </c>
      <c r="G279" s="64" t="s">
        <v>178</v>
      </c>
      <c r="H279" s="51" t="s">
        <v>11</v>
      </c>
      <c r="I279" s="45">
        <v>1</v>
      </c>
      <c r="J279" s="17"/>
      <c r="K279" s="18"/>
      <c r="L279" s="34"/>
      <c r="M279" s="54"/>
      <c r="N279" s="37"/>
    </row>
    <row r="280" spans="1:14" ht="12.75" customHeight="1" x14ac:dyDescent="0.3">
      <c r="A280" s="27"/>
      <c r="B280" s="41"/>
      <c r="C280" s="71"/>
      <c r="D280" s="28"/>
      <c r="E280" s="29"/>
      <c r="F280" s="56" t="s">
        <v>165</v>
      </c>
      <c r="G280" s="64" t="s">
        <v>166</v>
      </c>
      <c r="H280" s="51" t="s">
        <v>11</v>
      </c>
      <c r="I280" s="45">
        <v>2</v>
      </c>
      <c r="J280" s="17"/>
      <c r="K280" s="18"/>
      <c r="L280" s="34"/>
      <c r="M280" s="54"/>
      <c r="N280" s="37"/>
    </row>
    <row r="281" spans="1:14" ht="12.75" customHeight="1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6"/>
        <v xml:space="preserve"> </v>
      </c>
      <c r="L281" s="34"/>
      <c r="M281" s="54"/>
      <c r="N281" s="37"/>
    </row>
    <row r="282" spans="1:14" ht="12.75" customHeight="1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6"/>
        <v xml:space="preserve"> </v>
      </c>
      <c r="L282" s="34"/>
      <c r="M282" s="54"/>
      <c r="N282" s="37"/>
    </row>
    <row r="283" spans="1:14" ht="12.75" customHeight="1" x14ac:dyDescent="0.3">
      <c r="A283" s="27">
        <v>1</v>
      </c>
      <c r="B283" s="68" t="s">
        <v>88</v>
      </c>
      <c r="C283" s="70" t="s">
        <v>27</v>
      </c>
      <c r="D283" s="28" t="s">
        <v>23</v>
      </c>
      <c r="E283" s="29">
        <v>1</v>
      </c>
      <c r="F283" s="56" t="s">
        <v>124</v>
      </c>
      <c r="G283" s="39" t="s">
        <v>125</v>
      </c>
      <c r="H283" s="51" t="s">
        <v>11</v>
      </c>
      <c r="I283" s="45">
        <v>1</v>
      </c>
      <c r="J283" s="17">
        <v>13076.9</v>
      </c>
      <c r="K283" s="18">
        <f t="shared" ref="K283:K309" si="9">IF(AND(I283&lt;&gt;"",J283&lt;&gt;""),IFERROR(I283*J283,""),"")</f>
        <v>13076.9</v>
      </c>
      <c r="L283" s="34"/>
      <c r="M283" s="54" t="s">
        <v>12</v>
      </c>
      <c r="N283" s="37"/>
    </row>
    <row r="284" spans="1:14" ht="12.75" customHeight="1" x14ac:dyDescent="0.3">
      <c r="A284" s="27"/>
      <c r="B284" s="41"/>
      <c r="C284" s="71"/>
      <c r="D284" s="28"/>
      <c r="E284" s="29"/>
      <c r="F284" s="56" t="s">
        <v>93</v>
      </c>
      <c r="G284" s="39" t="s">
        <v>94</v>
      </c>
      <c r="H284" s="51" t="s">
        <v>11</v>
      </c>
      <c r="I284" s="45">
        <v>1</v>
      </c>
      <c r="J284" s="17">
        <v>3830.26</v>
      </c>
      <c r="K284" s="18">
        <f t="shared" si="9"/>
        <v>3830.26</v>
      </c>
      <c r="L284" s="34"/>
      <c r="M284" s="54"/>
      <c r="N284" s="37"/>
    </row>
    <row r="285" spans="1:14" ht="12.75" customHeight="1" x14ac:dyDescent="0.3">
      <c r="A285" s="27"/>
      <c r="B285" s="41"/>
      <c r="C285" s="71"/>
      <c r="D285" s="28"/>
      <c r="E285" s="29"/>
      <c r="F285" s="56" t="s">
        <v>175</v>
      </c>
      <c r="G285" s="64" t="s">
        <v>176</v>
      </c>
      <c r="H285" s="51" t="s">
        <v>11</v>
      </c>
      <c r="I285" s="45">
        <v>1</v>
      </c>
      <c r="J285" s="17">
        <v>3521.35</v>
      </c>
      <c r="K285" s="18"/>
      <c r="L285" s="34"/>
      <c r="M285" s="54" t="s">
        <v>12</v>
      </c>
      <c r="N285" s="37"/>
    </row>
    <row r="286" spans="1:14" ht="12.75" customHeight="1" x14ac:dyDescent="0.3">
      <c r="A286" s="27"/>
      <c r="B286" s="41"/>
      <c r="C286" s="71"/>
      <c r="D286" s="28"/>
      <c r="E286" s="29"/>
      <c r="F286" s="56" t="s">
        <v>167</v>
      </c>
      <c r="G286" s="64" t="s">
        <v>168</v>
      </c>
      <c r="H286" s="51" t="s">
        <v>11</v>
      </c>
      <c r="I286" s="45">
        <v>2</v>
      </c>
      <c r="J286" s="17">
        <v>959.95</v>
      </c>
      <c r="K286" s="18"/>
      <c r="L286" s="34"/>
      <c r="M286" s="54" t="s">
        <v>12</v>
      </c>
      <c r="N286" s="37"/>
    </row>
    <row r="287" spans="1:14" ht="12.75" customHeight="1" x14ac:dyDescent="0.3">
      <c r="A287" s="27"/>
      <c r="B287" s="41"/>
      <c r="C287" s="71"/>
      <c r="D287" s="28"/>
      <c r="E287" s="29"/>
      <c r="F287" s="56" t="s">
        <v>169</v>
      </c>
      <c r="G287" s="64" t="s">
        <v>170</v>
      </c>
      <c r="H287" s="51" t="s">
        <v>11</v>
      </c>
      <c r="I287" s="45">
        <v>2</v>
      </c>
      <c r="J287" s="17">
        <v>3399.06</v>
      </c>
      <c r="K287" s="18"/>
      <c r="L287" s="34"/>
      <c r="M287" s="54" t="s">
        <v>12</v>
      </c>
      <c r="N287" s="37"/>
    </row>
    <row r="288" spans="1:14" ht="12.75" customHeight="1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/>
      <c r="L288" s="34"/>
      <c r="M288" s="54"/>
      <c r="N288" s="37"/>
    </row>
    <row r="289" spans="1:14" ht="12.75" customHeight="1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9"/>
        <v/>
      </c>
      <c r="L289" s="34"/>
      <c r="M289" s="54"/>
      <c r="N289" s="37"/>
    </row>
    <row r="290" spans="1:14" ht="12.75" customHeight="1" x14ac:dyDescent="0.3">
      <c r="A290" s="27">
        <v>1.5</v>
      </c>
      <c r="B290" s="68" t="s">
        <v>88</v>
      </c>
      <c r="C290" s="70" t="s">
        <v>27</v>
      </c>
      <c r="D290" s="28" t="s">
        <v>23</v>
      </c>
      <c r="E290" s="29">
        <v>1</v>
      </c>
      <c r="F290" s="56" t="s">
        <v>126</v>
      </c>
      <c r="G290" s="39" t="s">
        <v>127</v>
      </c>
      <c r="H290" s="51" t="s">
        <v>11</v>
      </c>
      <c r="I290" s="45">
        <v>1</v>
      </c>
      <c r="J290" s="17">
        <v>18140.75</v>
      </c>
      <c r="K290" s="18">
        <f t="shared" si="9"/>
        <v>18140.75</v>
      </c>
      <c r="L290" s="34"/>
      <c r="M290" s="54" t="s">
        <v>12</v>
      </c>
      <c r="N290" s="37"/>
    </row>
    <row r="291" spans="1:14" ht="12.75" customHeight="1" x14ac:dyDescent="0.3">
      <c r="A291" s="27"/>
      <c r="B291" s="41"/>
      <c r="C291" s="71"/>
      <c r="D291" s="28"/>
      <c r="E291" s="29"/>
      <c r="F291" s="56" t="s">
        <v>93</v>
      </c>
      <c r="G291" s="39" t="s">
        <v>94</v>
      </c>
      <c r="H291" s="51" t="s">
        <v>11</v>
      </c>
      <c r="I291" s="45">
        <v>1</v>
      </c>
      <c r="J291" s="17">
        <v>3830.26</v>
      </c>
      <c r="K291" s="18">
        <f t="shared" si="9"/>
        <v>3830.26</v>
      </c>
      <c r="L291" s="34"/>
      <c r="M291" s="54"/>
      <c r="N291" s="37"/>
    </row>
    <row r="292" spans="1:14" ht="12.75" customHeight="1" x14ac:dyDescent="0.3">
      <c r="A292" s="27"/>
      <c r="B292" s="41"/>
      <c r="C292" s="71"/>
      <c r="D292" s="28"/>
      <c r="E292" s="29"/>
      <c r="F292" s="56" t="s">
        <v>175</v>
      </c>
      <c r="G292" s="64" t="s">
        <v>176</v>
      </c>
      <c r="H292" s="51" t="s">
        <v>11</v>
      </c>
      <c r="I292" s="45">
        <v>1</v>
      </c>
      <c r="J292" s="17">
        <v>3521.35</v>
      </c>
      <c r="K292" s="18"/>
      <c r="L292" s="34"/>
      <c r="M292" s="54" t="s">
        <v>12</v>
      </c>
      <c r="N292" s="37"/>
    </row>
    <row r="293" spans="1:14" ht="12.75" customHeight="1" x14ac:dyDescent="0.3">
      <c r="A293" s="27"/>
      <c r="B293" s="41"/>
      <c r="C293" s="71"/>
      <c r="D293" s="28"/>
      <c r="E293" s="29"/>
      <c r="F293" s="56" t="s">
        <v>167</v>
      </c>
      <c r="G293" s="64" t="s">
        <v>168</v>
      </c>
      <c r="H293" s="51" t="s">
        <v>11</v>
      </c>
      <c r="I293" s="45">
        <v>2</v>
      </c>
      <c r="J293" s="17"/>
      <c r="K293" s="18"/>
      <c r="L293" s="34"/>
      <c r="M293" s="54"/>
      <c r="N293" s="37"/>
    </row>
    <row r="294" spans="1:14" ht="12.75" customHeight="1" x14ac:dyDescent="0.3">
      <c r="A294" s="27"/>
      <c r="B294" s="41"/>
      <c r="C294" s="71"/>
      <c r="D294" s="28"/>
      <c r="E294" s="29"/>
      <c r="F294" s="56" t="s">
        <v>169</v>
      </c>
      <c r="G294" s="64" t="s">
        <v>170</v>
      </c>
      <c r="H294" s="51" t="s">
        <v>11</v>
      </c>
      <c r="I294" s="45">
        <v>2</v>
      </c>
      <c r="J294" s="17"/>
      <c r="K294" s="18"/>
      <c r="L294" s="34"/>
      <c r="M294" s="54"/>
      <c r="N294" s="37"/>
    </row>
    <row r="295" spans="1:14" ht="12.75" customHeight="1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9"/>
        <v/>
      </c>
      <c r="L295" s="34"/>
      <c r="M295" s="54"/>
      <c r="N295" s="37"/>
    </row>
    <row r="296" spans="1:14" ht="12.75" customHeight="1" x14ac:dyDescent="0.3">
      <c r="A296" s="27">
        <v>2</v>
      </c>
      <c r="B296" s="68" t="s">
        <v>88</v>
      </c>
      <c r="C296" s="70" t="s">
        <v>27</v>
      </c>
      <c r="D296" s="28" t="s">
        <v>23</v>
      </c>
      <c r="E296" s="29">
        <v>1</v>
      </c>
      <c r="F296" s="56" t="s">
        <v>128</v>
      </c>
      <c r="G296" s="39" t="s">
        <v>129</v>
      </c>
      <c r="H296" s="51" t="s">
        <v>11</v>
      </c>
      <c r="I296" s="45">
        <v>1</v>
      </c>
      <c r="J296" s="17">
        <v>24198.52</v>
      </c>
      <c r="K296" s="18">
        <f t="shared" si="9"/>
        <v>24198.52</v>
      </c>
      <c r="L296" s="34"/>
      <c r="M296" s="54" t="s">
        <v>12</v>
      </c>
      <c r="N296" s="37"/>
    </row>
    <row r="297" spans="1:14" ht="12.75" customHeight="1" x14ac:dyDescent="0.3">
      <c r="A297" s="27"/>
      <c r="B297" s="41"/>
      <c r="C297" s="71"/>
      <c r="D297" s="28"/>
      <c r="E297" s="29"/>
      <c r="F297" s="56" t="s">
        <v>93</v>
      </c>
      <c r="G297" s="39" t="s">
        <v>94</v>
      </c>
      <c r="H297" s="51" t="s">
        <v>11</v>
      </c>
      <c r="I297" s="45">
        <v>1</v>
      </c>
      <c r="J297" s="17">
        <v>3830.26</v>
      </c>
      <c r="K297" s="18">
        <f t="shared" si="9"/>
        <v>3830.26</v>
      </c>
      <c r="L297" s="34"/>
      <c r="M297" s="54"/>
      <c r="N297" s="37"/>
    </row>
    <row r="298" spans="1:14" ht="12.75" customHeight="1" x14ac:dyDescent="0.3">
      <c r="A298" s="27"/>
      <c r="B298" s="41"/>
      <c r="C298" s="71"/>
      <c r="D298" s="28"/>
      <c r="E298" s="29"/>
      <c r="F298" s="56" t="s">
        <v>175</v>
      </c>
      <c r="G298" s="64" t="s">
        <v>176</v>
      </c>
      <c r="H298" s="51" t="s">
        <v>11</v>
      </c>
      <c r="I298" s="45">
        <v>1</v>
      </c>
      <c r="J298" s="17">
        <v>3521.35</v>
      </c>
      <c r="K298" s="18"/>
      <c r="L298" s="34"/>
      <c r="M298" s="54" t="s">
        <v>12</v>
      </c>
      <c r="N298" s="37"/>
    </row>
    <row r="299" spans="1:14" ht="12.75" customHeight="1" x14ac:dyDescent="0.3">
      <c r="A299" s="27"/>
      <c r="B299" s="41"/>
      <c r="C299" s="71"/>
      <c r="D299" s="28"/>
      <c r="E299" s="29"/>
      <c r="F299" s="56" t="s">
        <v>167</v>
      </c>
      <c r="G299" s="64" t="s">
        <v>168</v>
      </c>
      <c r="H299" s="51" t="s">
        <v>11</v>
      </c>
      <c r="I299" s="45">
        <v>2</v>
      </c>
      <c r="J299" s="17"/>
      <c r="K299" s="18"/>
      <c r="L299" s="34"/>
      <c r="M299" s="54"/>
      <c r="N299" s="37"/>
    </row>
    <row r="300" spans="1:14" ht="12.75" customHeight="1" x14ac:dyDescent="0.3">
      <c r="A300" s="27"/>
      <c r="B300" s="41"/>
      <c r="C300" s="71"/>
      <c r="D300" s="28"/>
      <c r="E300" s="29"/>
      <c r="F300" s="56" t="s">
        <v>169</v>
      </c>
      <c r="G300" s="64" t="s">
        <v>170</v>
      </c>
      <c r="H300" s="51" t="s">
        <v>11</v>
      </c>
      <c r="I300" s="45">
        <v>2</v>
      </c>
      <c r="J300" s="17"/>
      <c r="K300" s="18"/>
      <c r="L300" s="34"/>
      <c r="M300" s="54"/>
      <c r="N300" s="37"/>
    </row>
    <row r="301" spans="1:14" ht="12.75" customHeight="1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9"/>
        <v/>
      </c>
      <c r="L301" s="34"/>
      <c r="M301" s="54"/>
      <c r="N301" s="37"/>
    </row>
    <row r="302" spans="1:14" ht="12.75" customHeight="1" x14ac:dyDescent="0.3">
      <c r="A302" s="27">
        <v>3</v>
      </c>
      <c r="B302" s="68" t="s">
        <v>88</v>
      </c>
      <c r="C302" s="70" t="s">
        <v>27</v>
      </c>
      <c r="D302" s="28" t="s">
        <v>23</v>
      </c>
      <c r="E302" s="29">
        <v>1</v>
      </c>
      <c r="F302" s="56" t="s">
        <v>130</v>
      </c>
      <c r="G302" s="39" t="s">
        <v>131</v>
      </c>
      <c r="H302" s="51" t="s">
        <v>11</v>
      </c>
      <c r="I302" s="45">
        <v>1</v>
      </c>
      <c r="J302" s="17">
        <v>27784.58</v>
      </c>
      <c r="K302" s="18">
        <f t="shared" si="9"/>
        <v>27784.58</v>
      </c>
      <c r="L302" s="34"/>
      <c r="M302" s="54" t="s">
        <v>12</v>
      </c>
      <c r="N302" s="37"/>
    </row>
    <row r="303" spans="1:14" ht="12.75" customHeight="1" x14ac:dyDescent="0.3">
      <c r="A303" s="27"/>
      <c r="B303" s="41"/>
      <c r="C303" s="71"/>
      <c r="D303" s="28"/>
      <c r="E303" s="29"/>
      <c r="F303" s="56" t="s">
        <v>93</v>
      </c>
      <c r="G303" s="39" t="s">
        <v>94</v>
      </c>
      <c r="H303" s="51" t="s">
        <v>11</v>
      </c>
      <c r="I303" s="45">
        <v>1</v>
      </c>
      <c r="J303" s="17">
        <v>3830.26</v>
      </c>
      <c r="K303" s="18">
        <f t="shared" si="9"/>
        <v>3830.26</v>
      </c>
      <c r="L303" s="34"/>
      <c r="M303" s="54"/>
      <c r="N303" s="37"/>
    </row>
    <row r="304" spans="1:14" ht="12.75" customHeight="1" x14ac:dyDescent="0.3">
      <c r="A304" s="27"/>
      <c r="B304" s="41"/>
      <c r="C304" s="71"/>
      <c r="D304" s="28"/>
      <c r="E304" s="29"/>
      <c r="F304" s="56" t="s">
        <v>175</v>
      </c>
      <c r="G304" s="64" t="s">
        <v>176</v>
      </c>
      <c r="H304" s="51" t="s">
        <v>11</v>
      </c>
      <c r="I304" s="45">
        <v>1</v>
      </c>
      <c r="J304" s="17">
        <v>3521.35</v>
      </c>
      <c r="K304" s="18"/>
      <c r="L304" s="34"/>
      <c r="M304" s="54" t="s">
        <v>12</v>
      </c>
      <c r="N304" s="37"/>
    </row>
    <row r="305" spans="1:14" ht="12.75" customHeight="1" x14ac:dyDescent="0.3">
      <c r="A305" s="27"/>
      <c r="B305" s="41"/>
      <c r="C305" s="71"/>
      <c r="D305" s="28"/>
      <c r="E305" s="29"/>
      <c r="F305" s="56" t="s">
        <v>167</v>
      </c>
      <c r="G305" s="64" t="s">
        <v>168</v>
      </c>
      <c r="H305" s="51" t="s">
        <v>11</v>
      </c>
      <c r="I305" s="45">
        <v>2</v>
      </c>
      <c r="J305" s="17"/>
      <c r="K305" s="18"/>
      <c r="L305" s="34"/>
      <c r="M305" s="54"/>
      <c r="N305" s="37"/>
    </row>
    <row r="306" spans="1:14" ht="12.75" customHeight="1" x14ac:dyDescent="0.3">
      <c r="A306" s="27"/>
      <c r="B306" s="41"/>
      <c r="C306" s="71"/>
      <c r="D306" s="28"/>
      <c r="E306" s="29"/>
      <c r="F306" s="56" t="s">
        <v>169</v>
      </c>
      <c r="G306" s="64" t="s">
        <v>170</v>
      </c>
      <c r="H306" s="51" t="s">
        <v>11</v>
      </c>
      <c r="I306" s="45">
        <v>2</v>
      </c>
      <c r="J306" s="17"/>
      <c r="K306" s="18"/>
      <c r="L306" s="34"/>
      <c r="M306" s="54"/>
      <c r="N306" s="37"/>
    </row>
    <row r="307" spans="1:14" ht="12.75" customHeight="1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9"/>
        <v/>
      </c>
      <c r="L307" s="34"/>
      <c r="M307" s="54"/>
      <c r="N307" s="37"/>
    </row>
    <row r="308" spans="1:14" ht="12.75" customHeight="1" x14ac:dyDescent="0.3">
      <c r="A308" s="27">
        <v>4</v>
      </c>
      <c r="B308" s="68" t="s">
        <v>88</v>
      </c>
      <c r="C308" s="70" t="s">
        <v>27</v>
      </c>
      <c r="D308" s="28" t="s">
        <v>23</v>
      </c>
      <c r="E308" s="29">
        <v>1</v>
      </c>
      <c r="F308" s="56" t="s">
        <v>132</v>
      </c>
      <c r="G308" s="39" t="s">
        <v>133</v>
      </c>
      <c r="H308" s="51" t="s">
        <v>11</v>
      </c>
      <c r="I308" s="45">
        <v>1</v>
      </c>
      <c r="J308" s="17">
        <v>35979.360000000001</v>
      </c>
      <c r="K308" s="18">
        <f t="shared" si="9"/>
        <v>35979.360000000001</v>
      </c>
      <c r="L308" s="34"/>
      <c r="M308" s="54" t="s">
        <v>12</v>
      </c>
      <c r="N308" s="37" t="s">
        <v>103</v>
      </c>
    </row>
    <row r="309" spans="1:14" ht="12.75" customHeight="1" x14ac:dyDescent="0.3">
      <c r="A309" s="27"/>
      <c r="B309" s="41"/>
      <c r="C309" s="71"/>
      <c r="D309" s="28"/>
      <c r="E309" s="29"/>
      <c r="F309" s="56" t="s">
        <v>93</v>
      </c>
      <c r="G309" s="39" t="s">
        <v>94</v>
      </c>
      <c r="H309" s="51" t="s">
        <v>11</v>
      </c>
      <c r="I309" s="45">
        <v>1</v>
      </c>
      <c r="J309" s="17">
        <v>3830.26</v>
      </c>
      <c r="K309" s="18">
        <f t="shared" si="9"/>
        <v>3830.26</v>
      </c>
      <c r="L309" s="34"/>
      <c r="M309" s="54"/>
      <c r="N309" s="37"/>
    </row>
    <row r="310" spans="1:14" ht="12.75" customHeight="1" x14ac:dyDescent="0.3">
      <c r="A310" s="27"/>
      <c r="B310" s="41"/>
      <c r="C310" s="71"/>
      <c r="D310" s="28"/>
      <c r="E310" s="29"/>
      <c r="F310" s="56" t="s">
        <v>175</v>
      </c>
      <c r="G310" s="64" t="s">
        <v>176</v>
      </c>
      <c r="H310" s="51" t="s">
        <v>11</v>
      </c>
      <c r="I310" s="45">
        <v>1</v>
      </c>
      <c r="J310" s="17">
        <v>3521.35</v>
      </c>
      <c r="K310" s="18"/>
      <c r="L310" s="34"/>
      <c r="M310" s="54" t="s">
        <v>12</v>
      </c>
      <c r="N310" s="37"/>
    </row>
    <row r="311" spans="1:14" ht="12.75" customHeight="1" x14ac:dyDescent="0.3">
      <c r="A311" s="27"/>
      <c r="B311" s="41"/>
      <c r="C311" s="71"/>
      <c r="D311" s="28"/>
      <c r="E311" s="29"/>
      <c r="F311" s="56" t="s">
        <v>167</v>
      </c>
      <c r="G311" s="64" t="s">
        <v>168</v>
      </c>
      <c r="H311" s="51" t="s">
        <v>11</v>
      </c>
      <c r="I311" s="45">
        <v>2</v>
      </c>
      <c r="J311" s="17"/>
      <c r="K311" s="18"/>
      <c r="L311" s="34"/>
      <c r="M311" s="54"/>
      <c r="N311" s="37"/>
    </row>
    <row r="312" spans="1:14" ht="12.75" customHeight="1" x14ac:dyDescent="0.3">
      <c r="A312" s="27"/>
      <c r="B312" s="41"/>
      <c r="C312" s="71"/>
      <c r="D312" s="28"/>
      <c r="E312" s="29"/>
      <c r="F312" s="56" t="s">
        <v>169</v>
      </c>
      <c r="G312" s="64" t="s">
        <v>170</v>
      </c>
      <c r="H312" s="51" t="s">
        <v>11</v>
      </c>
      <c r="I312" s="45">
        <v>2</v>
      </c>
      <c r="J312" s="17"/>
      <c r="K312" s="18"/>
      <c r="L312" s="34"/>
      <c r="M312" s="54"/>
      <c r="N312" s="37"/>
    </row>
    <row r="313" spans="1:14" ht="12.75" customHeight="1" x14ac:dyDescent="0.3">
      <c r="A313" s="27"/>
      <c r="B313" s="41"/>
      <c r="C313" s="71"/>
      <c r="D313" s="28"/>
      <c r="E313" s="29"/>
      <c r="F313" s="56"/>
      <c r="G313" s="64"/>
      <c r="H313" s="51"/>
      <c r="I313" s="45"/>
      <c r="J313" s="17"/>
      <c r="K313" s="18"/>
      <c r="L313" s="34"/>
      <c r="M313" s="54"/>
      <c r="N313" s="37"/>
    </row>
    <row r="314" spans="1:14" ht="12.75" customHeight="1" x14ac:dyDescent="0.3">
      <c r="A314" s="27">
        <v>4.5</v>
      </c>
      <c r="B314" s="68" t="s">
        <v>88</v>
      </c>
      <c r="C314" s="70" t="s">
        <v>27</v>
      </c>
      <c r="D314" s="28" t="s">
        <v>23</v>
      </c>
      <c r="E314" s="29">
        <v>1</v>
      </c>
      <c r="F314" s="56" t="s">
        <v>126</v>
      </c>
      <c r="G314" s="64" t="s">
        <v>127</v>
      </c>
      <c r="H314" s="51" t="s">
        <v>11</v>
      </c>
      <c r="I314" s="45">
        <v>1</v>
      </c>
      <c r="J314" s="17">
        <v>18140.75</v>
      </c>
      <c r="K314" s="18"/>
      <c r="L314" s="34"/>
      <c r="M314" s="54" t="s">
        <v>12</v>
      </c>
      <c r="N314" s="37"/>
    </row>
    <row r="315" spans="1:14" ht="12.75" customHeight="1" x14ac:dyDescent="0.3">
      <c r="A315" s="27"/>
      <c r="B315" s="68"/>
      <c r="C315" s="70"/>
      <c r="D315" s="28"/>
      <c r="E315" s="29"/>
      <c r="F315" s="56" t="s">
        <v>120</v>
      </c>
      <c r="G315" s="64" t="s">
        <v>121</v>
      </c>
      <c r="H315" s="51" t="s">
        <v>11</v>
      </c>
      <c r="I315" s="45">
        <v>1</v>
      </c>
      <c r="J315" s="17"/>
      <c r="K315" s="18"/>
      <c r="L315" s="34"/>
      <c r="M315" s="54"/>
      <c r="N315" s="37"/>
    </row>
    <row r="316" spans="1:14" ht="12.75" customHeight="1" x14ac:dyDescent="0.3">
      <c r="A316" s="27"/>
      <c r="B316" s="41"/>
      <c r="C316" s="71"/>
      <c r="D316" s="28"/>
      <c r="E316" s="29"/>
      <c r="F316" s="56" t="s">
        <v>114</v>
      </c>
      <c r="G316" s="39" t="s">
        <v>115</v>
      </c>
      <c r="H316" s="51" t="s">
        <v>11</v>
      </c>
      <c r="I316" s="45">
        <v>1</v>
      </c>
      <c r="J316" s="17"/>
      <c r="K316" s="18"/>
      <c r="L316" s="34"/>
      <c r="M316" s="54"/>
      <c r="N316" s="37"/>
    </row>
    <row r="317" spans="1:14" ht="12.75" customHeight="1" x14ac:dyDescent="0.3">
      <c r="A317" s="27"/>
      <c r="B317" s="41"/>
      <c r="C317" s="71"/>
      <c r="D317" s="28"/>
      <c r="E317" s="29"/>
      <c r="F317" s="56" t="s">
        <v>175</v>
      </c>
      <c r="G317" s="64" t="s">
        <v>176</v>
      </c>
      <c r="H317" s="51" t="s">
        <v>11</v>
      </c>
      <c r="I317" s="45">
        <v>1</v>
      </c>
      <c r="J317" s="17">
        <v>3521.35</v>
      </c>
      <c r="K317" s="18"/>
      <c r="L317" s="34"/>
      <c r="M317" s="54" t="s">
        <v>12</v>
      </c>
      <c r="N317" s="37"/>
    </row>
    <row r="318" spans="1:14" ht="12.75" customHeight="1" x14ac:dyDescent="0.3">
      <c r="A318" s="27"/>
      <c r="B318" s="41"/>
      <c r="C318" s="71"/>
      <c r="D318" s="28"/>
      <c r="E318" s="29"/>
      <c r="F318" s="56" t="s">
        <v>167</v>
      </c>
      <c r="G318" s="64" t="s">
        <v>168</v>
      </c>
      <c r="H318" s="51" t="s">
        <v>11</v>
      </c>
      <c r="I318" s="45">
        <v>2</v>
      </c>
      <c r="J318" s="17"/>
      <c r="K318" s="18"/>
      <c r="L318" s="34"/>
      <c r="M318" s="54"/>
      <c r="N318" s="37"/>
    </row>
    <row r="319" spans="1:14" ht="12.75" customHeight="1" x14ac:dyDescent="0.3">
      <c r="A319" s="27"/>
      <c r="B319" s="41"/>
      <c r="C319" s="71"/>
      <c r="D319" s="28"/>
      <c r="E319" s="29"/>
      <c r="F319" s="56" t="s">
        <v>169</v>
      </c>
      <c r="G319" s="64" t="s">
        <v>170</v>
      </c>
      <c r="H319" s="51" t="s">
        <v>11</v>
      </c>
      <c r="I319" s="45">
        <v>2</v>
      </c>
      <c r="J319" s="17"/>
      <c r="K319" s="18"/>
      <c r="L319" s="34"/>
      <c r="M319" s="54"/>
      <c r="N319" s="37"/>
    </row>
    <row r="320" spans="1:14" ht="12.75" customHeight="1" x14ac:dyDescent="0.3">
      <c r="A320" s="27"/>
      <c r="B320" s="41"/>
      <c r="C320" s="71"/>
      <c r="D320" s="28"/>
      <c r="E320" s="29"/>
      <c r="F320" s="56"/>
      <c r="G320" s="64"/>
      <c r="H320" s="51"/>
      <c r="I320" s="45"/>
      <c r="J320" s="17"/>
      <c r="K320" s="18"/>
      <c r="L320" s="34"/>
      <c r="M320" s="54"/>
      <c r="N320" s="37"/>
    </row>
    <row r="321" spans="1:14" ht="12.75" customHeight="1" x14ac:dyDescent="0.3">
      <c r="A321" s="27"/>
      <c r="B321" s="41"/>
      <c r="C321" s="71"/>
      <c r="D321" s="28"/>
      <c r="E321" s="29"/>
      <c r="F321" s="56"/>
      <c r="G321" s="64"/>
      <c r="H321" s="51"/>
      <c r="I321" s="45"/>
      <c r="J321" s="17"/>
      <c r="K321" s="18"/>
      <c r="L321" s="34"/>
      <c r="M321" s="54"/>
      <c r="N321" s="37"/>
    </row>
    <row r="322" spans="1:14" ht="12.75" customHeight="1" x14ac:dyDescent="0.3">
      <c r="A322" s="27"/>
      <c r="B322" s="41"/>
      <c r="C322" s="71"/>
      <c r="D322" s="28"/>
      <c r="E322" s="29"/>
      <c r="F322" s="56"/>
      <c r="G322" s="64"/>
      <c r="H322" s="51"/>
      <c r="I322" s="45"/>
      <c r="J322" s="17"/>
      <c r="K322" s="18"/>
      <c r="L322" s="34"/>
      <c r="M322" s="54"/>
      <c r="N322" s="37"/>
    </row>
    <row r="323" spans="1:14" ht="12.75" customHeight="1" x14ac:dyDescent="0.3">
      <c r="A323" s="27">
        <v>1</v>
      </c>
      <c r="B323" s="68" t="s">
        <v>69</v>
      </c>
      <c r="C323" s="70" t="s">
        <v>79</v>
      </c>
      <c r="D323" s="28" t="s">
        <v>23</v>
      </c>
      <c r="E323" s="29">
        <v>1</v>
      </c>
      <c r="F323" s="56" t="s">
        <v>91</v>
      </c>
      <c r="G323" s="39" t="s">
        <v>92</v>
      </c>
      <c r="H323" s="51" t="s">
        <v>11</v>
      </c>
      <c r="I323" s="45">
        <v>1</v>
      </c>
      <c r="J323" s="17">
        <v>2799.91</v>
      </c>
      <c r="K323" s="18">
        <f>IF(AND(I323&lt;&gt;"",J323&lt;&gt;""),IFERROR(I323*J323,""),"")</f>
        <v>2799.91</v>
      </c>
      <c r="L323" s="34"/>
      <c r="M323" s="54"/>
      <c r="N323" s="37"/>
    </row>
    <row r="324" spans="1:14" ht="12.75" customHeight="1" x14ac:dyDescent="0.3">
      <c r="A324" s="27"/>
      <c r="B324" s="41"/>
      <c r="C324" s="71"/>
      <c r="D324" s="28"/>
      <c r="E324" s="29"/>
      <c r="F324" s="56" t="s">
        <v>171</v>
      </c>
      <c r="G324" s="39" t="s">
        <v>172</v>
      </c>
      <c r="H324" s="51" t="s">
        <v>11</v>
      </c>
      <c r="I324" s="45">
        <v>1</v>
      </c>
      <c r="J324" s="17">
        <v>4880</v>
      </c>
      <c r="K324" s="18">
        <f>IF(AND(I324&lt;&gt;"",J324&lt;&gt;""),IFERROR(I324*J324,""),"")</f>
        <v>4880</v>
      </c>
      <c r="L324" s="34"/>
      <c r="M324" s="54" t="s">
        <v>12</v>
      </c>
      <c r="N324" s="37"/>
    </row>
    <row r="325" spans="1:14" ht="12.75" customHeight="1" x14ac:dyDescent="0.3">
      <c r="A325" s="27"/>
      <c r="B325" s="41"/>
      <c r="C325" s="71"/>
      <c r="D325" s="28"/>
      <c r="E325" s="29"/>
      <c r="F325" s="56" t="s">
        <v>173</v>
      </c>
      <c r="G325" s="39" t="s">
        <v>174</v>
      </c>
      <c r="H325" s="51" t="s">
        <v>11</v>
      </c>
      <c r="I325" s="45">
        <v>1</v>
      </c>
      <c r="J325" s="17">
        <v>865.37</v>
      </c>
      <c r="K325" s="18"/>
      <c r="L325" s="34"/>
      <c r="M325" s="54"/>
      <c r="N325" s="37"/>
    </row>
    <row r="326" spans="1:14" ht="12.75" customHeight="1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ref="K326:K398" si="10">IF(I326,IF(ISNUMBER(J326),J326*I326," ")," ")</f>
        <v xml:space="preserve"> </v>
      </c>
      <c r="L326" s="34"/>
      <c r="M326" s="54"/>
      <c r="N326" s="37"/>
    </row>
    <row r="327" spans="1:14" ht="12.75" customHeight="1" x14ac:dyDescent="0.3">
      <c r="A327" s="27">
        <v>1.5</v>
      </c>
      <c r="B327" s="68" t="s">
        <v>69</v>
      </c>
      <c r="C327" s="70" t="s">
        <v>79</v>
      </c>
      <c r="D327" s="28" t="s">
        <v>23</v>
      </c>
      <c r="E327" s="29">
        <v>1</v>
      </c>
      <c r="F327" s="56" t="s">
        <v>95</v>
      </c>
      <c r="G327" s="39" t="s">
        <v>96</v>
      </c>
      <c r="H327" s="51" t="s">
        <v>11</v>
      </c>
      <c r="I327" s="45">
        <v>1</v>
      </c>
      <c r="J327" s="17">
        <v>4290.1099999999997</v>
      </c>
      <c r="K327" s="18">
        <f>IF(AND(I327&lt;&gt;"",J327&lt;&gt;""),IFERROR(I327*J327,""),"")</f>
        <v>4290.1099999999997</v>
      </c>
      <c r="L327" s="34"/>
      <c r="M327" s="54" t="s">
        <v>12</v>
      </c>
      <c r="N327" s="37"/>
    </row>
    <row r="328" spans="1:14" ht="12.75" customHeight="1" x14ac:dyDescent="0.3">
      <c r="A328" s="27"/>
      <c r="B328" s="41"/>
      <c r="C328" s="71"/>
      <c r="D328" s="28"/>
      <c r="E328" s="29"/>
      <c r="F328" s="56" t="s">
        <v>171</v>
      </c>
      <c r="G328" s="39" t="s">
        <v>172</v>
      </c>
      <c r="H328" s="51" t="s">
        <v>11</v>
      </c>
      <c r="I328" s="45">
        <v>1</v>
      </c>
      <c r="J328" s="17">
        <v>4880</v>
      </c>
      <c r="K328" s="18">
        <f>IF(AND(I328&lt;&gt;"",J328&lt;&gt;""),IFERROR(I328*J328,""),"")</f>
        <v>4880</v>
      </c>
      <c r="L328" s="34"/>
      <c r="M328" s="54" t="s">
        <v>12</v>
      </c>
      <c r="N328" s="37"/>
    </row>
    <row r="329" spans="1:14" ht="12.75" customHeight="1" x14ac:dyDescent="0.3">
      <c r="A329" s="27"/>
      <c r="B329" s="41"/>
      <c r="C329" s="71"/>
      <c r="D329" s="28"/>
      <c r="E329" s="29"/>
      <c r="F329" s="56" t="s">
        <v>173</v>
      </c>
      <c r="G329" s="39" t="s">
        <v>174</v>
      </c>
      <c r="H329" s="51" t="s">
        <v>11</v>
      </c>
      <c r="I329" s="45">
        <v>1</v>
      </c>
      <c r="J329" s="17">
        <v>865.37</v>
      </c>
      <c r="K329" s="18"/>
      <c r="L329" s="34"/>
      <c r="M329" s="54"/>
      <c r="N329" s="37"/>
    </row>
    <row r="330" spans="1:14" ht="12.75" customHeight="1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10"/>
        <v xml:space="preserve"> </v>
      </c>
      <c r="L330" s="34"/>
      <c r="M330" s="54"/>
      <c r="N330" s="37"/>
    </row>
    <row r="331" spans="1:14" ht="12.75" customHeight="1" x14ac:dyDescent="0.3">
      <c r="A331" s="27">
        <v>2</v>
      </c>
      <c r="B331" s="68" t="s">
        <v>69</v>
      </c>
      <c r="C331" s="70" t="s">
        <v>79</v>
      </c>
      <c r="D331" s="28" t="s">
        <v>23</v>
      </c>
      <c r="E331" s="29">
        <v>1</v>
      </c>
      <c r="F331" s="56" t="s">
        <v>97</v>
      </c>
      <c r="G331" s="39" t="s">
        <v>98</v>
      </c>
      <c r="H331" s="51" t="s">
        <v>11</v>
      </c>
      <c r="I331" s="45">
        <v>1</v>
      </c>
      <c r="J331" s="17">
        <v>4812.97</v>
      </c>
      <c r="K331" s="18">
        <f>IF(AND(I331&lt;&gt;"",J331&lt;&gt;""),IFERROR(I331*J331,""),"")</f>
        <v>4812.97</v>
      </c>
      <c r="L331" s="34"/>
      <c r="M331" s="54"/>
      <c r="N331" s="37"/>
    </row>
    <row r="332" spans="1:14" ht="12.75" customHeight="1" x14ac:dyDescent="0.3">
      <c r="A332" s="27"/>
      <c r="B332" s="41"/>
      <c r="C332" s="71"/>
      <c r="D332" s="28"/>
      <c r="E332" s="29"/>
      <c r="F332" s="56" t="s">
        <v>171</v>
      </c>
      <c r="G332" s="39" t="s">
        <v>172</v>
      </c>
      <c r="H332" s="51" t="s">
        <v>11</v>
      </c>
      <c r="I332" s="45">
        <v>1</v>
      </c>
      <c r="J332" s="17">
        <v>4880</v>
      </c>
      <c r="K332" s="18">
        <f>IF(AND(I332&lt;&gt;"",J332&lt;&gt;""),IFERROR(I332*J332,""),"")</f>
        <v>4880</v>
      </c>
      <c r="L332" s="34"/>
      <c r="M332" s="54" t="s">
        <v>12</v>
      </c>
      <c r="N332" s="37"/>
    </row>
    <row r="333" spans="1:14" ht="12.75" customHeight="1" x14ac:dyDescent="0.3">
      <c r="A333" s="27"/>
      <c r="B333" s="41"/>
      <c r="C333" s="71"/>
      <c r="D333" s="28"/>
      <c r="E333" s="29"/>
      <c r="F333" s="56" t="s">
        <v>173</v>
      </c>
      <c r="G333" s="39" t="s">
        <v>174</v>
      </c>
      <c r="H333" s="51" t="s">
        <v>11</v>
      </c>
      <c r="I333" s="45">
        <v>1</v>
      </c>
      <c r="J333" s="17">
        <v>865.37</v>
      </c>
      <c r="K333" s="18"/>
      <c r="L333" s="34"/>
      <c r="M333" s="54"/>
      <c r="N333" s="37"/>
    </row>
    <row r="334" spans="1:14" ht="12.75" customHeight="1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10"/>
        <v xml:space="preserve"> </v>
      </c>
      <c r="L334" s="34"/>
      <c r="M334" s="54"/>
      <c r="N334" s="37"/>
    </row>
    <row r="335" spans="1:14" ht="12.75" customHeight="1" x14ac:dyDescent="0.3">
      <c r="A335" s="27">
        <v>2.5</v>
      </c>
      <c r="B335" s="68" t="s">
        <v>69</v>
      </c>
      <c r="C335" s="70" t="s">
        <v>79</v>
      </c>
      <c r="D335" s="28" t="s">
        <v>23</v>
      </c>
      <c r="E335" s="29">
        <v>1</v>
      </c>
      <c r="F335" s="56" t="s">
        <v>163</v>
      </c>
      <c r="G335" s="39" t="s">
        <v>164</v>
      </c>
      <c r="H335" s="51" t="s">
        <v>11</v>
      </c>
      <c r="I335" s="45">
        <v>1</v>
      </c>
      <c r="J335" s="17"/>
      <c r="K335" s="18"/>
      <c r="L335" s="34"/>
      <c r="M335" s="54"/>
      <c r="N335" s="37"/>
    </row>
    <row r="336" spans="1:14" ht="12.75" customHeight="1" x14ac:dyDescent="0.3">
      <c r="A336" s="27"/>
      <c r="B336" s="68"/>
      <c r="C336" s="70"/>
      <c r="D336" s="28"/>
      <c r="E336" s="29"/>
      <c r="F336" s="56" t="s">
        <v>116</v>
      </c>
      <c r="G336" s="39" t="s">
        <v>117</v>
      </c>
      <c r="H336" s="51" t="s">
        <v>11</v>
      </c>
      <c r="I336" s="45">
        <v>1</v>
      </c>
      <c r="J336" s="17">
        <v>8177.98</v>
      </c>
      <c r="K336" s="18"/>
      <c r="L336" s="34"/>
      <c r="M336" s="54" t="s">
        <v>12</v>
      </c>
      <c r="N336" s="37"/>
    </row>
    <row r="337" spans="1:14" ht="12.75" customHeight="1" x14ac:dyDescent="0.3">
      <c r="A337" s="27"/>
      <c r="B337" s="41"/>
      <c r="C337" s="71"/>
      <c r="D337" s="28"/>
      <c r="E337" s="29"/>
      <c r="F337" s="56" t="s">
        <v>13</v>
      </c>
      <c r="G337" s="39" t="s">
        <v>14</v>
      </c>
      <c r="H337" s="51" t="s">
        <v>11</v>
      </c>
      <c r="I337" s="45">
        <v>2</v>
      </c>
      <c r="J337" s="17"/>
      <c r="K337" s="18"/>
      <c r="L337" s="34"/>
      <c r="M337" s="54"/>
      <c r="N337" s="37"/>
    </row>
    <row r="338" spans="1:14" ht="12.75" customHeight="1" x14ac:dyDescent="0.3">
      <c r="A338" s="27"/>
      <c r="B338" s="41"/>
      <c r="C338" s="71"/>
      <c r="D338" s="28"/>
      <c r="E338" s="29"/>
      <c r="F338" s="56" t="s">
        <v>173</v>
      </c>
      <c r="G338" s="39" t="s">
        <v>174</v>
      </c>
      <c r="H338" s="51" t="s">
        <v>11</v>
      </c>
      <c r="I338" s="45">
        <v>1</v>
      </c>
      <c r="J338" s="17"/>
      <c r="K338" s="18"/>
      <c r="L338" s="34"/>
      <c r="M338" s="54"/>
      <c r="N338" s="37"/>
    </row>
    <row r="339" spans="1:14" ht="12.75" customHeight="1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/>
      <c r="L339" s="34"/>
      <c r="M339" s="54"/>
      <c r="N339" s="37"/>
    </row>
    <row r="340" spans="1:14" ht="12.75" customHeight="1" x14ac:dyDescent="0.3">
      <c r="A340" s="27">
        <v>3</v>
      </c>
      <c r="B340" s="68" t="s">
        <v>69</v>
      </c>
      <c r="C340" s="70" t="s">
        <v>79</v>
      </c>
      <c r="D340" s="28" t="s">
        <v>23</v>
      </c>
      <c r="E340" s="29">
        <v>1</v>
      </c>
      <c r="F340" s="56" t="s">
        <v>91</v>
      </c>
      <c r="G340" s="39" t="s">
        <v>92</v>
      </c>
      <c r="H340" s="51" t="s">
        <v>11</v>
      </c>
      <c r="I340" s="45">
        <v>1</v>
      </c>
      <c r="J340" s="17">
        <v>2799.91</v>
      </c>
      <c r="K340" s="18">
        <f>IF(AND(I340&lt;&gt;"",J340&lt;&gt;""),IFERROR(I340*J340,""),"")</f>
        <v>2799.91</v>
      </c>
      <c r="L340" s="34"/>
      <c r="M340" s="54"/>
      <c r="N340" s="37"/>
    </row>
    <row r="341" spans="1:14" ht="12.75" customHeight="1" x14ac:dyDescent="0.3">
      <c r="A341" s="27"/>
      <c r="B341" s="68"/>
      <c r="C341" s="70"/>
      <c r="D341" s="28"/>
      <c r="E341" s="29"/>
      <c r="F341" s="56" t="s">
        <v>116</v>
      </c>
      <c r="G341" s="39" t="s">
        <v>117</v>
      </c>
      <c r="H341" s="51" t="s">
        <v>11</v>
      </c>
      <c r="I341" s="45">
        <v>1</v>
      </c>
      <c r="J341" s="17"/>
      <c r="K341" s="18"/>
      <c r="L341" s="34"/>
      <c r="M341" s="54"/>
      <c r="N341" s="37"/>
    </row>
    <row r="342" spans="1:14" ht="12.75" customHeight="1" x14ac:dyDescent="0.3">
      <c r="A342" s="27"/>
      <c r="B342" s="41"/>
      <c r="C342" s="71"/>
      <c r="D342" s="28"/>
      <c r="E342" s="29"/>
      <c r="F342" s="56" t="s">
        <v>13</v>
      </c>
      <c r="G342" s="39" t="s">
        <v>14</v>
      </c>
      <c r="H342" s="51" t="s">
        <v>11</v>
      </c>
      <c r="I342" s="45">
        <v>2</v>
      </c>
      <c r="J342" s="17">
        <v>4460.76</v>
      </c>
      <c r="K342" s="18">
        <f>IF(AND(I342&lt;&gt;"",J342&lt;&gt;""),IFERROR(I342*J342,""),"")</f>
        <v>8921.52</v>
      </c>
      <c r="L342" s="34"/>
      <c r="M342" s="54"/>
      <c r="N342" s="37"/>
    </row>
    <row r="343" spans="1:14" ht="12.75" customHeight="1" x14ac:dyDescent="0.3">
      <c r="A343" s="27"/>
      <c r="B343" s="41"/>
      <c r="C343" s="71"/>
      <c r="D343" s="28"/>
      <c r="E343" s="29"/>
      <c r="F343" s="56" t="s">
        <v>173</v>
      </c>
      <c r="G343" s="39" t="s">
        <v>174</v>
      </c>
      <c r="H343" s="51" t="s">
        <v>11</v>
      </c>
      <c r="I343" s="45">
        <v>1</v>
      </c>
      <c r="J343" s="17"/>
      <c r="K343" s="18"/>
      <c r="L343" s="34"/>
      <c r="M343" s="54"/>
      <c r="N343" s="37"/>
    </row>
    <row r="344" spans="1:14" ht="12.75" customHeight="1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/>
      <c r="L344" s="34"/>
      <c r="M344" s="54"/>
      <c r="N344" s="37"/>
    </row>
    <row r="345" spans="1:14" ht="12.75" customHeight="1" x14ac:dyDescent="0.3">
      <c r="A345" s="27">
        <v>3.5</v>
      </c>
      <c r="B345" s="68" t="s">
        <v>69</v>
      </c>
      <c r="C345" s="70" t="s">
        <v>79</v>
      </c>
      <c r="D345" s="28" t="s">
        <v>23</v>
      </c>
      <c r="E345" s="29">
        <v>1</v>
      </c>
      <c r="F345" s="56" t="s">
        <v>163</v>
      </c>
      <c r="G345" s="39" t="s">
        <v>164</v>
      </c>
      <c r="H345" s="51" t="s">
        <v>11</v>
      </c>
      <c r="I345" s="45">
        <v>1</v>
      </c>
      <c r="J345" s="17">
        <v>1562.92</v>
      </c>
      <c r="K345" s="18"/>
      <c r="L345" s="34"/>
      <c r="M345" s="54" t="s">
        <v>12</v>
      </c>
      <c r="N345" s="37"/>
    </row>
    <row r="346" spans="1:14" ht="12.75" customHeight="1" x14ac:dyDescent="0.3">
      <c r="A346" s="27"/>
      <c r="B346" s="68"/>
      <c r="C346" s="70"/>
      <c r="D346" s="28"/>
      <c r="E346" s="29"/>
      <c r="F346" s="56" t="s">
        <v>120</v>
      </c>
      <c r="G346" s="39" t="s">
        <v>121</v>
      </c>
      <c r="H346" s="51" t="s">
        <v>11</v>
      </c>
      <c r="I346" s="45">
        <v>1</v>
      </c>
      <c r="J346" s="17"/>
      <c r="K346" s="18"/>
      <c r="L346" s="34"/>
      <c r="M346" s="54"/>
      <c r="N346" s="37"/>
    </row>
    <row r="347" spans="1:14" ht="12.75" customHeight="1" x14ac:dyDescent="0.3">
      <c r="A347" s="27"/>
      <c r="B347" s="41"/>
      <c r="C347" s="71"/>
      <c r="D347" s="28"/>
      <c r="E347" s="29"/>
      <c r="F347" s="56" t="s">
        <v>13</v>
      </c>
      <c r="G347" s="39" t="s">
        <v>14</v>
      </c>
      <c r="H347" s="51" t="s">
        <v>11</v>
      </c>
      <c r="I347" s="45">
        <v>2</v>
      </c>
      <c r="J347" s="17"/>
      <c r="K347" s="18"/>
      <c r="L347" s="34"/>
      <c r="M347" s="54"/>
      <c r="N347" s="37"/>
    </row>
    <row r="348" spans="1:14" ht="12.75" customHeight="1" x14ac:dyDescent="0.3">
      <c r="A348" s="27"/>
      <c r="B348" s="41"/>
      <c r="C348" s="71"/>
      <c r="D348" s="28"/>
      <c r="E348" s="29"/>
      <c r="F348" s="56" t="s">
        <v>173</v>
      </c>
      <c r="G348" s="39" t="s">
        <v>174</v>
      </c>
      <c r="H348" s="51" t="s">
        <v>11</v>
      </c>
      <c r="I348" s="45">
        <v>1</v>
      </c>
      <c r="J348" s="17"/>
      <c r="K348" s="18"/>
      <c r="L348" s="34"/>
      <c r="M348" s="54"/>
      <c r="N348" s="37"/>
    </row>
    <row r="349" spans="1:14" ht="12.75" customHeight="1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10"/>
        <v xml:space="preserve"> </v>
      </c>
      <c r="L349" s="34"/>
      <c r="M349" s="54"/>
      <c r="N349" s="37"/>
    </row>
    <row r="350" spans="1:14" ht="12.75" customHeight="1" x14ac:dyDescent="0.3">
      <c r="A350" s="27">
        <v>4</v>
      </c>
      <c r="B350" s="68" t="s">
        <v>69</v>
      </c>
      <c r="C350" s="70" t="s">
        <v>79</v>
      </c>
      <c r="D350" s="28" t="s">
        <v>23</v>
      </c>
      <c r="E350" s="29">
        <v>1</v>
      </c>
      <c r="F350" s="56" t="s">
        <v>91</v>
      </c>
      <c r="G350" s="39" t="s">
        <v>92</v>
      </c>
      <c r="H350" s="51" t="s">
        <v>11</v>
      </c>
      <c r="I350" s="45">
        <v>1</v>
      </c>
      <c r="J350" s="17">
        <v>2799.91</v>
      </c>
      <c r="K350" s="18">
        <f>IF(AND(I350&lt;&gt;"",J350&lt;&gt;""),IFERROR(I350*J350,""),"")</f>
        <v>2799.91</v>
      </c>
      <c r="L350" s="34"/>
      <c r="M350" s="54"/>
      <c r="N350" s="37"/>
    </row>
    <row r="351" spans="1:14" ht="12.75" customHeight="1" x14ac:dyDescent="0.3">
      <c r="A351" s="27"/>
      <c r="B351" s="68"/>
      <c r="C351" s="70"/>
      <c r="D351" s="28"/>
      <c r="E351" s="29"/>
      <c r="F351" s="56" t="s">
        <v>120</v>
      </c>
      <c r="G351" s="39" t="s">
        <v>121</v>
      </c>
      <c r="H351" s="51" t="s">
        <v>11</v>
      </c>
      <c r="I351" s="45">
        <v>1</v>
      </c>
      <c r="J351" s="17"/>
      <c r="K351" s="18"/>
      <c r="L351" s="34"/>
      <c r="M351" s="54"/>
      <c r="N351" s="37"/>
    </row>
    <row r="352" spans="1:14" ht="12.75" customHeight="1" x14ac:dyDescent="0.3">
      <c r="A352" s="27"/>
      <c r="B352" s="41"/>
      <c r="C352" s="71"/>
      <c r="D352" s="28"/>
      <c r="E352" s="29"/>
      <c r="F352" s="56" t="s">
        <v>13</v>
      </c>
      <c r="G352" s="39" t="s">
        <v>14</v>
      </c>
      <c r="H352" s="51" t="s">
        <v>11</v>
      </c>
      <c r="I352" s="45">
        <v>2</v>
      </c>
      <c r="J352" s="17">
        <v>4460.76</v>
      </c>
      <c r="K352" s="18">
        <f>IF(AND(I352&lt;&gt;"",J352&lt;&gt;""),IFERROR(I352*J352,""),"")</f>
        <v>8921.52</v>
      </c>
      <c r="L352" s="34"/>
      <c r="M352" s="54"/>
      <c r="N352" s="37"/>
    </row>
    <row r="353" spans="1:14" ht="12.75" customHeight="1" x14ac:dyDescent="0.3">
      <c r="A353" s="27"/>
      <c r="B353" s="41"/>
      <c r="C353" s="71"/>
      <c r="D353" s="28"/>
      <c r="E353" s="29"/>
      <c r="F353" s="56" t="s">
        <v>173</v>
      </c>
      <c r="G353" s="39" t="s">
        <v>174</v>
      </c>
      <c r="H353" s="51" t="s">
        <v>11</v>
      </c>
      <c r="I353" s="45">
        <v>1</v>
      </c>
      <c r="J353" s="17"/>
      <c r="K353" s="18" t="str">
        <f t="shared" si="10"/>
        <v xml:space="preserve"> </v>
      </c>
      <c r="L353" s="34"/>
      <c r="M353" s="54"/>
      <c r="N353" s="37"/>
    </row>
    <row r="354" spans="1:14" ht="12.75" customHeight="1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/>
      <c r="L354" s="34"/>
      <c r="M354" s="54"/>
      <c r="N354" s="37"/>
    </row>
    <row r="355" spans="1:14" ht="12.75" customHeight="1" x14ac:dyDescent="0.3">
      <c r="A355" s="27">
        <v>4.5</v>
      </c>
      <c r="B355" s="68" t="s">
        <v>69</v>
      </c>
      <c r="C355" s="70" t="s">
        <v>79</v>
      </c>
      <c r="D355" s="28" t="s">
        <v>23</v>
      </c>
      <c r="E355" s="29">
        <v>1</v>
      </c>
      <c r="F355" s="56" t="s">
        <v>95</v>
      </c>
      <c r="G355" s="39" t="s">
        <v>96</v>
      </c>
      <c r="H355" s="51" t="s">
        <v>11</v>
      </c>
      <c r="I355" s="45">
        <v>1</v>
      </c>
      <c r="J355" s="17">
        <v>4290.1099999999997</v>
      </c>
      <c r="K355" s="18"/>
      <c r="L355" s="34"/>
      <c r="M355" s="54" t="s">
        <v>12</v>
      </c>
      <c r="N355" s="37"/>
    </row>
    <row r="356" spans="1:14" ht="12.75" customHeight="1" x14ac:dyDescent="0.3">
      <c r="A356" s="27"/>
      <c r="B356" s="68"/>
      <c r="C356" s="70"/>
      <c r="D356" s="28"/>
      <c r="E356" s="29"/>
      <c r="F356" s="56" t="s">
        <v>120</v>
      </c>
      <c r="G356" s="39" t="s">
        <v>121</v>
      </c>
      <c r="H356" s="51" t="s">
        <v>11</v>
      </c>
      <c r="I356" s="45">
        <v>1</v>
      </c>
      <c r="J356" s="17">
        <v>13485.74</v>
      </c>
      <c r="K356" s="18"/>
      <c r="L356" s="34"/>
      <c r="M356" s="54"/>
      <c r="N356" s="37"/>
    </row>
    <row r="357" spans="1:14" ht="12.75" customHeight="1" x14ac:dyDescent="0.3">
      <c r="A357" s="27"/>
      <c r="B357" s="41"/>
      <c r="C357" s="71"/>
      <c r="D357" s="28"/>
      <c r="E357" s="29"/>
      <c r="F357" s="56" t="s">
        <v>13</v>
      </c>
      <c r="G357" s="39" t="s">
        <v>14</v>
      </c>
      <c r="H357" s="51" t="s">
        <v>11</v>
      </c>
      <c r="I357" s="45">
        <v>2</v>
      </c>
      <c r="J357" s="17">
        <v>6664.7</v>
      </c>
      <c r="K357" s="18"/>
      <c r="L357" s="34"/>
      <c r="M357" s="54"/>
      <c r="N357" s="37"/>
    </row>
    <row r="358" spans="1:14" ht="12.75" customHeight="1" x14ac:dyDescent="0.3">
      <c r="A358" s="27"/>
      <c r="B358" s="41"/>
      <c r="C358" s="71"/>
      <c r="D358" s="28"/>
      <c r="E358" s="29"/>
      <c r="F358" s="56" t="s">
        <v>173</v>
      </c>
      <c r="G358" s="39" t="s">
        <v>174</v>
      </c>
      <c r="H358" s="51" t="s">
        <v>11</v>
      </c>
      <c r="I358" s="45">
        <v>1</v>
      </c>
      <c r="J358" s="17"/>
      <c r="K358" s="18"/>
      <c r="L358" s="34"/>
      <c r="M358" s="54"/>
      <c r="N358" s="37"/>
    </row>
    <row r="359" spans="1:14" ht="12.75" customHeight="1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/>
      <c r="L359" s="34"/>
      <c r="M359" s="54"/>
      <c r="N359" s="37"/>
    </row>
    <row r="360" spans="1:14" ht="12.75" customHeight="1" x14ac:dyDescent="0.3">
      <c r="A360" s="27"/>
      <c r="B360" s="41"/>
      <c r="C360" s="71"/>
      <c r="D360" s="28"/>
      <c r="E360" s="29"/>
      <c r="F360" s="56"/>
      <c r="G360" s="64"/>
      <c r="H360" s="51"/>
      <c r="I360" s="45"/>
      <c r="J360" s="17"/>
      <c r="K360" s="18"/>
      <c r="L360" s="34"/>
      <c r="M360" s="54"/>
      <c r="N360" s="37"/>
    </row>
    <row r="361" spans="1:14" ht="12.75" customHeight="1" x14ac:dyDescent="0.3">
      <c r="A361" s="27"/>
      <c r="B361" s="41"/>
      <c r="C361" s="71"/>
      <c r="D361" s="28"/>
      <c r="E361" s="29"/>
      <c r="F361" s="56"/>
      <c r="G361" s="64"/>
      <c r="H361" s="51"/>
      <c r="I361" s="45"/>
      <c r="J361" s="17"/>
      <c r="K361" s="18"/>
      <c r="L361" s="34"/>
      <c r="M361" s="54"/>
      <c r="N361" s="37"/>
    </row>
    <row r="362" spans="1:14" ht="12.75" customHeight="1" x14ac:dyDescent="0.3">
      <c r="A362" s="27">
        <v>1</v>
      </c>
      <c r="B362" s="41" t="s">
        <v>156</v>
      </c>
      <c r="C362" s="71" t="s">
        <v>79</v>
      </c>
      <c r="D362" s="28" t="s">
        <v>23</v>
      </c>
      <c r="E362" s="29">
        <v>1</v>
      </c>
      <c r="F362" s="56" t="s">
        <v>104</v>
      </c>
      <c r="G362" s="64" t="s">
        <v>105</v>
      </c>
      <c r="H362" s="51" t="s">
        <v>11</v>
      </c>
      <c r="I362" s="45">
        <v>1</v>
      </c>
      <c r="J362" s="17">
        <v>4970.83</v>
      </c>
      <c r="K362" s="18">
        <f t="shared" ref="K362:K390" si="11">IF(AND(I362&lt;&gt;"",J362&lt;&gt;""),IFERROR(I362*J362,""),"")</f>
        <v>4970.83</v>
      </c>
      <c r="L362" s="34"/>
      <c r="M362" s="54" t="s">
        <v>12</v>
      </c>
      <c r="N362" s="37"/>
    </row>
    <row r="363" spans="1:14" ht="12.75" customHeight="1" x14ac:dyDescent="0.3">
      <c r="A363" s="27"/>
      <c r="B363" s="41"/>
      <c r="C363" s="71"/>
      <c r="D363" s="28"/>
      <c r="E363" s="29"/>
      <c r="F363" s="56" t="s">
        <v>171</v>
      </c>
      <c r="G363" s="64" t="s">
        <v>172</v>
      </c>
      <c r="H363" s="51" t="s">
        <v>11</v>
      </c>
      <c r="I363" s="45">
        <v>1</v>
      </c>
      <c r="J363" s="17">
        <v>4460.76</v>
      </c>
      <c r="K363" s="18">
        <f t="shared" si="11"/>
        <v>4460.76</v>
      </c>
      <c r="L363" s="34"/>
      <c r="M363" s="54"/>
      <c r="N363" s="37"/>
    </row>
    <row r="364" spans="1:14" ht="12.75" customHeight="1" x14ac:dyDescent="0.3">
      <c r="A364" s="27"/>
      <c r="B364" s="41"/>
      <c r="C364" s="71"/>
      <c r="D364" s="28"/>
      <c r="E364" s="29"/>
      <c r="F364" s="56" t="s">
        <v>177</v>
      </c>
      <c r="G364" s="64" t="s">
        <v>178</v>
      </c>
      <c r="H364" s="51" t="s">
        <v>11</v>
      </c>
      <c r="I364" s="45">
        <v>1</v>
      </c>
      <c r="J364" s="17"/>
      <c r="K364" s="18"/>
      <c r="L364" s="34"/>
      <c r="M364" s="54"/>
      <c r="N364" s="37"/>
    </row>
    <row r="365" spans="1:14" ht="12.75" customHeight="1" x14ac:dyDescent="0.3">
      <c r="A365" s="27"/>
      <c r="B365" s="41"/>
      <c r="C365" s="71"/>
      <c r="D365" s="28"/>
      <c r="E365" s="29"/>
      <c r="F365" s="56"/>
      <c r="G365" s="64"/>
      <c r="H365" s="51"/>
      <c r="I365" s="45"/>
      <c r="J365" s="17"/>
      <c r="K365" s="18" t="str">
        <f t="shared" si="11"/>
        <v/>
      </c>
      <c r="L365" s="34"/>
      <c r="M365" s="54"/>
      <c r="N365" s="37"/>
    </row>
    <row r="366" spans="1:14" ht="12.75" customHeight="1" x14ac:dyDescent="0.3">
      <c r="A366" s="27">
        <v>1.5</v>
      </c>
      <c r="B366" s="41" t="s">
        <v>156</v>
      </c>
      <c r="C366" s="71" t="s">
        <v>79</v>
      </c>
      <c r="D366" s="28" t="s">
        <v>23</v>
      </c>
      <c r="E366" s="29">
        <v>1</v>
      </c>
      <c r="F366" s="56" t="s">
        <v>106</v>
      </c>
      <c r="G366" s="64" t="s">
        <v>107</v>
      </c>
      <c r="H366" s="51" t="s">
        <v>11</v>
      </c>
      <c r="I366" s="45">
        <v>1</v>
      </c>
      <c r="J366" s="17">
        <v>6554.95</v>
      </c>
      <c r="K366" s="18">
        <f t="shared" si="11"/>
        <v>6554.95</v>
      </c>
      <c r="L366" s="34"/>
      <c r="M366" s="54" t="s">
        <v>12</v>
      </c>
      <c r="N366" s="37"/>
    </row>
    <row r="367" spans="1:14" ht="12.75" customHeight="1" x14ac:dyDescent="0.3">
      <c r="A367" s="27"/>
      <c r="B367" s="41"/>
      <c r="C367" s="71"/>
      <c r="D367" s="28"/>
      <c r="E367" s="29"/>
      <c r="F367" s="56" t="s">
        <v>171</v>
      </c>
      <c r="G367" s="64" t="s">
        <v>172</v>
      </c>
      <c r="H367" s="51" t="s">
        <v>11</v>
      </c>
      <c r="I367" s="45">
        <v>1</v>
      </c>
      <c r="J367" s="17">
        <v>4460.76</v>
      </c>
      <c r="K367" s="18">
        <f t="shared" si="11"/>
        <v>4460.76</v>
      </c>
      <c r="L367" s="34"/>
      <c r="M367" s="54"/>
      <c r="N367" s="37"/>
    </row>
    <row r="368" spans="1:14" ht="12.75" customHeight="1" x14ac:dyDescent="0.3">
      <c r="A368" s="27"/>
      <c r="B368" s="41"/>
      <c r="C368" s="71"/>
      <c r="D368" s="28"/>
      <c r="E368" s="29"/>
      <c r="F368" s="56" t="s">
        <v>177</v>
      </c>
      <c r="G368" s="64" t="s">
        <v>178</v>
      </c>
      <c r="H368" s="51" t="s">
        <v>11</v>
      </c>
      <c r="I368" s="45">
        <v>1</v>
      </c>
      <c r="J368" s="17"/>
      <c r="K368" s="18"/>
      <c r="L368" s="34"/>
      <c r="M368" s="54"/>
      <c r="N368" s="37"/>
    </row>
    <row r="369" spans="1:14" ht="12.75" customHeight="1" x14ac:dyDescent="0.3">
      <c r="A369" s="27"/>
      <c r="B369" s="41"/>
      <c r="C369" s="71"/>
      <c r="D369" s="28"/>
      <c r="E369" s="29"/>
      <c r="F369" s="56"/>
      <c r="G369" s="64"/>
      <c r="H369" s="51"/>
      <c r="I369" s="45"/>
      <c r="J369" s="17"/>
      <c r="K369" s="18" t="str">
        <f t="shared" si="11"/>
        <v/>
      </c>
      <c r="L369" s="34"/>
      <c r="M369" s="54"/>
      <c r="N369" s="37"/>
    </row>
    <row r="370" spans="1:14" ht="12.75" customHeight="1" x14ac:dyDescent="0.3">
      <c r="A370" s="27">
        <v>2</v>
      </c>
      <c r="B370" s="41" t="s">
        <v>156</v>
      </c>
      <c r="C370" s="71" t="s">
        <v>79</v>
      </c>
      <c r="D370" s="28" t="s">
        <v>23</v>
      </c>
      <c r="E370" s="29">
        <v>1</v>
      </c>
      <c r="F370" s="56" t="s">
        <v>108</v>
      </c>
      <c r="G370" s="64" t="s">
        <v>109</v>
      </c>
      <c r="H370" s="51" t="s">
        <v>11</v>
      </c>
      <c r="I370" s="45">
        <v>1</v>
      </c>
      <c r="J370" s="17">
        <v>8524.7999999999993</v>
      </c>
      <c r="K370" s="18">
        <f t="shared" si="11"/>
        <v>8524.7999999999993</v>
      </c>
      <c r="L370" s="34"/>
      <c r="M370" s="54" t="s">
        <v>12</v>
      </c>
      <c r="N370" s="37"/>
    </row>
    <row r="371" spans="1:14" ht="12.75" customHeight="1" x14ac:dyDescent="0.3">
      <c r="A371" s="27"/>
      <c r="B371" s="41"/>
      <c r="C371" s="71"/>
      <c r="D371" s="28"/>
      <c r="E371" s="29"/>
      <c r="F371" s="56" t="s">
        <v>171</v>
      </c>
      <c r="G371" s="64" t="s">
        <v>172</v>
      </c>
      <c r="H371" s="51" t="s">
        <v>11</v>
      </c>
      <c r="I371" s="45">
        <v>1</v>
      </c>
      <c r="J371" s="17">
        <v>4460.76</v>
      </c>
      <c r="K371" s="18">
        <f t="shared" si="11"/>
        <v>4460.76</v>
      </c>
      <c r="L371" s="34"/>
      <c r="M371" s="54"/>
      <c r="N371" s="37"/>
    </row>
    <row r="372" spans="1:14" ht="12.75" customHeight="1" x14ac:dyDescent="0.3">
      <c r="A372" s="27"/>
      <c r="B372" s="41"/>
      <c r="C372" s="71"/>
      <c r="D372" s="28"/>
      <c r="E372" s="29"/>
      <c r="F372" s="56" t="s">
        <v>177</v>
      </c>
      <c r="G372" s="64" t="s">
        <v>178</v>
      </c>
      <c r="H372" s="51" t="s">
        <v>11</v>
      </c>
      <c r="I372" s="45">
        <v>1</v>
      </c>
      <c r="J372" s="17"/>
      <c r="K372" s="18"/>
      <c r="L372" s="34"/>
      <c r="M372" s="54"/>
      <c r="N372" s="37"/>
    </row>
    <row r="373" spans="1:14" ht="12.75" customHeight="1" x14ac:dyDescent="0.3">
      <c r="A373" s="27"/>
      <c r="B373" s="41"/>
      <c r="C373" s="71"/>
      <c r="D373" s="28"/>
      <c r="E373" s="29"/>
      <c r="F373" s="56"/>
      <c r="G373" s="64"/>
      <c r="H373" s="51"/>
      <c r="I373" s="45"/>
      <c r="J373" s="17"/>
      <c r="K373" s="18" t="str">
        <f t="shared" si="11"/>
        <v/>
      </c>
      <c r="L373" s="34"/>
      <c r="M373" s="54"/>
      <c r="N373" s="37"/>
    </row>
    <row r="374" spans="1:14" ht="12.75" customHeight="1" x14ac:dyDescent="0.3">
      <c r="A374" s="27">
        <v>2.5</v>
      </c>
      <c r="B374" s="41" t="s">
        <v>156</v>
      </c>
      <c r="C374" s="71" t="s">
        <v>79</v>
      </c>
      <c r="D374" s="28" t="s">
        <v>23</v>
      </c>
      <c r="E374" s="29">
        <v>1</v>
      </c>
      <c r="F374" s="56" t="s">
        <v>118</v>
      </c>
      <c r="G374" s="64" t="s">
        <v>119</v>
      </c>
      <c r="H374" s="51" t="s">
        <v>11</v>
      </c>
      <c r="I374" s="45">
        <v>1</v>
      </c>
      <c r="J374" s="17">
        <v>3753.6</v>
      </c>
      <c r="K374" s="18">
        <f t="shared" si="11"/>
        <v>3753.6</v>
      </c>
      <c r="L374" s="34"/>
      <c r="M374" s="54" t="s">
        <v>12</v>
      </c>
      <c r="N374" s="37"/>
    </row>
    <row r="375" spans="1:14" ht="12.75" customHeight="1" x14ac:dyDescent="0.3">
      <c r="A375" s="27"/>
      <c r="B375" s="41"/>
      <c r="C375" s="71"/>
      <c r="D375" s="28"/>
      <c r="E375" s="29"/>
      <c r="F375" s="56" t="s">
        <v>116</v>
      </c>
      <c r="G375" s="64" t="s">
        <v>117</v>
      </c>
      <c r="H375" s="51" t="s">
        <v>11</v>
      </c>
      <c r="I375" s="45">
        <v>1</v>
      </c>
      <c r="J375" s="17">
        <v>8177.98</v>
      </c>
      <c r="K375" s="18">
        <f t="shared" si="11"/>
        <v>8177.98</v>
      </c>
      <c r="L375" s="34"/>
      <c r="M375" s="54" t="s">
        <v>12</v>
      </c>
      <c r="N375" s="37"/>
    </row>
    <row r="376" spans="1:14" ht="12.75" customHeight="1" x14ac:dyDescent="0.3">
      <c r="A376" s="27"/>
      <c r="B376" s="41"/>
      <c r="C376" s="71"/>
      <c r="D376" s="28"/>
      <c r="E376" s="29"/>
      <c r="F376" s="56" t="s">
        <v>13</v>
      </c>
      <c r="G376" s="64" t="s">
        <v>14</v>
      </c>
      <c r="H376" s="51" t="s">
        <v>11</v>
      </c>
      <c r="I376" s="45">
        <v>2</v>
      </c>
      <c r="J376" s="17">
        <v>4460.76</v>
      </c>
      <c r="K376" s="18">
        <f t="shared" si="11"/>
        <v>8921.52</v>
      </c>
      <c r="L376" s="34"/>
      <c r="M376" s="54"/>
      <c r="N376" s="37"/>
    </row>
    <row r="377" spans="1:14" ht="12.75" customHeight="1" x14ac:dyDescent="0.3">
      <c r="A377" s="27"/>
      <c r="B377" s="41"/>
      <c r="C377" s="71"/>
      <c r="D377" s="28"/>
      <c r="E377" s="29"/>
      <c r="F377" s="56" t="s">
        <v>177</v>
      </c>
      <c r="G377" s="64" t="s">
        <v>178</v>
      </c>
      <c r="H377" s="51" t="s">
        <v>11</v>
      </c>
      <c r="I377" s="45">
        <v>1</v>
      </c>
      <c r="J377" s="17"/>
      <c r="K377" s="18"/>
      <c r="L377" s="34"/>
      <c r="M377" s="54"/>
      <c r="N377" s="37"/>
    </row>
    <row r="378" spans="1:14" ht="12.75" customHeight="1" x14ac:dyDescent="0.3">
      <c r="A378" s="27"/>
      <c r="B378" s="41"/>
      <c r="C378" s="71"/>
      <c r="D378" s="28"/>
      <c r="E378" s="29"/>
      <c r="F378" s="56"/>
      <c r="G378" s="64"/>
      <c r="H378" s="51"/>
      <c r="I378" s="45"/>
      <c r="J378" s="17"/>
      <c r="K378" s="18" t="str">
        <f t="shared" si="11"/>
        <v/>
      </c>
      <c r="L378" s="34"/>
      <c r="M378" s="54"/>
      <c r="N378" s="37"/>
    </row>
    <row r="379" spans="1:14" ht="12.75" customHeight="1" x14ac:dyDescent="0.3">
      <c r="A379" s="27">
        <v>3</v>
      </c>
      <c r="B379" s="41" t="s">
        <v>156</v>
      </c>
      <c r="C379" s="71" t="s">
        <v>79</v>
      </c>
      <c r="D379" s="28" t="s">
        <v>23</v>
      </c>
      <c r="E379" s="29">
        <v>1</v>
      </c>
      <c r="F379" s="56" t="s">
        <v>104</v>
      </c>
      <c r="G379" s="64" t="s">
        <v>105</v>
      </c>
      <c r="H379" s="51" t="s">
        <v>11</v>
      </c>
      <c r="I379" s="45">
        <v>1</v>
      </c>
      <c r="J379" s="17">
        <v>4970.83</v>
      </c>
      <c r="K379" s="18">
        <f t="shared" si="11"/>
        <v>4970.83</v>
      </c>
      <c r="L379" s="34"/>
      <c r="M379" s="54" t="s">
        <v>12</v>
      </c>
      <c r="N379" s="37"/>
    </row>
    <row r="380" spans="1:14" ht="12.75" customHeight="1" x14ac:dyDescent="0.3">
      <c r="A380" s="27"/>
      <c r="B380" s="41"/>
      <c r="C380" s="71"/>
      <c r="D380" s="28"/>
      <c r="E380" s="29"/>
      <c r="F380" s="56" t="s">
        <v>116</v>
      </c>
      <c r="G380" s="64" t="s">
        <v>117</v>
      </c>
      <c r="H380" s="51" t="s">
        <v>11</v>
      </c>
      <c r="I380" s="45">
        <v>1</v>
      </c>
      <c r="J380" s="17">
        <v>4460.76</v>
      </c>
      <c r="K380" s="18">
        <f t="shared" si="11"/>
        <v>4460.76</v>
      </c>
      <c r="L380" s="34"/>
      <c r="M380" s="54"/>
      <c r="N380" s="37"/>
    </row>
    <row r="381" spans="1:14" ht="12.75" customHeight="1" x14ac:dyDescent="0.3">
      <c r="A381" s="27"/>
      <c r="B381" s="41"/>
      <c r="C381" s="71"/>
      <c r="D381" s="28"/>
      <c r="E381" s="29"/>
      <c r="F381" s="56" t="s">
        <v>13</v>
      </c>
      <c r="G381" s="64" t="s">
        <v>14</v>
      </c>
      <c r="H381" s="51" t="s">
        <v>11</v>
      </c>
      <c r="I381" s="45">
        <v>2</v>
      </c>
      <c r="J381" s="17"/>
      <c r="K381" s="18"/>
      <c r="L381" s="34"/>
      <c r="M381" s="54"/>
      <c r="N381" s="37"/>
    </row>
    <row r="382" spans="1:14" ht="12.75" customHeight="1" x14ac:dyDescent="0.3">
      <c r="A382" s="27"/>
      <c r="B382" s="41"/>
      <c r="C382" s="71"/>
      <c r="D382" s="28"/>
      <c r="E382" s="29"/>
      <c r="F382" s="56" t="s">
        <v>177</v>
      </c>
      <c r="G382" s="64" t="s">
        <v>178</v>
      </c>
      <c r="H382" s="51" t="s">
        <v>11</v>
      </c>
      <c r="I382" s="45">
        <v>1</v>
      </c>
      <c r="J382" s="17"/>
      <c r="K382" s="18"/>
      <c r="L382" s="34"/>
      <c r="M382" s="54"/>
      <c r="N382" s="37"/>
    </row>
    <row r="383" spans="1:14" ht="12.75" customHeight="1" x14ac:dyDescent="0.3">
      <c r="A383" s="27"/>
      <c r="B383" s="41"/>
      <c r="C383" s="71"/>
      <c r="D383" s="28"/>
      <c r="E383" s="29"/>
      <c r="F383" s="56"/>
      <c r="G383" s="64"/>
      <c r="H383" s="51"/>
      <c r="I383" s="45"/>
      <c r="J383" s="17"/>
      <c r="K383" s="18" t="str">
        <f t="shared" si="11"/>
        <v/>
      </c>
      <c r="L383" s="34"/>
      <c r="M383" s="54"/>
      <c r="N383" s="37"/>
    </row>
    <row r="384" spans="1:14" ht="12.75" customHeight="1" x14ac:dyDescent="0.3">
      <c r="A384" s="27">
        <v>3.5</v>
      </c>
      <c r="B384" s="41" t="s">
        <v>156</v>
      </c>
      <c r="C384" s="71" t="s">
        <v>79</v>
      </c>
      <c r="D384" s="28" t="s">
        <v>23</v>
      </c>
      <c r="E384" s="29">
        <v>1</v>
      </c>
      <c r="F384" s="56" t="s">
        <v>118</v>
      </c>
      <c r="G384" s="64" t="s">
        <v>119</v>
      </c>
      <c r="H384" s="51" t="s">
        <v>11</v>
      </c>
      <c r="I384" s="45">
        <v>1</v>
      </c>
      <c r="J384" s="17">
        <v>3753.6</v>
      </c>
      <c r="K384" s="18">
        <f t="shared" si="11"/>
        <v>3753.6</v>
      </c>
      <c r="L384" s="34"/>
      <c r="M384" s="54" t="s">
        <v>12</v>
      </c>
      <c r="N384" s="37"/>
    </row>
    <row r="385" spans="1:14" ht="12.75" customHeight="1" x14ac:dyDescent="0.3">
      <c r="A385" s="27"/>
      <c r="B385" s="41"/>
      <c r="C385" s="71"/>
      <c r="D385" s="28"/>
      <c r="E385" s="29"/>
      <c r="F385" s="56" t="s">
        <v>120</v>
      </c>
      <c r="G385" s="64" t="s">
        <v>121</v>
      </c>
      <c r="H385" s="51" t="s">
        <v>11</v>
      </c>
      <c r="I385" s="45">
        <v>1</v>
      </c>
      <c r="J385" s="17">
        <v>13485.74</v>
      </c>
      <c r="K385" s="18">
        <f t="shared" si="11"/>
        <v>13485.74</v>
      </c>
      <c r="L385" s="34"/>
      <c r="M385" s="54"/>
      <c r="N385" s="37"/>
    </row>
    <row r="386" spans="1:14" ht="12.75" customHeight="1" x14ac:dyDescent="0.3">
      <c r="A386" s="27"/>
      <c r="B386" s="41"/>
      <c r="C386" s="71"/>
      <c r="D386" s="28"/>
      <c r="E386" s="29"/>
      <c r="F386" s="56" t="s">
        <v>13</v>
      </c>
      <c r="G386" s="64" t="s">
        <v>14</v>
      </c>
      <c r="H386" s="51" t="s">
        <v>11</v>
      </c>
      <c r="I386" s="45">
        <v>2</v>
      </c>
      <c r="J386" s="17">
        <v>4460.76</v>
      </c>
      <c r="K386" s="18">
        <f t="shared" si="11"/>
        <v>8921.52</v>
      </c>
      <c r="L386" s="34"/>
      <c r="M386" s="54"/>
      <c r="N386" s="37"/>
    </row>
    <row r="387" spans="1:14" ht="12.75" customHeight="1" x14ac:dyDescent="0.3">
      <c r="A387" s="27"/>
      <c r="B387" s="41"/>
      <c r="C387" s="71"/>
      <c r="D387" s="28"/>
      <c r="E387" s="29"/>
      <c r="F387" s="56" t="s">
        <v>177</v>
      </c>
      <c r="G387" s="64" t="s">
        <v>178</v>
      </c>
      <c r="H387" s="51" t="s">
        <v>11</v>
      </c>
      <c r="I387" s="45">
        <v>1</v>
      </c>
      <c r="J387" s="17"/>
      <c r="K387" s="18"/>
      <c r="L387" s="34"/>
      <c r="M387" s="54"/>
      <c r="N387" s="37"/>
    </row>
    <row r="388" spans="1:14" ht="12.75" customHeight="1" x14ac:dyDescent="0.3">
      <c r="A388" s="27"/>
      <c r="B388" s="41"/>
      <c r="C388" s="71"/>
      <c r="D388" s="28"/>
      <c r="E388" s="29"/>
      <c r="F388" s="56"/>
      <c r="G388" s="64"/>
      <c r="H388" s="51"/>
      <c r="I388" s="45"/>
      <c r="J388" s="17"/>
      <c r="K388" s="18" t="str">
        <f t="shared" si="11"/>
        <v/>
      </c>
      <c r="L388" s="34"/>
      <c r="M388" s="54"/>
      <c r="N388" s="37"/>
    </row>
    <row r="389" spans="1:14" ht="12.75" customHeight="1" x14ac:dyDescent="0.3">
      <c r="A389" s="27">
        <v>4</v>
      </c>
      <c r="B389" s="41" t="s">
        <v>156</v>
      </c>
      <c r="C389" s="71" t="s">
        <v>79</v>
      </c>
      <c r="D389" s="28" t="s">
        <v>23</v>
      </c>
      <c r="E389" s="29">
        <v>1</v>
      </c>
      <c r="F389" s="56" t="s">
        <v>104</v>
      </c>
      <c r="G389" s="64" t="s">
        <v>105</v>
      </c>
      <c r="H389" s="51" t="s">
        <v>11</v>
      </c>
      <c r="I389" s="45">
        <v>1</v>
      </c>
      <c r="J389" s="17">
        <v>4970.83</v>
      </c>
      <c r="K389" s="18">
        <f t="shared" si="11"/>
        <v>4970.83</v>
      </c>
      <c r="L389" s="34"/>
      <c r="M389" s="54" t="s">
        <v>12</v>
      </c>
      <c r="N389" s="37"/>
    </row>
    <row r="390" spans="1:14" ht="12.75" customHeight="1" x14ac:dyDescent="0.3">
      <c r="A390" s="27"/>
      <c r="B390" s="41"/>
      <c r="C390" s="71"/>
      <c r="D390" s="28"/>
      <c r="E390" s="29"/>
      <c r="F390" s="56" t="s">
        <v>120</v>
      </c>
      <c r="G390" s="64" t="s">
        <v>121</v>
      </c>
      <c r="H390" s="51" t="s">
        <v>11</v>
      </c>
      <c r="I390" s="45">
        <v>1</v>
      </c>
      <c r="J390" s="17">
        <v>4460.76</v>
      </c>
      <c r="K390" s="18">
        <f t="shared" si="11"/>
        <v>4460.76</v>
      </c>
      <c r="L390" s="34"/>
      <c r="M390" s="54"/>
      <c r="N390" s="37"/>
    </row>
    <row r="391" spans="1:14" ht="12.75" customHeight="1" x14ac:dyDescent="0.3">
      <c r="A391" s="27"/>
      <c r="B391" s="41"/>
      <c r="C391" s="71"/>
      <c r="D391" s="28"/>
      <c r="E391" s="29"/>
      <c r="F391" s="56" t="s">
        <v>13</v>
      </c>
      <c r="G391" s="64" t="s">
        <v>14</v>
      </c>
      <c r="H391" s="51" t="s">
        <v>11</v>
      </c>
      <c r="I391" s="45">
        <v>2</v>
      </c>
      <c r="J391" s="17"/>
      <c r="K391" s="18"/>
      <c r="L391" s="34"/>
      <c r="M391" s="54"/>
      <c r="N391" s="37"/>
    </row>
    <row r="392" spans="1:14" ht="12.75" customHeight="1" x14ac:dyDescent="0.3">
      <c r="A392" s="27"/>
      <c r="B392" s="41"/>
      <c r="C392" s="71"/>
      <c r="D392" s="28"/>
      <c r="E392" s="29"/>
      <c r="F392" s="56" t="s">
        <v>177</v>
      </c>
      <c r="G392" s="64" t="s">
        <v>178</v>
      </c>
      <c r="H392" s="51" t="s">
        <v>11</v>
      </c>
      <c r="I392" s="45">
        <v>1</v>
      </c>
      <c r="J392" s="17"/>
      <c r="K392" s="18"/>
      <c r="L392" s="34"/>
      <c r="M392" s="54"/>
      <c r="N392" s="37"/>
    </row>
    <row r="393" spans="1:14" ht="12.75" customHeight="1" x14ac:dyDescent="0.3">
      <c r="A393" s="27"/>
      <c r="B393" s="41"/>
      <c r="C393" s="71"/>
      <c r="D393" s="28"/>
      <c r="E393" s="29"/>
      <c r="F393" s="56"/>
      <c r="G393" s="64"/>
      <c r="H393" s="51"/>
      <c r="I393" s="45"/>
      <c r="J393" s="17"/>
      <c r="K393" s="18" t="str">
        <f t="shared" si="10"/>
        <v xml:space="preserve"> </v>
      </c>
      <c r="L393" s="34"/>
      <c r="M393" s="54"/>
      <c r="N393" s="37"/>
    </row>
    <row r="394" spans="1:14" ht="12.75" customHeight="1" x14ac:dyDescent="0.3">
      <c r="A394" s="27">
        <v>4.5</v>
      </c>
      <c r="B394" s="41" t="s">
        <v>156</v>
      </c>
      <c r="C394" s="71" t="s">
        <v>79</v>
      </c>
      <c r="D394" s="28" t="s">
        <v>23</v>
      </c>
      <c r="E394" s="29">
        <v>1</v>
      </c>
      <c r="F394" s="56" t="s">
        <v>118</v>
      </c>
      <c r="G394" s="64" t="s">
        <v>119</v>
      </c>
      <c r="H394" s="51" t="s">
        <v>11</v>
      </c>
      <c r="I394" s="45">
        <v>1</v>
      </c>
      <c r="J394" s="17">
        <v>3753.6</v>
      </c>
      <c r="K394" s="18">
        <f>IF(AND(I394&lt;&gt;"",J394&lt;&gt;""),IFERROR(I394*J394,""),"")</f>
        <v>3753.6</v>
      </c>
      <c r="L394" s="34"/>
      <c r="M394" s="54" t="s">
        <v>12</v>
      </c>
      <c r="N394" s="37"/>
    </row>
    <row r="395" spans="1:14" ht="12.75" customHeight="1" x14ac:dyDescent="0.3">
      <c r="A395" s="27"/>
      <c r="B395" s="41"/>
      <c r="C395" s="71"/>
      <c r="D395" s="28"/>
      <c r="E395" s="29"/>
      <c r="F395" s="56" t="s">
        <v>122</v>
      </c>
      <c r="G395" s="64" t="s">
        <v>123</v>
      </c>
      <c r="H395" s="51" t="s">
        <v>11</v>
      </c>
      <c r="I395" s="45">
        <v>1</v>
      </c>
      <c r="J395" s="17">
        <v>20163.14</v>
      </c>
      <c r="K395" s="18">
        <f>IF(AND(I395&lt;&gt;"",J395&lt;&gt;""),IFERROR(I395*J395,""),"")</f>
        <v>20163.14</v>
      </c>
      <c r="L395" s="34"/>
      <c r="M395" s="54" t="s">
        <v>12</v>
      </c>
      <c r="N395" s="37"/>
    </row>
    <row r="396" spans="1:14" ht="12.75" customHeight="1" x14ac:dyDescent="0.3">
      <c r="A396" s="27"/>
      <c r="B396" s="41"/>
      <c r="C396" s="71"/>
      <c r="D396" s="28"/>
      <c r="E396" s="29"/>
      <c r="F396" s="56" t="s">
        <v>13</v>
      </c>
      <c r="G396" s="64" t="s">
        <v>14</v>
      </c>
      <c r="H396" s="51" t="s">
        <v>11</v>
      </c>
      <c r="I396" s="45">
        <v>2</v>
      </c>
      <c r="J396" s="17">
        <v>4460.76</v>
      </c>
      <c r="K396" s="18">
        <f>IF(AND(I396&lt;&gt;"",J396&lt;&gt;""),IFERROR(I396*J396,""),"")</f>
        <v>8921.52</v>
      </c>
      <c r="L396" s="34"/>
      <c r="M396" s="54"/>
      <c r="N396" s="37"/>
    </row>
    <row r="397" spans="1:14" ht="12.75" customHeight="1" x14ac:dyDescent="0.3">
      <c r="A397" s="27"/>
      <c r="B397" s="41"/>
      <c r="C397" s="71"/>
      <c r="D397" s="28"/>
      <c r="E397" s="29"/>
      <c r="F397" s="56" t="s">
        <v>177</v>
      </c>
      <c r="G397" s="64" t="s">
        <v>178</v>
      </c>
      <c r="H397" s="51" t="s">
        <v>11</v>
      </c>
      <c r="I397" s="45">
        <v>1</v>
      </c>
      <c r="J397" s="17"/>
      <c r="K397" s="18" t="str">
        <f t="shared" si="10"/>
        <v xml:space="preserve"> </v>
      </c>
      <c r="L397" s="34"/>
      <c r="M397" s="54"/>
      <c r="N397" s="37"/>
    </row>
    <row r="398" spans="1:14" ht="12.75" customHeight="1" x14ac:dyDescent="0.3">
      <c r="A398" s="27"/>
      <c r="B398" s="41"/>
      <c r="C398" s="71"/>
      <c r="D398" s="28"/>
      <c r="E398" s="29"/>
      <c r="F398" s="56"/>
      <c r="G398" s="64"/>
      <c r="H398" s="51"/>
      <c r="I398" s="45"/>
      <c r="J398" s="17"/>
      <c r="K398" s="18" t="str">
        <f t="shared" si="10"/>
        <v xml:space="preserve"> </v>
      </c>
      <c r="L398" s="34"/>
      <c r="M398" s="54"/>
      <c r="N398" s="37"/>
    </row>
    <row r="399" spans="1:14" ht="12.75" customHeight="1" x14ac:dyDescent="0.3">
      <c r="A399" s="27">
        <v>1</v>
      </c>
      <c r="B399" s="41" t="s">
        <v>88</v>
      </c>
      <c r="C399" s="71" t="s">
        <v>79</v>
      </c>
      <c r="D399" s="28" t="s">
        <v>23</v>
      </c>
      <c r="E399" s="29">
        <v>1</v>
      </c>
      <c r="F399" s="56" t="s">
        <v>179</v>
      </c>
      <c r="G399" s="64" t="s">
        <v>180</v>
      </c>
      <c r="H399" s="51" t="s">
        <v>11</v>
      </c>
      <c r="I399" s="45">
        <v>1</v>
      </c>
      <c r="J399" s="17">
        <v>18323.900000000001</v>
      </c>
      <c r="K399" s="18">
        <f t="shared" ref="K399:K424" si="12">IF(AND(I399&lt;&gt;"",J399&lt;&gt;""),IFERROR(I399*J399,""),"")</f>
        <v>18323.900000000001</v>
      </c>
      <c r="L399" s="34"/>
      <c r="M399" s="54" t="s">
        <v>12</v>
      </c>
      <c r="N399" s="37"/>
    </row>
    <row r="400" spans="1:14" ht="12.75" customHeight="1" x14ac:dyDescent="0.3">
      <c r="A400" s="27"/>
      <c r="B400" s="41"/>
      <c r="C400" s="71"/>
      <c r="D400" s="28"/>
      <c r="E400" s="29"/>
      <c r="F400" s="56" t="s">
        <v>175</v>
      </c>
      <c r="G400" s="64" t="s">
        <v>176</v>
      </c>
      <c r="H400" s="51" t="s">
        <v>11</v>
      </c>
      <c r="I400" s="45">
        <v>1</v>
      </c>
      <c r="J400" s="17">
        <v>3521.35</v>
      </c>
      <c r="K400" s="18">
        <f t="shared" si="12"/>
        <v>3521.35</v>
      </c>
      <c r="L400" s="34"/>
      <c r="M400" s="54" t="s">
        <v>12</v>
      </c>
      <c r="N400" s="37"/>
    </row>
    <row r="401" spans="1:14" ht="12.75" customHeight="1" x14ac:dyDescent="0.3">
      <c r="A401" s="27"/>
      <c r="B401" s="41"/>
      <c r="C401" s="71"/>
      <c r="D401" s="28"/>
      <c r="E401" s="29"/>
      <c r="F401" s="56"/>
      <c r="G401" s="64"/>
      <c r="H401" s="51"/>
      <c r="I401" s="45"/>
      <c r="J401" s="17"/>
      <c r="K401" s="18"/>
      <c r="L401" s="34"/>
      <c r="M401" s="54"/>
      <c r="N401" s="37"/>
    </row>
    <row r="402" spans="1:14" ht="12.75" customHeight="1" x14ac:dyDescent="0.3">
      <c r="A402" s="27">
        <v>1.5</v>
      </c>
      <c r="B402" s="41" t="s">
        <v>88</v>
      </c>
      <c r="C402" s="71" t="s">
        <v>79</v>
      </c>
      <c r="D402" s="28" t="s">
        <v>23</v>
      </c>
      <c r="E402" s="29">
        <v>1</v>
      </c>
      <c r="F402" s="56" t="s">
        <v>183</v>
      </c>
      <c r="G402" s="64" t="s">
        <v>184</v>
      </c>
      <c r="H402" s="51" t="s">
        <v>11</v>
      </c>
      <c r="I402" s="45">
        <v>1</v>
      </c>
      <c r="J402" s="17">
        <v>19648.3</v>
      </c>
      <c r="K402" s="18">
        <f t="shared" si="12"/>
        <v>19648.3</v>
      </c>
      <c r="L402" s="34"/>
      <c r="M402" s="54" t="s">
        <v>12</v>
      </c>
      <c r="N402" s="37"/>
    </row>
    <row r="403" spans="1:14" ht="12.75" customHeight="1" x14ac:dyDescent="0.3">
      <c r="A403" s="27"/>
      <c r="B403" s="41"/>
      <c r="C403" s="71"/>
      <c r="D403" s="28"/>
      <c r="E403" s="29"/>
      <c r="F403" s="56" t="s">
        <v>175</v>
      </c>
      <c r="G403" s="64" t="s">
        <v>176</v>
      </c>
      <c r="H403" s="51" t="s">
        <v>11</v>
      </c>
      <c r="I403" s="45">
        <v>1</v>
      </c>
      <c r="J403" s="17">
        <v>3521.35</v>
      </c>
      <c r="K403" s="18">
        <f t="shared" si="12"/>
        <v>3521.35</v>
      </c>
      <c r="L403" s="34"/>
      <c r="M403" s="54" t="s">
        <v>12</v>
      </c>
      <c r="N403" s="37"/>
    </row>
    <row r="404" spans="1:14" ht="12.75" customHeight="1" x14ac:dyDescent="0.3">
      <c r="A404" s="27"/>
      <c r="B404" s="41"/>
      <c r="C404" s="71"/>
      <c r="D404" s="28"/>
      <c r="E404" s="29"/>
      <c r="F404" s="56"/>
      <c r="G404" s="64"/>
      <c r="H404" s="51"/>
      <c r="I404" s="45"/>
      <c r="J404" s="17"/>
      <c r="K404" s="18" t="str">
        <f t="shared" si="12"/>
        <v/>
      </c>
      <c r="L404" s="34"/>
      <c r="M404" s="54"/>
      <c r="N404" s="37"/>
    </row>
    <row r="405" spans="1:14" ht="12.75" customHeight="1" x14ac:dyDescent="0.3">
      <c r="A405" s="27">
        <v>2</v>
      </c>
      <c r="B405" s="41" t="s">
        <v>88</v>
      </c>
      <c r="C405" s="71" t="s">
        <v>79</v>
      </c>
      <c r="D405" s="28" t="s">
        <v>23</v>
      </c>
      <c r="E405" s="29">
        <v>1</v>
      </c>
      <c r="F405" s="56" t="s">
        <v>181</v>
      </c>
      <c r="G405" s="64" t="s">
        <v>182</v>
      </c>
      <c r="H405" s="51" t="s">
        <v>11</v>
      </c>
      <c r="I405" s="45">
        <v>1</v>
      </c>
      <c r="J405" s="17">
        <v>29803.5</v>
      </c>
      <c r="K405" s="18">
        <f t="shared" si="12"/>
        <v>29803.5</v>
      </c>
      <c r="L405" s="34"/>
      <c r="M405" s="54" t="s">
        <v>12</v>
      </c>
      <c r="N405" s="37"/>
    </row>
    <row r="406" spans="1:14" ht="12.75" customHeight="1" x14ac:dyDescent="0.3">
      <c r="A406" s="27"/>
      <c r="B406" s="41"/>
      <c r="C406" s="71"/>
      <c r="D406" s="28"/>
      <c r="E406" s="29"/>
      <c r="F406" s="56" t="s">
        <v>175</v>
      </c>
      <c r="G406" s="64" t="s">
        <v>176</v>
      </c>
      <c r="H406" s="51" t="s">
        <v>11</v>
      </c>
      <c r="I406" s="45">
        <v>1</v>
      </c>
      <c r="J406" s="17">
        <v>3521.35</v>
      </c>
      <c r="K406" s="18">
        <f t="shared" si="12"/>
        <v>3521.35</v>
      </c>
      <c r="L406" s="34"/>
      <c r="M406" s="54" t="s">
        <v>12</v>
      </c>
      <c r="N406" s="37"/>
    </row>
    <row r="407" spans="1:14" ht="12.75" customHeight="1" x14ac:dyDescent="0.3">
      <c r="A407" s="27"/>
      <c r="B407" s="41"/>
      <c r="C407" s="71"/>
      <c r="D407" s="28"/>
      <c r="E407" s="29"/>
      <c r="F407" s="56"/>
      <c r="G407" s="64"/>
      <c r="H407" s="51"/>
      <c r="I407" s="45"/>
      <c r="J407" s="17"/>
      <c r="K407" s="18"/>
      <c r="L407" s="34"/>
      <c r="M407" s="54"/>
      <c r="N407" s="37"/>
    </row>
    <row r="408" spans="1:14" ht="12.75" customHeight="1" x14ac:dyDescent="0.3">
      <c r="A408" s="27">
        <v>2.5</v>
      </c>
      <c r="B408" s="41" t="s">
        <v>88</v>
      </c>
      <c r="C408" s="71" t="s">
        <v>79</v>
      </c>
      <c r="D408" s="28" t="s">
        <v>23</v>
      </c>
      <c r="E408" s="29">
        <v>1</v>
      </c>
      <c r="F408" s="56" t="s">
        <v>185</v>
      </c>
      <c r="G408" s="64" t="s">
        <v>186</v>
      </c>
      <c r="H408" s="51" t="s">
        <v>11</v>
      </c>
      <c r="I408" s="45">
        <v>1</v>
      </c>
      <c r="J408" s="17">
        <v>7532.28</v>
      </c>
      <c r="K408" s="18"/>
      <c r="L408" s="34"/>
      <c r="M408" s="54" t="s">
        <v>12</v>
      </c>
      <c r="N408" s="37"/>
    </row>
    <row r="409" spans="1:14" ht="12.75" customHeight="1" x14ac:dyDescent="0.3">
      <c r="A409" s="27"/>
      <c r="B409" s="41"/>
      <c r="C409" s="71"/>
      <c r="D409" s="28"/>
      <c r="E409" s="29"/>
      <c r="F409" s="56" t="s">
        <v>116</v>
      </c>
      <c r="G409" s="64" t="s">
        <v>117</v>
      </c>
      <c r="H409" s="51" t="s">
        <v>11</v>
      </c>
      <c r="I409" s="45">
        <v>1</v>
      </c>
      <c r="J409" s="17"/>
      <c r="K409" s="18"/>
      <c r="L409" s="34"/>
      <c r="M409" s="54"/>
      <c r="N409" s="37"/>
    </row>
    <row r="410" spans="1:14" ht="12.75" customHeight="1" x14ac:dyDescent="0.3">
      <c r="A410" s="27"/>
      <c r="B410" s="41"/>
      <c r="C410" s="71"/>
      <c r="D410" s="28"/>
      <c r="E410" s="29"/>
      <c r="F410" s="56" t="s">
        <v>13</v>
      </c>
      <c r="G410" s="64" t="s">
        <v>14</v>
      </c>
      <c r="H410" s="51" t="s">
        <v>11</v>
      </c>
      <c r="I410" s="45">
        <v>2</v>
      </c>
      <c r="J410" s="17"/>
      <c r="K410" s="18"/>
      <c r="L410" s="34"/>
      <c r="M410" s="54"/>
      <c r="N410" s="37"/>
    </row>
    <row r="411" spans="1:14" ht="12.75" customHeight="1" x14ac:dyDescent="0.3">
      <c r="A411" s="27"/>
      <c r="B411" s="41"/>
      <c r="C411" s="71"/>
      <c r="D411" s="28"/>
      <c r="E411" s="29"/>
      <c r="F411" s="56" t="s">
        <v>175</v>
      </c>
      <c r="G411" s="64" t="s">
        <v>176</v>
      </c>
      <c r="H411" s="51" t="s">
        <v>11</v>
      </c>
      <c r="I411" s="45">
        <v>1</v>
      </c>
      <c r="J411" s="17">
        <v>3521.35</v>
      </c>
      <c r="K411" s="18"/>
      <c r="L411" s="34"/>
      <c r="M411" s="54" t="s">
        <v>12</v>
      </c>
      <c r="N411" s="37"/>
    </row>
    <row r="412" spans="1:14" ht="12.75" customHeight="1" x14ac:dyDescent="0.3">
      <c r="A412" s="27"/>
      <c r="B412" s="41"/>
      <c r="C412" s="71"/>
      <c r="D412" s="28"/>
      <c r="E412" s="29"/>
      <c r="F412" s="56"/>
      <c r="G412" s="64"/>
      <c r="H412" s="51"/>
      <c r="I412" s="45"/>
      <c r="J412" s="17"/>
      <c r="K412" s="18" t="str">
        <f t="shared" si="12"/>
        <v/>
      </c>
      <c r="L412" s="34"/>
      <c r="M412" s="54"/>
      <c r="N412" s="37"/>
    </row>
    <row r="413" spans="1:14" ht="12.75" customHeight="1" x14ac:dyDescent="0.3">
      <c r="A413" s="27">
        <v>3</v>
      </c>
      <c r="B413" s="41" t="s">
        <v>88</v>
      </c>
      <c r="C413" s="71" t="s">
        <v>79</v>
      </c>
      <c r="D413" s="28" t="s">
        <v>23</v>
      </c>
      <c r="E413" s="29">
        <v>1</v>
      </c>
      <c r="F413" s="56" t="s">
        <v>124</v>
      </c>
      <c r="G413" s="64" t="s">
        <v>125</v>
      </c>
      <c r="H413" s="51" t="s">
        <v>11</v>
      </c>
      <c r="I413" s="45">
        <v>1</v>
      </c>
      <c r="J413" s="17">
        <v>13076.9</v>
      </c>
      <c r="K413" s="18">
        <f t="shared" si="12"/>
        <v>13076.9</v>
      </c>
      <c r="L413" s="34"/>
      <c r="M413" s="54" t="s">
        <v>12</v>
      </c>
      <c r="N413" s="37"/>
    </row>
    <row r="414" spans="1:14" ht="12.75" customHeight="1" x14ac:dyDescent="0.3">
      <c r="A414" s="27"/>
      <c r="B414" s="41"/>
      <c r="C414" s="71"/>
      <c r="D414" s="28"/>
      <c r="E414" s="29"/>
      <c r="F414" s="56" t="s">
        <v>116</v>
      </c>
      <c r="G414" s="64" t="s">
        <v>117</v>
      </c>
      <c r="H414" s="51" t="s">
        <v>11</v>
      </c>
      <c r="I414" s="45">
        <v>1</v>
      </c>
      <c r="J414" s="17">
        <v>4460.76</v>
      </c>
      <c r="K414" s="18">
        <f t="shared" si="12"/>
        <v>4460.76</v>
      </c>
      <c r="L414" s="34"/>
      <c r="M414" s="54"/>
      <c r="N414" s="37"/>
    </row>
    <row r="415" spans="1:14" ht="12.75" customHeight="1" x14ac:dyDescent="0.3">
      <c r="A415" s="27"/>
      <c r="B415" s="41"/>
      <c r="C415" s="71"/>
      <c r="D415" s="28"/>
      <c r="E415" s="29"/>
      <c r="F415" s="56" t="s">
        <v>13</v>
      </c>
      <c r="G415" s="64" t="s">
        <v>14</v>
      </c>
      <c r="H415" s="51" t="s">
        <v>11</v>
      </c>
      <c r="I415" s="45">
        <v>2</v>
      </c>
      <c r="J415" s="17"/>
      <c r="K415" s="18"/>
      <c r="L415" s="34"/>
      <c r="M415" s="54"/>
      <c r="N415" s="37"/>
    </row>
    <row r="416" spans="1:14" ht="12.75" customHeight="1" x14ac:dyDescent="0.3">
      <c r="A416" s="27"/>
      <c r="B416" s="41"/>
      <c r="C416" s="71"/>
      <c r="D416" s="28"/>
      <c r="E416" s="29"/>
      <c r="F416" s="56" t="s">
        <v>175</v>
      </c>
      <c r="G416" s="64" t="s">
        <v>176</v>
      </c>
      <c r="H416" s="51" t="s">
        <v>11</v>
      </c>
      <c r="I416" s="45">
        <v>1</v>
      </c>
      <c r="J416" s="17">
        <v>3521.35</v>
      </c>
      <c r="K416" s="18"/>
      <c r="L416" s="34"/>
      <c r="M416" s="54" t="s">
        <v>12</v>
      </c>
      <c r="N416" s="37"/>
    </row>
    <row r="417" spans="1:14" ht="12.75" customHeight="1" x14ac:dyDescent="0.3">
      <c r="A417" s="27"/>
      <c r="B417" s="41"/>
      <c r="C417" s="71"/>
      <c r="D417" s="28"/>
      <c r="E417" s="29"/>
      <c r="F417" s="56"/>
      <c r="G417" s="64"/>
      <c r="H417" s="51"/>
      <c r="I417" s="45"/>
      <c r="J417" s="17"/>
      <c r="K417" s="18"/>
      <c r="L417" s="34"/>
      <c r="M417" s="54"/>
      <c r="N417" s="37"/>
    </row>
    <row r="418" spans="1:14" ht="12.75" customHeight="1" x14ac:dyDescent="0.3">
      <c r="A418" s="27">
        <v>3.5</v>
      </c>
      <c r="B418" s="41" t="s">
        <v>88</v>
      </c>
      <c r="C418" s="71" t="s">
        <v>79</v>
      </c>
      <c r="D418" s="28" t="s">
        <v>23</v>
      </c>
      <c r="E418" s="29">
        <v>1</v>
      </c>
      <c r="F418" s="56" t="s">
        <v>185</v>
      </c>
      <c r="G418" s="64" t="s">
        <v>186</v>
      </c>
      <c r="H418" s="51" t="s">
        <v>11</v>
      </c>
      <c r="I418" s="45">
        <v>1</v>
      </c>
      <c r="J418" s="17">
        <v>7532.28</v>
      </c>
      <c r="K418" s="18"/>
      <c r="L418" s="34"/>
      <c r="M418" s="54" t="s">
        <v>12</v>
      </c>
      <c r="N418" s="37"/>
    </row>
    <row r="419" spans="1:14" ht="12.75" customHeight="1" x14ac:dyDescent="0.3">
      <c r="A419" s="27"/>
      <c r="B419" s="41"/>
      <c r="C419" s="71"/>
      <c r="D419" s="28"/>
      <c r="E419" s="29"/>
      <c r="F419" s="56" t="s">
        <v>120</v>
      </c>
      <c r="G419" s="64" t="s">
        <v>121</v>
      </c>
      <c r="H419" s="51" t="s">
        <v>11</v>
      </c>
      <c r="I419" s="45">
        <v>1</v>
      </c>
      <c r="J419" s="17"/>
      <c r="K419" s="18"/>
      <c r="L419" s="34"/>
      <c r="M419" s="54"/>
      <c r="N419" s="37"/>
    </row>
    <row r="420" spans="1:14" ht="12.75" customHeight="1" x14ac:dyDescent="0.3">
      <c r="A420" s="27"/>
      <c r="B420" s="41"/>
      <c r="C420" s="71"/>
      <c r="D420" s="28"/>
      <c r="E420" s="29"/>
      <c r="F420" s="56" t="s">
        <v>13</v>
      </c>
      <c r="G420" s="64" t="s">
        <v>14</v>
      </c>
      <c r="H420" s="51" t="s">
        <v>11</v>
      </c>
      <c r="I420" s="45">
        <v>2</v>
      </c>
      <c r="J420" s="17"/>
      <c r="K420" s="18"/>
      <c r="L420" s="34"/>
      <c r="M420" s="54"/>
      <c r="N420" s="37"/>
    </row>
    <row r="421" spans="1:14" ht="12.75" customHeight="1" x14ac:dyDescent="0.3">
      <c r="A421" s="27"/>
      <c r="B421" s="41"/>
      <c r="C421" s="71"/>
      <c r="D421" s="28"/>
      <c r="E421" s="29"/>
      <c r="F421" s="56" t="s">
        <v>175</v>
      </c>
      <c r="G421" s="64" t="s">
        <v>176</v>
      </c>
      <c r="H421" s="51" t="s">
        <v>11</v>
      </c>
      <c r="I421" s="45">
        <v>1</v>
      </c>
      <c r="J421" s="17">
        <v>3521.35</v>
      </c>
      <c r="K421" s="18"/>
      <c r="L421" s="34"/>
      <c r="M421" s="54" t="s">
        <v>12</v>
      </c>
      <c r="N421" s="37"/>
    </row>
    <row r="422" spans="1:14" ht="12.75" customHeight="1" x14ac:dyDescent="0.3">
      <c r="A422" s="27"/>
      <c r="B422" s="41"/>
      <c r="C422" s="71"/>
      <c r="D422" s="28"/>
      <c r="E422" s="29"/>
      <c r="F422" s="56"/>
      <c r="G422" s="64"/>
      <c r="H422" s="51"/>
      <c r="I422" s="45"/>
      <c r="J422" s="17"/>
      <c r="K422" s="18"/>
      <c r="L422" s="34"/>
      <c r="M422" s="54"/>
      <c r="N422" s="37"/>
    </row>
    <row r="423" spans="1:14" ht="12.75" customHeight="1" x14ac:dyDescent="0.3">
      <c r="A423" s="27">
        <v>4</v>
      </c>
      <c r="B423" s="41" t="s">
        <v>88</v>
      </c>
      <c r="C423" s="71" t="s">
        <v>79</v>
      </c>
      <c r="D423" s="28" t="s">
        <v>23</v>
      </c>
      <c r="E423" s="29">
        <v>1</v>
      </c>
      <c r="F423" s="56" t="s">
        <v>124</v>
      </c>
      <c r="G423" s="64" t="s">
        <v>125</v>
      </c>
      <c r="H423" s="51" t="s">
        <v>11</v>
      </c>
      <c r="I423" s="45">
        <v>1</v>
      </c>
      <c r="J423" s="17">
        <v>13076.9</v>
      </c>
      <c r="K423" s="18">
        <f t="shared" si="12"/>
        <v>13076.9</v>
      </c>
      <c r="L423" s="34"/>
      <c r="M423" s="54" t="s">
        <v>12</v>
      </c>
      <c r="N423" s="37"/>
    </row>
    <row r="424" spans="1:14" ht="12.75" customHeight="1" x14ac:dyDescent="0.3">
      <c r="A424" s="27"/>
      <c r="B424" s="41"/>
      <c r="C424" s="71"/>
      <c r="D424" s="28"/>
      <c r="E424" s="29"/>
      <c r="F424" s="56" t="s">
        <v>120</v>
      </c>
      <c r="G424" s="64" t="s">
        <v>121</v>
      </c>
      <c r="H424" s="51" t="s">
        <v>11</v>
      </c>
      <c r="I424" s="45">
        <v>1</v>
      </c>
      <c r="J424" s="17">
        <v>4460.76</v>
      </c>
      <c r="K424" s="18">
        <f t="shared" si="12"/>
        <v>4460.76</v>
      </c>
      <c r="L424" s="34"/>
      <c r="M424" s="54"/>
      <c r="N424" s="37"/>
    </row>
    <row r="425" spans="1:14" ht="12.75" customHeight="1" x14ac:dyDescent="0.3">
      <c r="A425" s="27"/>
      <c r="B425" s="41"/>
      <c r="C425" s="71"/>
      <c r="D425" s="28"/>
      <c r="E425" s="29"/>
      <c r="F425" s="56" t="s">
        <v>13</v>
      </c>
      <c r="G425" s="64" t="s">
        <v>14</v>
      </c>
      <c r="H425" s="51" t="s">
        <v>11</v>
      </c>
      <c r="I425" s="45">
        <v>2</v>
      </c>
      <c r="J425" s="17"/>
      <c r="K425" s="18"/>
      <c r="L425" s="34"/>
      <c r="M425" s="54"/>
      <c r="N425" s="37"/>
    </row>
    <row r="426" spans="1:14" ht="12.75" customHeight="1" x14ac:dyDescent="0.3">
      <c r="A426" s="27"/>
      <c r="B426" s="41"/>
      <c r="C426" s="71"/>
      <c r="D426" s="28"/>
      <c r="E426" s="29"/>
      <c r="F426" s="56" t="s">
        <v>175</v>
      </c>
      <c r="G426" s="64" t="s">
        <v>176</v>
      </c>
      <c r="H426" s="51" t="s">
        <v>11</v>
      </c>
      <c r="I426" s="45">
        <v>1</v>
      </c>
      <c r="J426" s="17">
        <v>3521.35</v>
      </c>
      <c r="K426" s="18"/>
      <c r="L426" s="34"/>
      <c r="M426" s="54" t="s">
        <v>12</v>
      </c>
      <c r="N426" s="37"/>
    </row>
    <row r="427" spans="1:14" ht="12.75" customHeight="1" x14ac:dyDescent="0.3">
      <c r="A427" s="27"/>
      <c r="B427" s="41"/>
      <c r="C427" s="71"/>
      <c r="D427" s="28"/>
      <c r="E427" s="29"/>
      <c r="F427" s="56"/>
      <c r="G427" s="64"/>
      <c r="H427" s="51"/>
      <c r="I427" s="45"/>
      <c r="J427" s="17"/>
      <c r="K427" s="18"/>
      <c r="L427" s="34"/>
      <c r="M427" s="54"/>
      <c r="N427" s="37"/>
    </row>
    <row r="428" spans="1:14" ht="12.75" customHeight="1" x14ac:dyDescent="0.3">
      <c r="A428" s="27">
        <v>4.5</v>
      </c>
      <c r="B428" s="41" t="s">
        <v>88</v>
      </c>
      <c r="C428" s="71" t="s">
        <v>79</v>
      </c>
      <c r="D428" s="28" t="s">
        <v>23</v>
      </c>
      <c r="E428" s="29">
        <v>1</v>
      </c>
      <c r="F428" s="56" t="s">
        <v>185</v>
      </c>
      <c r="G428" s="64" t="s">
        <v>186</v>
      </c>
      <c r="H428" s="51" t="s">
        <v>11</v>
      </c>
      <c r="I428" s="45">
        <v>1</v>
      </c>
      <c r="J428" s="17">
        <v>7532.28</v>
      </c>
      <c r="K428" s="18"/>
      <c r="L428" s="34"/>
      <c r="M428" s="54" t="s">
        <v>12</v>
      </c>
      <c r="N428" s="37"/>
    </row>
    <row r="429" spans="1:14" ht="12.75" customHeight="1" x14ac:dyDescent="0.3">
      <c r="A429" s="27"/>
      <c r="B429" s="41"/>
      <c r="C429" s="71"/>
      <c r="D429" s="28"/>
      <c r="E429" s="29"/>
      <c r="F429" s="56" t="s">
        <v>122</v>
      </c>
      <c r="G429" s="64" t="s">
        <v>123</v>
      </c>
      <c r="H429" s="51" t="s">
        <v>11</v>
      </c>
      <c r="I429" s="45">
        <v>1</v>
      </c>
      <c r="J429" s="17"/>
      <c r="K429" s="18"/>
      <c r="L429" s="34"/>
      <c r="M429" s="54"/>
      <c r="N429" s="37"/>
    </row>
    <row r="430" spans="1:14" ht="12.75" customHeight="1" x14ac:dyDescent="0.3">
      <c r="A430" s="27"/>
      <c r="B430" s="41"/>
      <c r="C430" s="71"/>
      <c r="D430" s="28"/>
      <c r="E430" s="29"/>
      <c r="F430" s="56" t="s">
        <v>13</v>
      </c>
      <c r="G430" s="64" t="s">
        <v>14</v>
      </c>
      <c r="H430" s="51" t="s">
        <v>11</v>
      </c>
      <c r="I430" s="45">
        <v>2</v>
      </c>
      <c r="J430" s="17"/>
      <c r="K430" s="18"/>
      <c r="L430" s="34"/>
      <c r="M430" s="54"/>
      <c r="N430" s="37"/>
    </row>
    <row r="431" spans="1:14" ht="12.75" customHeight="1" x14ac:dyDescent="0.3">
      <c r="A431" s="27"/>
      <c r="B431" s="41"/>
      <c r="C431" s="71"/>
      <c r="D431" s="28"/>
      <c r="E431" s="29"/>
      <c r="F431" s="56" t="s">
        <v>175</v>
      </c>
      <c r="G431" s="64" t="s">
        <v>176</v>
      </c>
      <c r="H431" s="51" t="s">
        <v>11</v>
      </c>
      <c r="I431" s="45">
        <v>1</v>
      </c>
      <c r="J431" s="17">
        <v>3521.35</v>
      </c>
      <c r="K431" s="18"/>
      <c r="L431" s="34"/>
      <c r="M431" s="54" t="s">
        <v>12</v>
      </c>
      <c r="N431" s="37"/>
    </row>
    <row r="432" spans="1:14" ht="12.75" customHeight="1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/>
      <c r="L432" s="34"/>
      <c r="M432" s="54"/>
      <c r="N432" s="37"/>
    </row>
    <row r="433" spans="1:14" ht="12.75" customHeight="1" x14ac:dyDescent="0.3">
      <c r="A433" s="27"/>
      <c r="B433" s="68"/>
      <c r="C433" s="70"/>
      <c r="D433" s="28"/>
      <c r="E433" s="29"/>
      <c r="F433" s="56"/>
      <c r="G433" s="39"/>
      <c r="H433" s="51"/>
      <c r="I433" s="45"/>
      <c r="J433" s="17"/>
      <c r="K433" s="18"/>
      <c r="L433" s="34"/>
      <c r="M433" s="54"/>
      <c r="N433" s="37"/>
    </row>
    <row r="434" spans="1:14" ht="12.75" customHeight="1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/>
      <c r="L434" s="34"/>
      <c r="M434" s="54"/>
      <c r="N434" s="37"/>
    </row>
    <row r="435" spans="1:14" ht="12.75" customHeight="1" x14ac:dyDescent="0.3">
      <c r="A435" s="27">
        <v>1</v>
      </c>
      <c r="B435" s="68" t="s">
        <v>26</v>
      </c>
      <c r="C435" s="70" t="s">
        <v>87</v>
      </c>
      <c r="D435" s="28" t="s">
        <v>23</v>
      </c>
      <c r="E435" s="29">
        <v>1</v>
      </c>
      <c r="F435" s="56" t="s">
        <v>136</v>
      </c>
      <c r="G435" s="39" t="s">
        <v>137</v>
      </c>
      <c r="H435" s="51" t="s">
        <v>11</v>
      </c>
      <c r="I435" s="45">
        <v>1</v>
      </c>
      <c r="J435" s="17">
        <v>4900</v>
      </c>
      <c r="K435" s="18">
        <f t="shared" ref="K435:K476" si="13">IF(AND(I435&lt;&gt;"",J435&lt;&gt;""),IFERROR(I435*J435,""),"")</f>
        <v>4900</v>
      </c>
      <c r="L435" s="34"/>
      <c r="M435" s="54" t="s">
        <v>12</v>
      </c>
      <c r="N435" s="37" t="s">
        <v>103</v>
      </c>
    </row>
    <row r="436" spans="1:14" ht="12.75" customHeight="1" x14ac:dyDescent="0.3">
      <c r="A436" s="27"/>
      <c r="B436" s="41"/>
      <c r="C436" s="71"/>
      <c r="D436" s="28"/>
      <c r="E436" s="29"/>
      <c r="F436" s="56" t="s">
        <v>134</v>
      </c>
      <c r="G436" s="39" t="s">
        <v>135</v>
      </c>
      <c r="H436" s="51" t="s">
        <v>11</v>
      </c>
      <c r="I436" s="45">
        <v>1</v>
      </c>
      <c r="J436" s="17">
        <v>33384</v>
      </c>
      <c r="K436" s="18">
        <f t="shared" si="13"/>
        <v>33384</v>
      </c>
      <c r="L436" s="34"/>
      <c r="M436" s="54" t="s">
        <v>12</v>
      </c>
      <c r="N436" s="37" t="s">
        <v>103</v>
      </c>
    </row>
    <row r="437" spans="1:14" ht="12.75" customHeight="1" x14ac:dyDescent="0.3">
      <c r="A437" s="27"/>
      <c r="B437" s="41"/>
      <c r="C437" s="71"/>
      <c r="D437" s="28"/>
      <c r="E437" s="29"/>
      <c r="F437" s="56" t="s">
        <v>159</v>
      </c>
      <c r="G437" s="39" t="s">
        <v>160</v>
      </c>
      <c r="H437" s="51" t="s">
        <v>11</v>
      </c>
      <c r="I437" s="45">
        <v>2</v>
      </c>
      <c r="J437" s="17"/>
      <c r="K437" s="18"/>
      <c r="L437" s="34"/>
      <c r="M437" s="54"/>
      <c r="N437" s="37"/>
    </row>
    <row r="438" spans="1:14" ht="12.75" customHeight="1" x14ac:dyDescent="0.3">
      <c r="A438" s="27"/>
      <c r="B438" s="41"/>
      <c r="C438" s="71"/>
      <c r="D438" s="28"/>
      <c r="E438" s="29"/>
      <c r="F438" s="56" t="s">
        <v>161</v>
      </c>
      <c r="G438" s="39" t="s">
        <v>162</v>
      </c>
      <c r="H438" s="51" t="s">
        <v>11</v>
      </c>
      <c r="I438" s="45">
        <v>1</v>
      </c>
      <c r="J438" s="17"/>
      <c r="K438" s="18"/>
      <c r="L438" s="34"/>
      <c r="M438" s="54"/>
      <c r="N438" s="37"/>
    </row>
    <row r="439" spans="1:14" ht="12.75" customHeight="1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13"/>
        <v/>
      </c>
      <c r="L439" s="34"/>
      <c r="M439" s="54"/>
      <c r="N439" s="37"/>
    </row>
    <row r="440" spans="1:14" ht="12.75" customHeight="1" x14ac:dyDescent="0.3">
      <c r="A440" s="27">
        <v>2</v>
      </c>
      <c r="B440" s="68" t="s">
        <v>26</v>
      </c>
      <c r="C440" s="70" t="s">
        <v>87</v>
      </c>
      <c r="D440" s="28" t="s">
        <v>23</v>
      </c>
      <c r="E440" s="29">
        <v>1</v>
      </c>
      <c r="F440" s="56" t="s">
        <v>138</v>
      </c>
      <c r="G440" s="39" t="s">
        <v>139</v>
      </c>
      <c r="H440" s="51" t="s">
        <v>11</v>
      </c>
      <c r="I440" s="45">
        <v>1</v>
      </c>
      <c r="J440" s="17">
        <v>6800</v>
      </c>
      <c r="K440" s="18">
        <f t="shared" si="13"/>
        <v>6800</v>
      </c>
      <c r="L440" s="34"/>
      <c r="M440" s="54" t="s">
        <v>12</v>
      </c>
      <c r="N440" s="37" t="s">
        <v>103</v>
      </c>
    </row>
    <row r="441" spans="1:14" ht="12.75" customHeight="1" x14ac:dyDescent="0.3">
      <c r="A441" s="27"/>
      <c r="B441" s="41"/>
      <c r="C441" s="71"/>
      <c r="D441" s="28"/>
      <c r="E441" s="29"/>
      <c r="F441" s="56" t="s">
        <v>134</v>
      </c>
      <c r="G441" s="39" t="s">
        <v>135</v>
      </c>
      <c r="H441" s="51" t="s">
        <v>11</v>
      </c>
      <c r="I441" s="45">
        <v>1</v>
      </c>
      <c r="J441" s="17">
        <v>33384</v>
      </c>
      <c r="K441" s="18">
        <f t="shared" si="13"/>
        <v>33384</v>
      </c>
      <c r="L441" s="34"/>
      <c r="M441" s="54" t="s">
        <v>12</v>
      </c>
      <c r="N441" s="37" t="s">
        <v>103</v>
      </c>
    </row>
    <row r="442" spans="1:14" ht="12.75" customHeight="1" x14ac:dyDescent="0.3">
      <c r="A442" s="27"/>
      <c r="B442" s="41"/>
      <c r="C442" s="71"/>
      <c r="D442" s="28"/>
      <c r="E442" s="29"/>
      <c r="F442" s="56" t="s">
        <v>159</v>
      </c>
      <c r="G442" s="39" t="s">
        <v>160</v>
      </c>
      <c r="H442" s="51" t="s">
        <v>11</v>
      </c>
      <c r="I442" s="45">
        <v>2</v>
      </c>
      <c r="J442" s="17"/>
      <c r="K442" s="18"/>
      <c r="L442" s="34"/>
      <c r="M442" s="54"/>
      <c r="N442" s="37"/>
    </row>
    <row r="443" spans="1:14" ht="12.75" customHeight="1" x14ac:dyDescent="0.3">
      <c r="A443" s="27"/>
      <c r="B443" s="41"/>
      <c r="C443" s="71"/>
      <c r="D443" s="28"/>
      <c r="E443" s="29"/>
      <c r="F443" s="56" t="s">
        <v>161</v>
      </c>
      <c r="G443" s="39" t="s">
        <v>162</v>
      </c>
      <c r="H443" s="51" t="s">
        <v>11</v>
      </c>
      <c r="I443" s="45">
        <v>1</v>
      </c>
      <c r="J443" s="17"/>
      <c r="K443" s="18"/>
      <c r="L443" s="34"/>
      <c r="M443" s="54"/>
      <c r="N443" s="37"/>
    </row>
    <row r="444" spans="1:14" ht="12.75" customHeight="1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13"/>
        <v/>
      </c>
      <c r="L444" s="34"/>
      <c r="M444" s="54"/>
      <c r="N444" s="37"/>
    </row>
    <row r="445" spans="1:14" ht="12.75" customHeight="1" x14ac:dyDescent="0.3">
      <c r="A445" s="27">
        <v>2.5</v>
      </c>
      <c r="B445" s="68" t="s">
        <v>26</v>
      </c>
      <c r="C445" s="70" t="s">
        <v>87</v>
      </c>
      <c r="D445" s="28" t="s">
        <v>23</v>
      </c>
      <c r="E445" s="29">
        <v>1</v>
      </c>
      <c r="F445" s="56" t="s">
        <v>140</v>
      </c>
      <c r="G445" s="39" t="s">
        <v>141</v>
      </c>
      <c r="H445" s="51" t="s">
        <v>11</v>
      </c>
      <c r="I445" s="45">
        <v>1</v>
      </c>
      <c r="J445" s="17">
        <v>10500</v>
      </c>
      <c r="K445" s="18">
        <f t="shared" si="13"/>
        <v>10500</v>
      </c>
      <c r="L445" s="34"/>
      <c r="M445" s="54" t="s">
        <v>12</v>
      </c>
      <c r="N445" s="37" t="s">
        <v>103</v>
      </c>
    </row>
    <row r="446" spans="1:14" ht="12.75" customHeight="1" x14ac:dyDescent="0.3">
      <c r="A446" s="27"/>
      <c r="B446" s="41"/>
      <c r="C446" s="71"/>
      <c r="D446" s="28"/>
      <c r="E446" s="29"/>
      <c r="F446" s="56" t="s">
        <v>134</v>
      </c>
      <c r="G446" s="39" t="s">
        <v>135</v>
      </c>
      <c r="H446" s="51" t="s">
        <v>11</v>
      </c>
      <c r="I446" s="45">
        <v>1</v>
      </c>
      <c r="J446" s="17">
        <v>33384</v>
      </c>
      <c r="K446" s="18">
        <f t="shared" si="13"/>
        <v>33384</v>
      </c>
      <c r="L446" s="34"/>
      <c r="M446" s="54" t="s">
        <v>12</v>
      </c>
      <c r="N446" s="37" t="s">
        <v>103</v>
      </c>
    </row>
    <row r="447" spans="1:14" ht="12.75" customHeight="1" x14ac:dyDescent="0.3">
      <c r="A447" s="27"/>
      <c r="B447" s="41"/>
      <c r="C447" s="71"/>
      <c r="D447" s="28"/>
      <c r="E447" s="29"/>
      <c r="F447" s="56" t="s">
        <v>159</v>
      </c>
      <c r="G447" s="39" t="s">
        <v>160</v>
      </c>
      <c r="H447" s="51" t="s">
        <v>11</v>
      </c>
      <c r="I447" s="45">
        <v>2</v>
      </c>
      <c r="J447" s="17"/>
      <c r="K447" s="18"/>
      <c r="L447" s="34"/>
      <c r="M447" s="54"/>
      <c r="N447" s="37"/>
    </row>
    <row r="448" spans="1:14" ht="12.75" customHeight="1" x14ac:dyDescent="0.3">
      <c r="A448" s="27"/>
      <c r="B448" s="41"/>
      <c r="C448" s="71"/>
      <c r="D448" s="28"/>
      <c r="E448" s="29"/>
      <c r="F448" s="56" t="s">
        <v>161</v>
      </c>
      <c r="G448" s="39" t="s">
        <v>162</v>
      </c>
      <c r="H448" s="51" t="s">
        <v>11</v>
      </c>
      <c r="I448" s="45">
        <v>1</v>
      </c>
      <c r="J448" s="17"/>
      <c r="K448" s="18"/>
      <c r="L448" s="34"/>
      <c r="M448" s="54"/>
      <c r="N448" s="37"/>
    </row>
    <row r="449" spans="1:14" ht="12.75" customHeight="1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13"/>
        <v/>
      </c>
      <c r="L449" s="34"/>
      <c r="M449" s="54"/>
      <c r="N449" s="37"/>
    </row>
    <row r="450" spans="1:14" ht="12.75" customHeight="1" x14ac:dyDescent="0.3">
      <c r="A450" s="27">
        <v>3</v>
      </c>
      <c r="B450" s="68" t="s">
        <v>26</v>
      </c>
      <c r="C450" s="70" t="s">
        <v>87</v>
      </c>
      <c r="D450" s="28" t="s">
        <v>23</v>
      </c>
      <c r="E450" s="29">
        <v>1</v>
      </c>
      <c r="F450" s="56" t="s">
        <v>142</v>
      </c>
      <c r="G450" s="39" t="s">
        <v>143</v>
      </c>
      <c r="H450" s="51" t="s">
        <v>11</v>
      </c>
      <c r="I450" s="45">
        <v>1</v>
      </c>
      <c r="J450" s="17">
        <v>11400</v>
      </c>
      <c r="K450" s="18">
        <f t="shared" si="13"/>
        <v>11400</v>
      </c>
      <c r="L450" s="34"/>
      <c r="M450" s="54" t="s">
        <v>12</v>
      </c>
      <c r="N450" s="37" t="s">
        <v>103</v>
      </c>
    </row>
    <row r="451" spans="1:14" ht="12.75" customHeight="1" x14ac:dyDescent="0.3">
      <c r="A451" s="27"/>
      <c r="B451" s="41"/>
      <c r="C451" s="71"/>
      <c r="D451" s="28"/>
      <c r="E451" s="29"/>
      <c r="F451" s="56" t="s">
        <v>134</v>
      </c>
      <c r="G451" s="39" t="s">
        <v>135</v>
      </c>
      <c r="H451" s="51" t="s">
        <v>11</v>
      </c>
      <c r="I451" s="45">
        <v>1</v>
      </c>
      <c r="J451" s="17">
        <v>33384</v>
      </c>
      <c r="K451" s="18">
        <f t="shared" si="13"/>
        <v>33384</v>
      </c>
      <c r="L451" s="34"/>
      <c r="M451" s="54" t="s">
        <v>12</v>
      </c>
      <c r="N451" s="37" t="s">
        <v>103</v>
      </c>
    </row>
    <row r="452" spans="1:14" ht="12.75" customHeight="1" x14ac:dyDescent="0.3">
      <c r="A452" s="27"/>
      <c r="B452" s="41"/>
      <c r="C452" s="71"/>
      <c r="D452" s="28"/>
      <c r="E452" s="29"/>
      <c r="F452" s="56" t="s">
        <v>159</v>
      </c>
      <c r="G452" s="39" t="s">
        <v>160</v>
      </c>
      <c r="H452" s="51" t="s">
        <v>11</v>
      </c>
      <c r="I452" s="45">
        <v>2</v>
      </c>
      <c r="J452" s="17"/>
      <c r="K452" s="18"/>
      <c r="L452" s="34"/>
      <c r="M452" s="54"/>
      <c r="N452" s="37"/>
    </row>
    <row r="453" spans="1:14" ht="12.75" customHeight="1" x14ac:dyDescent="0.3">
      <c r="A453" s="27"/>
      <c r="B453" s="41"/>
      <c r="C453" s="71"/>
      <c r="D453" s="28"/>
      <c r="E453" s="29"/>
      <c r="F453" s="56" t="s">
        <v>161</v>
      </c>
      <c r="G453" s="39" t="s">
        <v>162</v>
      </c>
      <c r="H453" s="51" t="s">
        <v>11</v>
      </c>
      <c r="I453" s="45">
        <v>1</v>
      </c>
      <c r="J453" s="17"/>
      <c r="K453" s="18"/>
      <c r="L453" s="34"/>
      <c r="M453" s="54"/>
      <c r="N453" s="37"/>
    </row>
    <row r="454" spans="1:14" ht="12.75" customHeight="1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/>
      <c r="L454" s="34"/>
      <c r="M454" s="54"/>
      <c r="N454" s="37"/>
    </row>
    <row r="455" spans="1:14" ht="12.75" customHeight="1" x14ac:dyDescent="0.3">
      <c r="A455" s="27">
        <v>1</v>
      </c>
      <c r="B455" s="68" t="s">
        <v>69</v>
      </c>
      <c r="C455" s="70" t="s">
        <v>87</v>
      </c>
      <c r="D455" s="28" t="s">
        <v>23</v>
      </c>
      <c r="E455" s="29">
        <v>1</v>
      </c>
      <c r="F455" s="56" t="s">
        <v>91</v>
      </c>
      <c r="G455" s="64" t="s">
        <v>92</v>
      </c>
      <c r="H455" s="51" t="s">
        <v>11</v>
      </c>
      <c r="I455" s="45">
        <v>1</v>
      </c>
      <c r="J455" s="17">
        <v>2799.91</v>
      </c>
      <c r="K455" s="18"/>
      <c r="L455" s="34"/>
      <c r="M455" s="54"/>
      <c r="N455" s="37"/>
    </row>
    <row r="456" spans="1:14" ht="12.75" customHeight="1" x14ac:dyDescent="0.3">
      <c r="A456" s="27"/>
      <c r="B456" s="41"/>
      <c r="C456" s="71"/>
      <c r="D456" s="28"/>
      <c r="E456" s="29"/>
      <c r="F456" s="56" t="s">
        <v>134</v>
      </c>
      <c r="G456" s="39" t="s">
        <v>135</v>
      </c>
      <c r="H456" s="51" t="s">
        <v>11</v>
      </c>
      <c r="I456" s="45">
        <v>1</v>
      </c>
      <c r="J456" s="17"/>
      <c r="K456" s="18"/>
      <c r="L456" s="34"/>
      <c r="M456" s="54"/>
      <c r="N456" s="37"/>
    </row>
    <row r="457" spans="1:14" ht="12.75" customHeight="1" x14ac:dyDescent="0.3">
      <c r="A457" s="27"/>
      <c r="B457" s="41"/>
      <c r="C457" s="71"/>
      <c r="D457" s="28"/>
      <c r="E457" s="29"/>
      <c r="F457" s="56" t="s">
        <v>159</v>
      </c>
      <c r="G457" s="39" t="s">
        <v>160</v>
      </c>
      <c r="H457" s="51" t="s">
        <v>11</v>
      </c>
      <c r="I457" s="45">
        <v>2</v>
      </c>
      <c r="J457" s="17"/>
      <c r="K457" s="18"/>
      <c r="L457" s="34"/>
      <c r="M457" s="54"/>
      <c r="N457" s="37"/>
    </row>
    <row r="458" spans="1:14" ht="12.75" customHeight="1" x14ac:dyDescent="0.3">
      <c r="A458" s="27"/>
      <c r="B458" s="41"/>
      <c r="C458" s="71"/>
      <c r="D458" s="28"/>
      <c r="E458" s="29"/>
      <c r="F458" s="56" t="s">
        <v>161</v>
      </c>
      <c r="G458" s="39" t="s">
        <v>162</v>
      </c>
      <c r="H458" s="51" t="s">
        <v>11</v>
      </c>
      <c r="I458" s="45">
        <v>1</v>
      </c>
      <c r="J458" s="17"/>
      <c r="K458" s="18"/>
      <c r="L458" s="34"/>
      <c r="M458" s="54"/>
      <c r="N458" s="37"/>
    </row>
    <row r="459" spans="1:14" ht="12.75" customHeight="1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/>
      <c r="L459" s="34"/>
      <c r="M459" s="54"/>
      <c r="N459" s="37"/>
    </row>
    <row r="460" spans="1:14" ht="12.75" customHeight="1" x14ac:dyDescent="0.3">
      <c r="A460" s="27">
        <v>1.5</v>
      </c>
      <c r="B460" s="68" t="s">
        <v>69</v>
      </c>
      <c r="C460" s="70" t="s">
        <v>87</v>
      </c>
      <c r="D460" s="28" t="s">
        <v>23</v>
      </c>
      <c r="E460" s="29">
        <v>1</v>
      </c>
      <c r="F460" s="56" t="s">
        <v>95</v>
      </c>
      <c r="G460" s="64" t="s">
        <v>96</v>
      </c>
      <c r="H460" s="51" t="s">
        <v>11</v>
      </c>
      <c r="I460" s="45">
        <v>1</v>
      </c>
      <c r="J460" s="17">
        <v>4290.1099999999997</v>
      </c>
      <c r="K460" s="18"/>
      <c r="L460" s="34"/>
      <c r="M460" s="54" t="s">
        <v>12</v>
      </c>
      <c r="N460" s="37"/>
    </row>
    <row r="461" spans="1:14" ht="12.75" customHeight="1" x14ac:dyDescent="0.3">
      <c r="A461" s="27"/>
      <c r="B461" s="41"/>
      <c r="C461" s="71"/>
      <c r="D461" s="28"/>
      <c r="E461" s="29"/>
      <c r="F461" s="56" t="s">
        <v>134</v>
      </c>
      <c r="G461" s="39" t="s">
        <v>135</v>
      </c>
      <c r="H461" s="51" t="s">
        <v>11</v>
      </c>
      <c r="I461" s="45">
        <v>1</v>
      </c>
      <c r="J461" s="17"/>
      <c r="K461" s="18"/>
      <c r="L461" s="34"/>
      <c r="M461" s="54"/>
      <c r="N461" s="37"/>
    </row>
    <row r="462" spans="1:14" ht="12.75" customHeight="1" x14ac:dyDescent="0.3">
      <c r="A462" s="27"/>
      <c r="B462" s="41"/>
      <c r="C462" s="71"/>
      <c r="D462" s="28"/>
      <c r="E462" s="29"/>
      <c r="F462" s="56" t="s">
        <v>159</v>
      </c>
      <c r="G462" s="39" t="s">
        <v>160</v>
      </c>
      <c r="H462" s="51" t="s">
        <v>11</v>
      </c>
      <c r="I462" s="45">
        <v>2</v>
      </c>
      <c r="J462" s="17"/>
      <c r="K462" s="18"/>
      <c r="L462" s="34"/>
      <c r="M462" s="54"/>
      <c r="N462" s="37"/>
    </row>
    <row r="463" spans="1:14" ht="12.75" customHeight="1" x14ac:dyDescent="0.3">
      <c r="A463" s="27"/>
      <c r="B463" s="41"/>
      <c r="C463" s="71"/>
      <c r="D463" s="28"/>
      <c r="E463" s="29"/>
      <c r="F463" s="56" t="s">
        <v>161</v>
      </c>
      <c r="G463" s="39" t="s">
        <v>162</v>
      </c>
      <c r="H463" s="51" t="s">
        <v>11</v>
      </c>
      <c r="I463" s="45">
        <v>1</v>
      </c>
      <c r="J463" s="17"/>
      <c r="K463" s="18"/>
      <c r="L463" s="34"/>
      <c r="M463" s="54"/>
      <c r="N463" s="37"/>
    </row>
    <row r="464" spans="1:14" ht="12.75" customHeight="1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/>
      <c r="L464" s="34"/>
      <c r="M464" s="54"/>
      <c r="N464" s="37"/>
    </row>
    <row r="465" spans="1:14" ht="12.75" customHeight="1" x14ac:dyDescent="0.3">
      <c r="A465" s="27">
        <v>2</v>
      </c>
      <c r="B465" s="68" t="s">
        <v>69</v>
      </c>
      <c r="C465" s="70" t="s">
        <v>87</v>
      </c>
      <c r="D465" s="28" t="s">
        <v>23</v>
      </c>
      <c r="E465" s="29">
        <v>1</v>
      </c>
      <c r="F465" s="56" t="s">
        <v>97</v>
      </c>
      <c r="G465" s="64" t="s">
        <v>98</v>
      </c>
      <c r="H465" s="51" t="s">
        <v>11</v>
      </c>
      <c r="I465" s="45">
        <v>1</v>
      </c>
      <c r="J465" s="17">
        <v>4812.97</v>
      </c>
      <c r="K465" s="18"/>
      <c r="L465" s="34"/>
      <c r="M465" s="54"/>
      <c r="N465" s="37"/>
    </row>
    <row r="466" spans="1:14" ht="12.75" customHeight="1" x14ac:dyDescent="0.3">
      <c r="A466" s="27"/>
      <c r="B466" s="41"/>
      <c r="C466" s="71"/>
      <c r="D466" s="28"/>
      <c r="E466" s="29"/>
      <c r="F466" s="56" t="s">
        <v>134</v>
      </c>
      <c r="G466" s="39" t="s">
        <v>135</v>
      </c>
      <c r="H466" s="51" t="s">
        <v>11</v>
      </c>
      <c r="I466" s="45">
        <v>1</v>
      </c>
      <c r="J466" s="17"/>
      <c r="K466" s="18"/>
      <c r="L466" s="34"/>
      <c r="M466" s="54"/>
      <c r="N466" s="37"/>
    </row>
    <row r="467" spans="1:14" ht="12.75" customHeight="1" x14ac:dyDescent="0.3">
      <c r="A467" s="27"/>
      <c r="B467" s="41"/>
      <c r="C467" s="71"/>
      <c r="D467" s="28"/>
      <c r="E467" s="29"/>
      <c r="F467" s="56" t="s">
        <v>159</v>
      </c>
      <c r="G467" s="39" t="s">
        <v>160</v>
      </c>
      <c r="H467" s="51" t="s">
        <v>11</v>
      </c>
      <c r="I467" s="45">
        <v>2</v>
      </c>
      <c r="J467" s="17"/>
      <c r="K467" s="18"/>
      <c r="L467" s="34"/>
      <c r="M467" s="54"/>
      <c r="N467" s="37"/>
    </row>
    <row r="468" spans="1:14" ht="12.75" customHeight="1" x14ac:dyDescent="0.3">
      <c r="A468" s="27"/>
      <c r="B468" s="41"/>
      <c r="C468" s="71"/>
      <c r="D468" s="28"/>
      <c r="E468" s="29"/>
      <c r="F468" s="56" t="s">
        <v>161</v>
      </c>
      <c r="G468" s="39" t="s">
        <v>162</v>
      </c>
      <c r="H468" s="51" t="s">
        <v>11</v>
      </c>
      <c r="I468" s="45">
        <v>1</v>
      </c>
      <c r="J468" s="17"/>
      <c r="K468" s="18"/>
      <c r="L468" s="34"/>
      <c r="M468" s="54"/>
      <c r="N468" s="37"/>
    </row>
    <row r="469" spans="1:14" ht="12.75" customHeight="1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/>
      <c r="L469" s="34"/>
      <c r="M469" s="54"/>
      <c r="N469" s="37"/>
    </row>
    <row r="470" spans="1:14" ht="12.75" customHeight="1" x14ac:dyDescent="0.3">
      <c r="A470" s="27">
        <v>3</v>
      </c>
      <c r="B470" s="68" t="s">
        <v>69</v>
      </c>
      <c r="C470" s="70" t="s">
        <v>87</v>
      </c>
      <c r="D470" s="28" t="s">
        <v>23</v>
      </c>
      <c r="E470" s="29">
        <v>1</v>
      </c>
      <c r="F470" s="56" t="s">
        <v>99</v>
      </c>
      <c r="G470" s="64" t="s">
        <v>100</v>
      </c>
      <c r="H470" s="51" t="s">
        <v>11</v>
      </c>
      <c r="I470" s="45">
        <v>1</v>
      </c>
      <c r="J470" s="17">
        <v>7204.06</v>
      </c>
      <c r="K470" s="18"/>
      <c r="L470" s="34"/>
      <c r="M470" s="54"/>
      <c r="N470" s="37"/>
    </row>
    <row r="471" spans="1:14" ht="12.75" customHeight="1" x14ac:dyDescent="0.3">
      <c r="A471" s="27"/>
      <c r="B471" s="41"/>
      <c r="C471" s="71"/>
      <c r="D471" s="28"/>
      <c r="E471" s="29"/>
      <c r="F471" s="56" t="s">
        <v>134</v>
      </c>
      <c r="G471" s="39" t="s">
        <v>135</v>
      </c>
      <c r="H471" s="51" t="s">
        <v>11</v>
      </c>
      <c r="I471" s="45">
        <v>1</v>
      </c>
      <c r="J471" s="17"/>
      <c r="K471" s="18"/>
      <c r="L471" s="34"/>
      <c r="M471" s="54"/>
      <c r="N471" s="37"/>
    </row>
    <row r="472" spans="1:14" ht="12.75" customHeight="1" x14ac:dyDescent="0.3">
      <c r="A472" s="27"/>
      <c r="B472" s="41"/>
      <c r="C472" s="71"/>
      <c r="D472" s="28"/>
      <c r="E472" s="29"/>
      <c r="F472" s="56" t="s">
        <v>159</v>
      </c>
      <c r="G472" s="39" t="s">
        <v>160</v>
      </c>
      <c r="H472" s="51" t="s">
        <v>11</v>
      </c>
      <c r="I472" s="45">
        <v>2</v>
      </c>
      <c r="J472" s="17"/>
      <c r="K472" s="18"/>
      <c r="L472" s="34"/>
      <c r="M472" s="54"/>
      <c r="N472" s="37"/>
    </row>
    <row r="473" spans="1:14" ht="12.75" customHeight="1" x14ac:dyDescent="0.3">
      <c r="A473" s="27"/>
      <c r="B473" s="41"/>
      <c r="C473" s="71"/>
      <c r="D473" s="28"/>
      <c r="E473" s="29"/>
      <c r="F473" s="56" t="s">
        <v>161</v>
      </c>
      <c r="G473" s="39" t="s">
        <v>162</v>
      </c>
      <c r="H473" s="51" t="s">
        <v>11</v>
      </c>
      <c r="I473" s="45">
        <v>1</v>
      </c>
      <c r="J473" s="17"/>
      <c r="K473" s="18"/>
      <c r="L473" s="34"/>
      <c r="M473" s="54"/>
      <c r="N473" s="37"/>
    </row>
    <row r="474" spans="1:14" ht="12.75" customHeight="1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/>
      <c r="L474" s="34"/>
      <c r="M474" s="54"/>
      <c r="N474" s="37"/>
    </row>
    <row r="475" spans="1:14" ht="12.75" customHeight="1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/>
      <c r="L475" s="34"/>
      <c r="M475" s="54"/>
      <c r="N475" s="37"/>
    </row>
    <row r="476" spans="1:14" ht="12.75" customHeight="1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13"/>
        <v/>
      </c>
      <c r="L476" s="34"/>
      <c r="M476" s="54"/>
      <c r="N476" s="37"/>
    </row>
    <row r="477" spans="1:14" ht="12.75" customHeight="1" x14ac:dyDescent="0.3">
      <c r="A477" s="117" t="s">
        <v>89</v>
      </c>
      <c r="B477" s="118"/>
      <c r="C477" s="118"/>
      <c r="D477" s="118"/>
      <c r="E477" s="119"/>
      <c r="F477" s="56"/>
      <c r="G477" s="39"/>
      <c r="H477" s="51"/>
      <c r="I477" s="45"/>
      <c r="J477" s="17"/>
      <c r="K477" s="18"/>
      <c r="L477" s="34"/>
      <c r="M477" s="54"/>
      <c r="N477" s="37"/>
    </row>
    <row r="478" spans="1:14" ht="12.75" customHeight="1" x14ac:dyDescent="0.3">
      <c r="A478" s="26"/>
      <c r="B478" s="41"/>
      <c r="C478" s="70"/>
      <c r="D478" s="28"/>
      <c r="E478" s="29"/>
      <c r="F478" s="56"/>
      <c r="G478" s="39"/>
      <c r="H478" s="51"/>
      <c r="I478" s="45"/>
      <c r="J478" s="17"/>
      <c r="K478" s="18"/>
      <c r="L478" s="34"/>
      <c r="M478" s="54"/>
      <c r="N478" s="37"/>
    </row>
    <row r="479" spans="1:14" ht="12.75" customHeight="1" x14ac:dyDescent="0.3">
      <c r="A479" s="27">
        <v>1</v>
      </c>
      <c r="B479" s="68" t="s">
        <v>69</v>
      </c>
      <c r="C479" s="70" t="s">
        <v>157</v>
      </c>
      <c r="D479" s="28" t="s">
        <v>23</v>
      </c>
      <c r="E479" s="29">
        <v>1</v>
      </c>
      <c r="F479" s="56" t="s">
        <v>144</v>
      </c>
      <c r="G479" s="39" t="s">
        <v>145</v>
      </c>
      <c r="H479" s="51" t="s">
        <v>11</v>
      </c>
      <c r="I479" s="45">
        <v>1</v>
      </c>
      <c r="J479" s="17">
        <v>7454.72</v>
      </c>
      <c r="K479" s="18">
        <f>IF(AND(I479&lt;&gt;"",J479&lt;&gt;""),IFERROR(I479*J479,""),"")</f>
        <v>7454.72</v>
      </c>
      <c r="L479" s="34"/>
      <c r="M479" s="54" t="s">
        <v>12</v>
      </c>
      <c r="N479" s="37" t="s">
        <v>103</v>
      </c>
    </row>
    <row r="480" spans="1:14" ht="12.75" customHeight="1" x14ac:dyDescent="0.3">
      <c r="A480" s="27"/>
      <c r="B480" s="68"/>
      <c r="C480" s="70"/>
      <c r="D480" s="28"/>
      <c r="E480" s="29"/>
      <c r="F480" s="56" t="s">
        <v>173</v>
      </c>
      <c r="G480" s="64" t="s">
        <v>174</v>
      </c>
      <c r="H480" s="51" t="s">
        <v>11</v>
      </c>
      <c r="I480" s="45">
        <v>1</v>
      </c>
      <c r="J480" s="17"/>
      <c r="K480" s="18"/>
      <c r="L480" s="34"/>
      <c r="M480" s="54"/>
      <c r="N480" s="37"/>
    </row>
    <row r="481" spans="1:14" ht="12.75" customHeight="1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/>
      <c r="L481" s="34"/>
      <c r="M481" s="54"/>
      <c r="N481" s="37"/>
    </row>
    <row r="482" spans="1:14" ht="12.75" customHeight="1" x14ac:dyDescent="0.3">
      <c r="A482" s="27">
        <v>1.5</v>
      </c>
      <c r="B482" s="68" t="s">
        <v>69</v>
      </c>
      <c r="C482" s="70" t="s">
        <v>157</v>
      </c>
      <c r="D482" s="28" t="s">
        <v>23</v>
      </c>
      <c r="E482" s="29">
        <v>1</v>
      </c>
      <c r="F482" s="56" t="s">
        <v>148</v>
      </c>
      <c r="G482" s="39" t="s">
        <v>149</v>
      </c>
      <c r="H482" s="51" t="s">
        <v>11</v>
      </c>
      <c r="I482" s="45">
        <v>1</v>
      </c>
      <c r="J482" s="17">
        <v>7914.77</v>
      </c>
      <c r="K482" s="18">
        <f>IF(AND(I482&lt;&gt;"",J482&lt;&gt;""),IFERROR(I482*J482,""),"")</f>
        <v>7914.77</v>
      </c>
      <c r="L482" s="34"/>
      <c r="M482" s="54" t="s">
        <v>12</v>
      </c>
      <c r="N482" s="37" t="s">
        <v>103</v>
      </c>
    </row>
    <row r="483" spans="1:14" ht="12.75" customHeight="1" x14ac:dyDescent="0.3">
      <c r="A483" s="27"/>
      <c r="B483" s="68"/>
      <c r="C483" s="70"/>
      <c r="D483" s="28"/>
      <c r="E483" s="29"/>
      <c r="F483" s="56" t="s">
        <v>173</v>
      </c>
      <c r="G483" s="64" t="s">
        <v>174</v>
      </c>
      <c r="H483" s="51" t="s">
        <v>11</v>
      </c>
      <c r="I483" s="45">
        <v>1</v>
      </c>
      <c r="J483" s="17"/>
      <c r="K483" s="18"/>
      <c r="L483" s="34"/>
      <c r="M483" s="54"/>
      <c r="N483" s="37"/>
    </row>
    <row r="484" spans="1:14" ht="12.75" customHeight="1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/>
      <c r="L484" s="34"/>
      <c r="M484" s="54"/>
      <c r="N484" s="37"/>
    </row>
    <row r="485" spans="1:14" ht="12.75" customHeight="1" x14ac:dyDescent="0.3">
      <c r="A485" s="27">
        <v>2</v>
      </c>
      <c r="B485" s="68" t="s">
        <v>69</v>
      </c>
      <c r="C485" s="70" t="s">
        <v>157</v>
      </c>
      <c r="D485" s="28" t="s">
        <v>23</v>
      </c>
      <c r="E485" s="29">
        <v>1</v>
      </c>
      <c r="F485" s="56" t="s">
        <v>146</v>
      </c>
      <c r="G485" s="39" t="s">
        <v>147</v>
      </c>
      <c r="H485" s="51" t="s">
        <v>11</v>
      </c>
      <c r="I485" s="45">
        <v>1</v>
      </c>
      <c r="J485" s="17">
        <v>8212.68</v>
      </c>
      <c r="K485" s="18">
        <f>IF(AND(I485&lt;&gt;"",J485&lt;&gt;""),IFERROR(I485*J485,""),"")</f>
        <v>8212.68</v>
      </c>
      <c r="L485" s="34"/>
      <c r="M485" s="54" t="s">
        <v>12</v>
      </c>
      <c r="N485" s="37" t="s">
        <v>103</v>
      </c>
    </row>
    <row r="486" spans="1:14" ht="12.75" customHeight="1" x14ac:dyDescent="0.3">
      <c r="A486" s="27"/>
      <c r="B486" s="41"/>
      <c r="C486" s="71"/>
      <c r="D486" s="28"/>
      <c r="E486" s="29"/>
      <c r="F486" s="56" t="s">
        <v>173</v>
      </c>
      <c r="G486" s="64" t="s">
        <v>174</v>
      </c>
      <c r="H486" s="51" t="s">
        <v>11</v>
      </c>
      <c r="I486" s="45">
        <v>1</v>
      </c>
      <c r="J486" s="17"/>
      <c r="K486" s="18"/>
      <c r="L486" s="34"/>
      <c r="M486" s="54"/>
      <c r="N486" s="37"/>
    </row>
    <row r="487" spans="1:14" ht="12.75" customHeight="1" x14ac:dyDescent="0.3">
      <c r="A487" s="2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>IF(AND(I487&lt;&gt;"",J487&lt;&gt;""),IFERROR(I487*J487,""),"")</f>
        <v/>
      </c>
      <c r="L487" s="34"/>
      <c r="M487" s="54"/>
      <c r="N487" s="37"/>
    </row>
    <row r="488" spans="1:14" ht="12.75" customHeight="1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>IF(AND(I488&lt;&gt;"",J488&lt;&gt;""),IFERROR(I488*J488,""),"")</f>
        <v/>
      </c>
      <c r="L488" s="34"/>
      <c r="M488" s="54"/>
      <c r="N488" s="37"/>
    </row>
    <row r="489" spans="1:14" ht="12.75" customHeight="1" x14ac:dyDescent="0.3">
      <c r="A489" s="117" t="s">
        <v>90</v>
      </c>
      <c r="B489" s="118"/>
      <c r="C489" s="118"/>
      <c r="D489" s="118"/>
      <c r="E489" s="119"/>
      <c r="F489" s="56"/>
      <c r="G489" s="39"/>
      <c r="H489" s="51"/>
      <c r="I489" s="45"/>
      <c r="J489" s="17"/>
      <c r="K489" s="18"/>
      <c r="L489" s="34"/>
      <c r="M489" s="54"/>
      <c r="N489" s="37"/>
    </row>
    <row r="490" spans="1:14" ht="12.75" customHeight="1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/>
      <c r="L490" s="34"/>
      <c r="M490" s="54"/>
      <c r="N490" s="37"/>
    </row>
    <row r="491" spans="1:14" ht="12.75" customHeight="1" x14ac:dyDescent="0.3">
      <c r="A491" s="27">
        <v>1</v>
      </c>
      <c r="B491" s="68" t="s">
        <v>69</v>
      </c>
      <c r="C491" s="70" t="s">
        <v>158</v>
      </c>
      <c r="D491" s="28" t="s">
        <v>23</v>
      </c>
      <c r="E491" s="29">
        <v>1</v>
      </c>
      <c r="F491" s="56" t="s">
        <v>150</v>
      </c>
      <c r="G491" s="39" t="s">
        <v>151</v>
      </c>
      <c r="H491" s="51" t="s">
        <v>11</v>
      </c>
      <c r="I491" s="45">
        <v>1</v>
      </c>
      <c r="J491" s="17">
        <v>9889.31</v>
      </c>
      <c r="K491" s="18">
        <f>IF(AND(I491&lt;&gt;"",J491&lt;&gt;""),IFERROR(I491*J491,""),"")</f>
        <v>9889.31</v>
      </c>
      <c r="L491" s="34"/>
      <c r="M491" s="54" t="s">
        <v>12</v>
      </c>
      <c r="N491" s="37" t="s">
        <v>103</v>
      </c>
    </row>
    <row r="492" spans="1:14" ht="12.75" customHeight="1" x14ac:dyDescent="0.3">
      <c r="A492" s="27"/>
      <c r="B492" s="68"/>
      <c r="C492" s="70"/>
      <c r="D492" s="28"/>
      <c r="E492" s="29"/>
      <c r="F492" s="56" t="s">
        <v>173</v>
      </c>
      <c r="G492" s="64" t="s">
        <v>174</v>
      </c>
      <c r="H492" s="51" t="s">
        <v>11</v>
      </c>
      <c r="I492" s="45">
        <v>1</v>
      </c>
      <c r="J492" s="17"/>
      <c r="K492" s="18"/>
      <c r="L492" s="34"/>
      <c r="M492" s="54"/>
      <c r="N492" s="37"/>
    </row>
    <row r="493" spans="1:14" ht="12.75" customHeight="1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>IF(AND(I493&lt;&gt;"",J493&lt;&gt;""),IFERROR(I493*J493,""),"")</f>
        <v/>
      </c>
      <c r="L493" s="34"/>
      <c r="M493" s="54"/>
      <c r="N493" s="37"/>
    </row>
    <row r="494" spans="1:14" ht="12.75" customHeight="1" x14ac:dyDescent="0.3">
      <c r="A494" s="27">
        <v>1.5</v>
      </c>
      <c r="B494" s="68" t="s">
        <v>69</v>
      </c>
      <c r="C494" s="70" t="s">
        <v>158</v>
      </c>
      <c r="D494" s="28" t="s">
        <v>23</v>
      </c>
      <c r="E494" s="29">
        <v>1</v>
      </c>
      <c r="F494" s="56" t="s">
        <v>152</v>
      </c>
      <c r="G494" s="39" t="s">
        <v>153</v>
      </c>
      <c r="H494" s="51" t="s">
        <v>11</v>
      </c>
      <c r="I494" s="45">
        <v>1</v>
      </c>
      <c r="J494" s="17">
        <v>10872.44</v>
      </c>
      <c r="K494" s="18">
        <f>IF(AND(I494&lt;&gt;"",J494&lt;&gt;""),IFERROR(I494*J494,""),"")</f>
        <v>10872.44</v>
      </c>
      <c r="L494" s="34"/>
      <c r="M494" s="54" t="s">
        <v>12</v>
      </c>
      <c r="N494" s="37" t="s">
        <v>103</v>
      </c>
    </row>
    <row r="495" spans="1:14" ht="12.75" customHeight="1" x14ac:dyDescent="0.3">
      <c r="A495" s="27"/>
      <c r="B495" s="68"/>
      <c r="C495" s="70"/>
      <c r="D495" s="28"/>
      <c r="E495" s="29"/>
      <c r="F495" s="56" t="s">
        <v>173</v>
      </c>
      <c r="G495" s="64" t="s">
        <v>174</v>
      </c>
      <c r="H495" s="51" t="s">
        <v>11</v>
      </c>
      <c r="I495" s="45">
        <v>1</v>
      </c>
      <c r="J495" s="17"/>
      <c r="K495" s="18"/>
      <c r="L495" s="34"/>
      <c r="M495" s="54"/>
      <c r="N495" s="37"/>
    </row>
    <row r="496" spans="1:14" ht="12.75" customHeight="1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>IF(AND(I496&lt;&gt;"",J496&lt;&gt;""),IFERROR(I496*J496,""),"")</f>
        <v/>
      </c>
      <c r="L496" s="34"/>
      <c r="M496" s="54"/>
      <c r="N496" s="37"/>
    </row>
    <row r="497" spans="1:14" ht="12.75" customHeight="1" x14ac:dyDescent="0.3">
      <c r="A497" s="27">
        <v>2</v>
      </c>
      <c r="B497" s="68" t="s">
        <v>69</v>
      </c>
      <c r="C497" s="70" t="s">
        <v>158</v>
      </c>
      <c r="D497" s="28" t="s">
        <v>23</v>
      </c>
      <c r="E497" s="29">
        <v>1</v>
      </c>
      <c r="F497" s="56" t="s">
        <v>154</v>
      </c>
      <c r="G497" s="39" t="s">
        <v>155</v>
      </c>
      <c r="H497" s="51" t="s">
        <v>11</v>
      </c>
      <c r="I497" s="45">
        <v>1</v>
      </c>
      <c r="J497" s="17">
        <v>11849.12</v>
      </c>
      <c r="K497" s="18">
        <f>IF(AND(I497&lt;&gt;"",J497&lt;&gt;""),IFERROR(I497*J497,""),"")</f>
        <v>11849.12</v>
      </c>
      <c r="L497" s="34"/>
      <c r="M497" s="54" t="s">
        <v>12</v>
      </c>
      <c r="N497" s="37" t="s">
        <v>103</v>
      </c>
    </row>
    <row r="498" spans="1:14" ht="12.75" customHeight="1" x14ac:dyDescent="0.3">
      <c r="A498" s="27"/>
      <c r="B498" s="41"/>
      <c r="C498" s="71"/>
      <c r="D498" s="28"/>
      <c r="E498" s="29"/>
      <c r="F498" s="56" t="s">
        <v>173</v>
      </c>
      <c r="G498" s="64" t="s">
        <v>174</v>
      </c>
      <c r="H498" s="51" t="s">
        <v>11</v>
      </c>
      <c r="I498" s="45">
        <v>1</v>
      </c>
      <c r="J498" s="17">
        <v>865.37</v>
      </c>
      <c r="K498" s="18"/>
      <c r="L498" s="34"/>
      <c r="M498" s="54"/>
      <c r="N498" s="37"/>
    </row>
    <row r="499" spans="1:14" ht="12.75" customHeight="1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/>
      <c r="L499" s="34"/>
      <c r="M499" s="54"/>
      <c r="N499" s="37"/>
    </row>
    <row r="500" spans="1:14" ht="12.75" customHeight="1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ref="K500:K514" si="14">IF(I500,IF(ISNUMBER(J500),J500*I500," ")," ")</f>
        <v xml:space="preserve"> </v>
      </c>
      <c r="L500" s="34"/>
      <c r="M500" s="54"/>
      <c r="N500" s="37"/>
    </row>
    <row r="501" spans="1:14" ht="12.75" customHeight="1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14"/>
        <v xml:space="preserve"> </v>
      </c>
      <c r="L501" s="34"/>
      <c r="M501" s="54"/>
      <c r="N501" s="37"/>
    </row>
    <row r="502" spans="1:14" ht="12.75" customHeight="1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14"/>
        <v xml:space="preserve"> </v>
      </c>
      <c r="L502" s="34"/>
      <c r="M502" s="54"/>
      <c r="N502" s="37"/>
    </row>
    <row r="503" spans="1:14" ht="12.75" customHeight="1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14"/>
        <v xml:space="preserve"> </v>
      </c>
      <c r="L503" s="34"/>
      <c r="M503" s="54"/>
      <c r="N503" s="37"/>
    </row>
    <row r="504" spans="1:14" ht="12.75" customHeight="1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14"/>
        <v xml:space="preserve"> </v>
      </c>
      <c r="L504" s="34"/>
      <c r="M504" s="54"/>
      <c r="N504" s="37"/>
    </row>
    <row r="505" spans="1:14" ht="12.75" customHeight="1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14"/>
        <v xml:space="preserve"> </v>
      </c>
      <c r="L505" s="34"/>
      <c r="M505" s="54"/>
      <c r="N505" s="37"/>
    </row>
    <row r="506" spans="1:14" ht="12.75" customHeight="1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14"/>
        <v xml:space="preserve"> </v>
      </c>
      <c r="L506" s="34"/>
      <c r="M506" s="54"/>
      <c r="N506" s="37"/>
    </row>
    <row r="507" spans="1:14" ht="12.75" customHeight="1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14"/>
        <v xml:space="preserve"> </v>
      </c>
      <c r="L507" s="34"/>
      <c r="M507" s="54"/>
      <c r="N507" s="37"/>
    </row>
    <row r="508" spans="1:14" ht="12.75" customHeight="1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14"/>
        <v xml:space="preserve"> </v>
      </c>
      <c r="L508" s="34"/>
      <c r="M508" s="54"/>
      <c r="N508" s="37"/>
    </row>
    <row r="509" spans="1:14" ht="12.75" customHeight="1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14"/>
        <v xml:space="preserve"> </v>
      </c>
      <c r="L509" s="34"/>
      <c r="M509" s="54"/>
      <c r="N509" s="37"/>
    </row>
    <row r="510" spans="1:14" ht="12.75" customHeight="1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14"/>
        <v xml:space="preserve"> </v>
      </c>
      <c r="L510" s="34"/>
      <c r="M510" s="54"/>
      <c r="N510" s="37"/>
    </row>
    <row r="511" spans="1:14" ht="12.75" customHeight="1" x14ac:dyDescent="0.3">
      <c r="A511" s="27"/>
      <c r="B511" s="41"/>
      <c r="C511" s="71"/>
      <c r="D511" s="28"/>
      <c r="E511" s="29"/>
      <c r="F511" s="16"/>
      <c r="G511" s="39"/>
      <c r="H511" s="51"/>
      <c r="I511" s="45"/>
      <c r="J511" s="17"/>
      <c r="K511" s="18" t="str">
        <f t="shared" si="14"/>
        <v xml:space="preserve"> </v>
      </c>
      <c r="L511" s="34"/>
      <c r="M511" s="54"/>
      <c r="N511" s="37"/>
    </row>
    <row r="512" spans="1:14" ht="12.75" customHeight="1" x14ac:dyDescent="0.3">
      <c r="A512" s="27"/>
      <c r="B512" s="41"/>
      <c r="C512" s="71"/>
      <c r="D512" s="28"/>
      <c r="E512" s="29"/>
      <c r="F512" s="16"/>
      <c r="G512" s="39"/>
      <c r="H512" s="51"/>
      <c r="I512" s="45"/>
      <c r="J512" s="17"/>
      <c r="K512" s="18" t="str">
        <f t="shared" si="14"/>
        <v xml:space="preserve"> </v>
      </c>
      <c r="L512" s="34"/>
      <c r="M512" s="54"/>
      <c r="N512" s="37"/>
    </row>
    <row r="513" spans="1:14" ht="12.75" customHeight="1" x14ac:dyDescent="0.3">
      <c r="A513" s="27"/>
      <c r="B513" s="41"/>
      <c r="C513" s="71"/>
      <c r="D513" s="28"/>
      <c r="E513" s="29"/>
      <c r="F513" s="16"/>
      <c r="G513" s="39"/>
      <c r="H513" s="51"/>
      <c r="I513" s="45"/>
      <c r="J513" s="17"/>
      <c r="K513" s="18" t="str">
        <f t="shared" si="14"/>
        <v xml:space="preserve"> </v>
      </c>
      <c r="L513" s="34"/>
      <c r="M513" s="54"/>
      <c r="N513" s="37"/>
    </row>
    <row r="514" spans="1:14" ht="12.75" customHeight="1" x14ac:dyDescent="0.3">
      <c r="A514" s="27"/>
      <c r="B514" s="41"/>
      <c r="C514" s="71"/>
      <c r="D514" s="28"/>
      <c r="E514" s="29"/>
      <c r="F514" s="16"/>
      <c r="G514" s="39"/>
      <c r="H514" s="51"/>
      <c r="I514" s="45"/>
      <c r="J514" s="17"/>
      <c r="K514" s="18" t="str">
        <f t="shared" si="14"/>
        <v xml:space="preserve"> </v>
      </c>
      <c r="L514" s="34"/>
      <c r="M514" s="54"/>
      <c r="N514" s="37"/>
    </row>
    <row r="515" spans="1:14" ht="12.75" customHeight="1" x14ac:dyDescent="0.3">
      <c r="A515" s="27"/>
      <c r="B515" s="41"/>
      <c r="C515" s="71"/>
      <c r="D515" s="28"/>
      <c r="E515" s="29"/>
      <c r="F515" s="16"/>
      <c r="G515" s="39"/>
      <c r="H515" s="51"/>
      <c r="I515" s="45"/>
      <c r="J515" s="17"/>
      <c r="K515" s="18" t="str">
        <f t="shared" ref="K515:K578" si="15">IF(I515,IF(ISNUMBER(J515),J515*I515," ")," ")</f>
        <v xml:space="preserve"> </v>
      </c>
      <c r="L515" s="34"/>
      <c r="M515" s="54"/>
      <c r="N515" s="37"/>
    </row>
    <row r="516" spans="1:14" ht="12.75" customHeight="1" x14ac:dyDescent="0.3">
      <c r="A516" s="26"/>
      <c r="B516" s="41"/>
      <c r="C516" s="71"/>
      <c r="D516" s="28"/>
      <c r="E516" s="29"/>
      <c r="F516" s="16"/>
      <c r="G516" s="39"/>
      <c r="H516" s="51"/>
      <c r="I516" s="45"/>
      <c r="J516" s="17"/>
      <c r="K516" s="18" t="str">
        <f t="shared" si="15"/>
        <v xml:space="preserve"> </v>
      </c>
      <c r="L516" s="34"/>
      <c r="M516" s="54"/>
      <c r="N516" s="37"/>
    </row>
    <row r="517" spans="1:14" ht="12.75" customHeight="1" x14ac:dyDescent="0.3">
      <c r="A517" s="27"/>
      <c r="B517" s="41"/>
      <c r="C517" s="71"/>
      <c r="D517" s="28"/>
      <c r="E517" s="29"/>
      <c r="F517" s="16"/>
      <c r="G517" s="39"/>
      <c r="H517" s="51"/>
      <c r="I517" s="45"/>
      <c r="J517" s="17"/>
      <c r="K517" s="18" t="str">
        <f t="shared" si="15"/>
        <v xml:space="preserve"> </v>
      </c>
      <c r="L517" s="34"/>
      <c r="M517" s="54"/>
      <c r="N517" s="37"/>
    </row>
    <row r="518" spans="1:14" ht="12.75" customHeight="1" x14ac:dyDescent="0.3">
      <c r="A518" s="27"/>
      <c r="B518" s="41"/>
      <c r="C518" s="71"/>
      <c r="D518" s="28"/>
      <c r="E518" s="29"/>
      <c r="F518" s="16"/>
      <c r="G518" s="39"/>
      <c r="H518" s="51"/>
      <c r="I518" s="45"/>
      <c r="J518" s="17"/>
      <c r="K518" s="18" t="str">
        <f t="shared" si="15"/>
        <v xml:space="preserve"> </v>
      </c>
      <c r="L518" s="34"/>
      <c r="M518" s="54"/>
      <c r="N518" s="37"/>
    </row>
    <row r="519" spans="1:14" ht="12.75" customHeight="1" x14ac:dyDescent="0.3">
      <c r="A519" s="27"/>
      <c r="B519" s="41"/>
      <c r="C519" s="71"/>
      <c r="D519" s="28"/>
      <c r="E519" s="29"/>
      <c r="F519" s="16"/>
      <c r="G519" s="39"/>
      <c r="H519" s="51"/>
      <c r="I519" s="45"/>
      <c r="J519" s="17"/>
      <c r="K519" s="18" t="str">
        <f t="shared" si="15"/>
        <v xml:space="preserve"> </v>
      </c>
      <c r="L519" s="34"/>
      <c r="M519" s="54"/>
      <c r="N519" s="37"/>
    </row>
    <row r="520" spans="1:14" ht="12.75" customHeight="1" x14ac:dyDescent="0.3">
      <c r="A520" s="27"/>
      <c r="B520" s="41"/>
      <c r="C520" s="71"/>
      <c r="D520" s="28"/>
      <c r="E520" s="29"/>
      <c r="F520" s="16"/>
      <c r="G520" s="39"/>
      <c r="H520" s="51"/>
      <c r="I520" s="45"/>
      <c r="J520" s="17"/>
      <c r="K520" s="18" t="str">
        <f t="shared" si="15"/>
        <v xml:space="preserve"> </v>
      </c>
      <c r="L520" s="34"/>
      <c r="M520" s="54"/>
      <c r="N520" s="37"/>
    </row>
    <row r="521" spans="1:14" ht="12.75" customHeight="1" x14ac:dyDescent="0.3">
      <c r="A521" s="27"/>
      <c r="B521" s="41"/>
      <c r="C521" s="71"/>
      <c r="D521" s="28"/>
      <c r="E521" s="29"/>
      <c r="F521" s="16"/>
      <c r="G521" s="39"/>
      <c r="H521" s="51"/>
      <c r="I521" s="45"/>
      <c r="J521" s="17"/>
      <c r="K521" s="18" t="str">
        <f t="shared" si="15"/>
        <v xml:space="preserve"> </v>
      </c>
      <c r="L521" s="34"/>
      <c r="M521" s="54"/>
      <c r="N521" s="37"/>
    </row>
    <row r="522" spans="1:14" ht="12.75" customHeight="1" x14ac:dyDescent="0.3">
      <c r="A522" s="27"/>
      <c r="B522" s="41"/>
      <c r="C522" s="71"/>
      <c r="D522" s="28"/>
      <c r="E522" s="29"/>
      <c r="F522" s="16"/>
      <c r="G522" s="39"/>
      <c r="H522" s="51"/>
      <c r="I522" s="45"/>
      <c r="J522" s="17"/>
      <c r="K522" s="18" t="str">
        <f t="shared" si="15"/>
        <v xml:space="preserve"> </v>
      </c>
      <c r="L522" s="34"/>
      <c r="M522" s="54"/>
      <c r="N522" s="37"/>
    </row>
    <row r="523" spans="1:14" ht="12.75" customHeight="1" x14ac:dyDescent="0.3">
      <c r="A523" s="27"/>
      <c r="B523" s="41"/>
      <c r="C523" s="71"/>
      <c r="D523" s="28"/>
      <c r="E523" s="29"/>
      <c r="F523" s="16"/>
      <c r="G523" s="39"/>
      <c r="H523" s="51"/>
      <c r="I523" s="45"/>
      <c r="J523" s="17"/>
      <c r="K523" s="18" t="str">
        <f t="shared" si="15"/>
        <v xml:space="preserve"> </v>
      </c>
      <c r="L523" s="34"/>
      <c r="M523" s="54"/>
      <c r="N523" s="37"/>
    </row>
    <row r="524" spans="1:14" ht="12.75" customHeight="1" x14ac:dyDescent="0.3">
      <c r="A524" s="27"/>
      <c r="B524" s="41"/>
      <c r="C524" s="71"/>
      <c r="D524" s="28"/>
      <c r="E524" s="29"/>
      <c r="F524" s="16"/>
      <c r="G524" s="39"/>
      <c r="H524" s="51"/>
      <c r="I524" s="45"/>
      <c r="J524" s="17"/>
      <c r="K524" s="18" t="str">
        <f t="shared" si="15"/>
        <v xml:space="preserve"> </v>
      </c>
      <c r="L524" s="34"/>
      <c r="M524" s="54"/>
      <c r="N524" s="37"/>
    </row>
    <row r="525" spans="1:14" ht="12.75" customHeight="1" x14ac:dyDescent="0.3">
      <c r="A525" s="27"/>
      <c r="B525" s="41"/>
      <c r="C525" s="71"/>
      <c r="D525" s="28"/>
      <c r="E525" s="29"/>
      <c r="F525" s="16"/>
      <c r="G525" s="39"/>
      <c r="H525" s="51"/>
      <c r="I525" s="45"/>
      <c r="J525" s="17"/>
      <c r="K525" s="18" t="str">
        <f t="shared" si="15"/>
        <v xml:space="preserve"> </v>
      </c>
      <c r="L525" s="34"/>
      <c r="M525" s="54"/>
      <c r="N525" s="37"/>
    </row>
    <row r="526" spans="1:14" ht="12.75" customHeight="1" x14ac:dyDescent="0.3">
      <c r="A526" s="27"/>
      <c r="B526" s="41"/>
      <c r="C526" s="71"/>
      <c r="D526" s="28"/>
      <c r="E526" s="29"/>
      <c r="F526" s="16"/>
      <c r="G526" s="39"/>
      <c r="H526" s="51"/>
      <c r="I526" s="45"/>
      <c r="J526" s="17"/>
      <c r="K526" s="18" t="str">
        <f t="shared" si="15"/>
        <v xml:space="preserve"> </v>
      </c>
      <c r="L526" s="34"/>
      <c r="M526" s="54"/>
      <c r="N526" s="37"/>
    </row>
    <row r="527" spans="1:14" ht="12.75" customHeight="1" x14ac:dyDescent="0.3">
      <c r="A527" s="27"/>
      <c r="B527" s="41"/>
      <c r="C527" s="71"/>
      <c r="D527" s="28"/>
      <c r="E527" s="29"/>
      <c r="F527" s="16"/>
      <c r="G527" s="39"/>
      <c r="H527" s="51"/>
      <c r="I527" s="45"/>
      <c r="J527" s="17"/>
      <c r="K527" s="18" t="str">
        <f t="shared" si="15"/>
        <v xml:space="preserve"> </v>
      </c>
      <c r="L527" s="34"/>
      <c r="M527" s="54"/>
      <c r="N527" s="37"/>
    </row>
    <row r="528" spans="1:14" ht="12.75" customHeight="1" x14ac:dyDescent="0.3">
      <c r="A528" s="27"/>
      <c r="B528" s="41"/>
      <c r="C528" s="71"/>
      <c r="D528" s="28"/>
      <c r="E528" s="29"/>
      <c r="F528" s="16"/>
      <c r="G528" s="39"/>
      <c r="H528" s="51"/>
      <c r="I528" s="45"/>
      <c r="J528" s="17"/>
      <c r="K528" s="18" t="str">
        <f t="shared" si="15"/>
        <v xml:space="preserve"> </v>
      </c>
      <c r="L528" s="34"/>
      <c r="M528" s="54"/>
      <c r="N528" s="37"/>
    </row>
    <row r="529" spans="1:14" ht="12.75" customHeight="1" x14ac:dyDescent="0.3">
      <c r="A529" s="27"/>
      <c r="B529" s="41"/>
      <c r="C529" s="71"/>
      <c r="D529" s="28"/>
      <c r="E529" s="29"/>
      <c r="F529" s="16"/>
      <c r="G529" s="39"/>
      <c r="H529" s="51"/>
      <c r="I529" s="45"/>
      <c r="J529" s="17"/>
      <c r="K529" s="18" t="str">
        <f t="shared" si="15"/>
        <v xml:space="preserve"> </v>
      </c>
      <c r="L529" s="34"/>
      <c r="M529" s="54"/>
      <c r="N529" s="37"/>
    </row>
    <row r="530" spans="1:14" ht="12.75" customHeight="1" x14ac:dyDescent="0.3">
      <c r="A530" s="27"/>
      <c r="B530" s="41"/>
      <c r="C530" s="71"/>
      <c r="D530" s="28"/>
      <c r="E530" s="29"/>
      <c r="F530" s="16"/>
      <c r="G530" s="39"/>
      <c r="H530" s="51"/>
      <c r="I530" s="45"/>
      <c r="J530" s="17"/>
      <c r="K530" s="18" t="str">
        <f t="shared" si="15"/>
        <v xml:space="preserve"> </v>
      </c>
      <c r="L530" s="34"/>
      <c r="M530" s="54"/>
      <c r="N530" s="37"/>
    </row>
    <row r="531" spans="1:14" ht="12.75" customHeight="1" x14ac:dyDescent="0.3">
      <c r="A531" s="27"/>
      <c r="B531" s="41"/>
      <c r="C531" s="71"/>
      <c r="D531" s="28"/>
      <c r="E531" s="29"/>
      <c r="F531" s="16"/>
      <c r="G531" s="39"/>
      <c r="H531" s="51"/>
      <c r="I531" s="45"/>
      <c r="J531" s="17"/>
      <c r="K531" s="18" t="str">
        <f t="shared" si="15"/>
        <v xml:space="preserve"> </v>
      </c>
      <c r="L531" s="34"/>
      <c r="M531" s="54"/>
      <c r="N531" s="37"/>
    </row>
    <row r="532" spans="1:14" ht="12.75" customHeight="1" x14ac:dyDescent="0.3">
      <c r="A532" s="27"/>
      <c r="B532" s="41"/>
      <c r="C532" s="71"/>
      <c r="D532" s="28"/>
      <c r="E532" s="29"/>
      <c r="F532" s="16"/>
      <c r="G532" s="39"/>
      <c r="H532" s="51"/>
      <c r="I532" s="45"/>
      <c r="J532" s="17"/>
      <c r="K532" s="18" t="str">
        <f t="shared" si="15"/>
        <v xml:space="preserve"> </v>
      </c>
      <c r="L532" s="34"/>
      <c r="M532" s="54"/>
      <c r="N532" s="37"/>
    </row>
    <row r="533" spans="1:14" ht="12.75" customHeight="1" x14ac:dyDescent="0.3">
      <c r="A533" s="27"/>
      <c r="B533" s="41"/>
      <c r="C533" s="71"/>
      <c r="D533" s="28"/>
      <c r="E533" s="29"/>
      <c r="F533" s="16"/>
      <c r="G533" s="39"/>
      <c r="H533" s="51"/>
      <c r="I533" s="45"/>
      <c r="J533" s="17"/>
      <c r="K533" s="18" t="str">
        <f t="shared" si="15"/>
        <v xml:space="preserve"> </v>
      </c>
      <c r="L533" s="34"/>
      <c r="M533" s="54"/>
      <c r="N533" s="37"/>
    </row>
    <row r="534" spans="1:14" ht="12.75" customHeight="1" x14ac:dyDescent="0.3">
      <c r="A534" s="27"/>
      <c r="B534" s="41"/>
      <c r="C534" s="71"/>
      <c r="D534" s="28"/>
      <c r="E534" s="29"/>
      <c r="F534" s="16"/>
      <c r="G534" s="39"/>
      <c r="H534" s="51"/>
      <c r="I534" s="45"/>
      <c r="J534" s="17"/>
      <c r="K534" s="18" t="str">
        <f t="shared" si="15"/>
        <v xml:space="preserve"> </v>
      </c>
      <c r="L534" s="34"/>
      <c r="M534" s="54"/>
      <c r="N534" s="37"/>
    </row>
    <row r="535" spans="1:14" ht="12.75" customHeight="1" x14ac:dyDescent="0.3">
      <c r="A535" s="27"/>
      <c r="B535" s="41"/>
      <c r="C535" s="71"/>
      <c r="D535" s="28"/>
      <c r="E535" s="29"/>
      <c r="F535" s="16"/>
      <c r="G535" s="39"/>
      <c r="H535" s="51"/>
      <c r="I535" s="45"/>
      <c r="J535" s="17"/>
      <c r="K535" s="18" t="str">
        <f t="shared" si="15"/>
        <v xml:space="preserve"> </v>
      </c>
      <c r="L535" s="34"/>
      <c r="M535" s="54"/>
      <c r="N535" s="37"/>
    </row>
    <row r="536" spans="1:14" ht="12.75" customHeight="1" x14ac:dyDescent="0.3">
      <c r="A536" s="27"/>
      <c r="B536" s="41"/>
      <c r="C536" s="71"/>
      <c r="D536" s="28"/>
      <c r="E536" s="29"/>
      <c r="F536" s="16"/>
      <c r="G536" s="39"/>
      <c r="H536" s="51"/>
      <c r="I536" s="45"/>
      <c r="J536" s="17"/>
      <c r="K536" s="18" t="str">
        <f t="shared" si="15"/>
        <v xml:space="preserve"> </v>
      </c>
      <c r="L536" s="34"/>
      <c r="M536" s="54"/>
      <c r="N536" s="37"/>
    </row>
    <row r="537" spans="1:14" ht="12.75" customHeight="1" x14ac:dyDescent="0.3">
      <c r="A537" s="27"/>
      <c r="B537" s="41"/>
      <c r="C537" s="71"/>
      <c r="D537" s="28"/>
      <c r="E537" s="29"/>
      <c r="F537" s="16"/>
      <c r="G537" s="39"/>
      <c r="H537" s="51"/>
      <c r="I537" s="45"/>
      <c r="J537" s="17"/>
      <c r="K537" s="18" t="str">
        <f t="shared" si="15"/>
        <v xml:space="preserve"> </v>
      </c>
      <c r="L537" s="34"/>
      <c r="M537" s="54"/>
      <c r="N537" s="37"/>
    </row>
    <row r="538" spans="1:14" ht="12.75" customHeight="1" x14ac:dyDescent="0.3">
      <c r="A538" s="26"/>
      <c r="B538" s="41"/>
      <c r="C538" s="71"/>
      <c r="D538" s="28"/>
      <c r="E538" s="29"/>
      <c r="F538" s="16"/>
      <c r="G538" s="39"/>
      <c r="H538" s="51"/>
      <c r="I538" s="45"/>
      <c r="J538" s="17"/>
      <c r="K538" s="18" t="str">
        <f t="shared" si="15"/>
        <v xml:space="preserve"> </v>
      </c>
      <c r="L538" s="34"/>
      <c r="M538" s="54"/>
      <c r="N538" s="37"/>
    </row>
    <row r="539" spans="1:14" ht="12.75" customHeight="1" x14ac:dyDescent="0.3">
      <c r="A539" s="27"/>
      <c r="B539" s="41"/>
      <c r="C539" s="71"/>
      <c r="D539" s="28"/>
      <c r="E539" s="29"/>
      <c r="F539" s="16"/>
      <c r="G539" s="39"/>
      <c r="H539" s="51"/>
      <c r="I539" s="45"/>
      <c r="J539" s="17"/>
      <c r="K539" s="18" t="str">
        <f t="shared" si="15"/>
        <v xml:space="preserve"> </v>
      </c>
      <c r="L539" s="34"/>
      <c r="M539" s="54"/>
      <c r="N539" s="37"/>
    </row>
    <row r="540" spans="1:14" ht="12.75" customHeight="1" x14ac:dyDescent="0.3">
      <c r="A540" s="27"/>
      <c r="B540" s="41"/>
      <c r="C540" s="71"/>
      <c r="D540" s="28"/>
      <c r="E540" s="29"/>
      <c r="F540" s="16"/>
      <c r="G540" s="39"/>
      <c r="H540" s="51"/>
      <c r="I540" s="45"/>
      <c r="J540" s="17"/>
      <c r="K540" s="18" t="str">
        <f t="shared" si="15"/>
        <v xml:space="preserve"> </v>
      </c>
      <c r="L540" s="34"/>
      <c r="M540" s="54"/>
      <c r="N540" s="37"/>
    </row>
    <row r="541" spans="1:14" ht="12.75" customHeight="1" x14ac:dyDescent="0.3">
      <c r="A541" s="27"/>
      <c r="B541" s="41"/>
      <c r="C541" s="71"/>
      <c r="D541" s="28"/>
      <c r="E541" s="29"/>
      <c r="F541" s="16"/>
      <c r="G541" s="39"/>
      <c r="H541" s="51"/>
      <c r="I541" s="45"/>
      <c r="J541" s="17"/>
      <c r="K541" s="18" t="str">
        <f t="shared" si="15"/>
        <v xml:space="preserve"> </v>
      </c>
      <c r="L541" s="34"/>
      <c r="M541" s="54"/>
      <c r="N541" s="37"/>
    </row>
    <row r="542" spans="1:14" ht="12.75" customHeight="1" x14ac:dyDescent="0.3">
      <c r="A542" s="27"/>
      <c r="B542" s="41"/>
      <c r="C542" s="71"/>
      <c r="D542" s="28"/>
      <c r="E542" s="29"/>
      <c r="F542" s="16"/>
      <c r="G542" s="39"/>
      <c r="H542" s="51"/>
      <c r="I542" s="45"/>
      <c r="J542" s="17"/>
      <c r="K542" s="18" t="str">
        <f t="shared" si="15"/>
        <v xml:space="preserve"> </v>
      </c>
      <c r="L542" s="34"/>
      <c r="M542" s="54"/>
      <c r="N542" s="37"/>
    </row>
    <row r="543" spans="1:14" ht="12.75" customHeight="1" x14ac:dyDescent="0.3">
      <c r="A543" s="27"/>
      <c r="B543" s="41"/>
      <c r="C543" s="71"/>
      <c r="D543" s="28"/>
      <c r="E543" s="29"/>
      <c r="F543" s="16"/>
      <c r="G543" s="39"/>
      <c r="H543" s="51"/>
      <c r="I543" s="45"/>
      <c r="J543" s="17"/>
      <c r="K543" s="18" t="str">
        <f t="shared" si="15"/>
        <v xml:space="preserve"> </v>
      </c>
      <c r="L543" s="34"/>
      <c r="M543" s="54"/>
      <c r="N543" s="37"/>
    </row>
    <row r="544" spans="1:14" ht="12.75" customHeight="1" x14ac:dyDescent="0.3">
      <c r="A544" s="27"/>
      <c r="B544" s="41"/>
      <c r="C544" s="71"/>
      <c r="D544" s="28"/>
      <c r="E544" s="29"/>
      <c r="F544" s="16"/>
      <c r="G544" s="39"/>
      <c r="H544" s="51"/>
      <c r="I544" s="45"/>
      <c r="J544" s="17"/>
      <c r="K544" s="18" t="str">
        <f t="shared" si="15"/>
        <v xml:space="preserve"> </v>
      </c>
      <c r="L544" s="34"/>
      <c r="M544" s="54"/>
      <c r="N544" s="37"/>
    </row>
    <row r="545" spans="1:14" ht="12.75" customHeight="1" x14ac:dyDescent="0.3">
      <c r="A545" s="27"/>
      <c r="B545" s="41"/>
      <c r="C545" s="71"/>
      <c r="D545" s="28"/>
      <c r="E545" s="29"/>
      <c r="F545" s="16"/>
      <c r="G545" s="39"/>
      <c r="H545" s="51"/>
      <c r="I545" s="45"/>
      <c r="J545" s="17"/>
      <c r="K545" s="18" t="str">
        <f t="shared" si="15"/>
        <v xml:space="preserve"> </v>
      </c>
      <c r="L545" s="34"/>
      <c r="M545" s="54"/>
      <c r="N545" s="37"/>
    </row>
    <row r="546" spans="1:14" ht="12.75" customHeight="1" x14ac:dyDescent="0.3">
      <c r="A546" s="27"/>
      <c r="B546" s="41"/>
      <c r="C546" s="71"/>
      <c r="D546" s="28"/>
      <c r="E546" s="29"/>
      <c r="F546" s="16"/>
      <c r="G546" s="39"/>
      <c r="H546" s="51"/>
      <c r="I546" s="45"/>
      <c r="J546" s="17"/>
      <c r="K546" s="18" t="str">
        <f t="shared" si="15"/>
        <v xml:space="preserve"> </v>
      </c>
      <c r="L546" s="34"/>
      <c r="M546" s="54"/>
      <c r="N546" s="37"/>
    </row>
    <row r="547" spans="1:14" ht="12.75" customHeight="1" x14ac:dyDescent="0.3">
      <c r="A547" s="27"/>
      <c r="B547" s="41"/>
      <c r="C547" s="71"/>
      <c r="D547" s="28"/>
      <c r="E547" s="29"/>
      <c r="F547" s="16"/>
      <c r="G547" s="39"/>
      <c r="H547" s="51"/>
      <c r="I547" s="45"/>
      <c r="J547" s="17"/>
      <c r="K547" s="18" t="str">
        <f t="shared" si="15"/>
        <v xml:space="preserve"> </v>
      </c>
      <c r="L547" s="34"/>
      <c r="M547" s="54"/>
      <c r="N547" s="37"/>
    </row>
    <row r="548" spans="1:14" ht="12.75" customHeight="1" x14ac:dyDescent="0.3">
      <c r="A548" s="27"/>
      <c r="B548" s="41"/>
      <c r="C548" s="71"/>
      <c r="D548" s="28"/>
      <c r="E548" s="29"/>
      <c r="F548" s="16"/>
      <c r="G548" s="39"/>
      <c r="H548" s="51"/>
      <c r="I548" s="45"/>
      <c r="J548" s="17"/>
      <c r="K548" s="18" t="str">
        <f t="shared" si="15"/>
        <v xml:space="preserve"> </v>
      </c>
      <c r="L548" s="34"/>
      <c r="M548" s="54"/>
      <c r="N548" s="37"/>
    </row>
    <row r="549" spans="1:14" ht="12.75" customHeight="1" x14ac:dyDescent="0.3">
      <c r="A549" s="27"/>
      <c r="B549" s="41"/>
      <c r="C549" s="71"/>
      <c r="D549" s="28"/>
      <c r="E549" s="29"/>
      <c r="F549" s="16"/>
      <c r="G549" s="39"/>
      <c r="H549" s="51"/>
      <c r="I549" s="45"/>
      <c r="J549" s="17"/>
      <c r="K549" s="18" t="str">
        <f t="shared" si="15"/>
        <v xml:space="preserve"> </v>
      </c>
      <c r="L549" s="34"/>
      <c r="M549" s="54"/>
      <c r="N549" s="37"/>
    </row>
    <row r="550" spans="1:14" ht="12.75" customHeight="1" x14ac:dyDescent="0.3">
      <c r="A550" s="27"/>
      <c r="B550" s="41"/>
      <c r="C550" s="71"/>
      <c r="D550" s="28"/>
      <c r="E550" s="29"/>
      <c r="F550" s="16"/>
      <c r="G550" s="39"/>
      <c r="H550" s="51"/>
      <c r="I550" s="45"/>
      <c r="J550" s="17"/>
      <c r="K550" s="18" t="str">
        <f t="shared" si="15"/>
        <v xml:space="preserve"> </v>
      </c>
      <c r="L550" s="34"/>
      <c r="M550" s="54"/>
      <c r="N550" s="37"/>
    </row>
    <row r="551" spans="1:14" ht="12.75" customHeight="1" x14ac:dyDescent="0.3">
      <c r="A551" s="27"/>
      <c r="B551" s="41"/>
      <c r="C551" s="71"/>
      <c r="D551" s="28"/>
      <c r="E551" s="29"/>
      <c r="F551" s="16"/>
      <c r="G551" s="39"/>
      <c r="H551" s="51"/>
      <c r="I551" s="45"/>
      <c r="J551" s="17"/>
      <c r="K551" s="18" t="str">
        <f t="shared" si="15"/>
        <v xml:space="preserve"> </v>
      </c>
      <c r="L551" s="34"/>
      <c r="M551" s="54"/>
      <c r="N551" s="37"/>
    </row>
    <row r="552" spans="1:14" ht="12.75" customHeight="1" x14ac:dyDescent="0.3">
      <c r="A552" s="27"/>
      <c r="B552" s="41"/>
      <c r="C552" s="71"/>
      <c r="D552" s="28"/>
      <c r="E552" s="29"/>
      <c r="F552" s="16"/>
      <c r="G552" s="39"/>
      <c r="H552" s="51"/>
      <c r="I552" s="45"/>
      <c r="J552" s="17"/>
      <c r="K552" s="18" t="str">
        <f t="shared" si="15"/>
        <v xml:space="preserve"> </v>
      </c>
      <c r="L552" s="34"/>
      <c r="M552" s="54"/>
      <c r="N552" s="37"/>
    </row>
    <row r="553" spans="1:14" ht="12.75" customHeight="1" x14ac:dyDescent="0.3">
      <c r="A553" s="27"/>
      <c r="B553" s="41"/>
      <c r="C553" s="71"/>
      <c r="D553" s="28"/>
      <c r="E553" s="29"/>
      <c r="F553" s="16"/>
      <c r="G553" s="39"/>
      <c r="H553" s="51"/>
      <c r="I553" s="45"/>
      <c r="J553" s="17"/>
      <c r="K553" s="18" t="str">
        <f t="shared" si="15"/>
        <v xml:space="preserve"> </v>
      </c>
      <c r="L553" s="34"/>
      <c r="M553" s="54"/>
      <c r="N553" s="37"/>
    </row>
    <row r="554" spans="1:14" ht="12.75" customHeight="1" x14ac:dyDescent="0.3">
      <c r="A554" s="27"/>
      <c r="B554" s="41"/>
      <c r="C554" s="71"/>
      <c r="D554" s="28"/>
      <c r="E554" s="29"/>
      <c r="F554" s="16"/>
      <c r="G554" s="39"/>
      <c r="H554" s="51"/>
      <c r="I554" s="45"/>
      <c r="J554" s="17"/>
      <c r="K554" s="18" t="str">
        <f t="shared" si="15"/>
        <v xml:space="preserve"> </v>
      </c>
      <c r="L554" s="34"/>
      <c r="M554" s="54"/>
      <c r="N554" s="37"/>
    </row>
    <row r="555" spans="1:14" ht="12.75" customHeight="1" x14ac:dyDescent="0.3">
      <c r="A555" s="27"/>
      <c r="B555" s="41"/>
      <c r="C555" s="71"/>
      <c r="D555" s="28"/>
      <c r="E555" s="29"/>
      <c r="F555" s="16"/>
      <c r="G555" s="39"/>
      <c r="H555" s="51"/>
      <c r="I555" s="45"/>
      <c r="J555" s="17"/>
      <c r="K555" s="18" t="str">
        <f t="shared" si="15"/>
        <v xml:space="preserve"> </v>
      </c>
      <c r="L555" s="34"/>
      <c r="M555" s="54"/>
      <c r="N555" s="37"/>
    </row>
    <row r="556" spans="1:14" ht="12.75" customHeight="1" x14ac:dyDescent="0.3">
      <c r="A556" s="27"/>
      <c r="B556" s="41"/>
      <c r="C556" s="71"/>
      <c r="D556" s="28"/>
      <c r="E556" s="29"/>
      <c r="F556" s="16"/>
      <c r="G556" s="39"/>
      <c r="H556" s="51"/>
      <c r="I556" s="45"/>
      <c r="J556" s="17"/>
      <c r="K556" s="18" t="str">
        <f t="shared" si="15"/>
        <v xml:space="preserve"> </v>
      </c>
      <c r="L556" s="34"/>
      <c r="M556" s="54"/>
      <c r="N556" s="37"/>
    </row>
    <row r="557" spans="1:14" ht="12.75" customHeight="1" x14ac:dyDescent="0.3">
      <c r="A557" s="27"/>
      <c r="B557" s="41"/>
      <c r="C557" s="71"/>
      <c r="D557" s="28"/>
      <c r="E557" s="29"/>
      <c r="F557" s="16"/>
      <c r="G557" s="39"/>
      <c r="H557" s="51"/>
      <c r="I557" s="45"/>
      <c r="J557" s="17"/>
      <c r="K557" s="18" t="str">
        <f t="shared" si="15"/>
        <v xml:space="preserve"> </v>
      </c>
      <c r="L557" s="34"/>
      <c r="M557" s="54"/>
      <c r="N557" s="37"/>
    </row>
    <row r="558" spans="1:14" ht="12.75" customHeight="1" x14ac:dyDescent="0.3">
      <c r="A558" s="27"/>
      <c r="B558" s="41"/>
      <c r="C558" s="71"/>
      <c r="D558" s="28"/>
      <c r="E558" s="29"/>
      <c r="F558" s="16"/>
      <c r="G558" s="39"/>
      <c r="H558" s="51"/>
      <c r="I558" s="45"/>
      <c r="J558" s="17"/>
      <c r="K558" s="18" t="str">
        <f t="shared" si="15"/>
        <v xml:space="preserve"> </v>
      </c>
      <c r="L558" s="34"/>
      <c r="M558" s="54"/>
      <c r="N558" s="37"/>
    </row>
    <row r="559" spans="1:14" ht="12.75" customHeight="1" x14ac:dyDescent="0.3">
      <c r="A559" s="27"/>
      <c r="B559" s="41"/>
      <c r="C559" s="71"/>
      <c r="D559" s="28"/>
      <c r="E559" s="29"/>
      <c r="F559" s="16"/>
      <c r="G559" s="39"/>
      <c r="H559" s="51"/>
      <c r="I559" s="45"/>
      <c r="J559" s="17"/>
      <c r="K559" s="18" t="str">
        <f t="shared" si="15"/>
        <v xml:space="preserve"> </v>
      </c>
      <c r="L559" s="34"/>
      <c r="M559" s="54"/>
      <c r="N559" s="37"/>
    </row>
    <row r="560" spans="1:14" ht="12.75" customHeight="1" x14ac:dyDescent="0.3">
      <c r="A560" s="26"/>
      <c r="B560" s="41"/>
      <c r="C560" s="71"/>
      <c r="D560" s="28"/>
      <c r="E560" s="29"/>
      <c r="F560" s="16"/>
      <c r="G560" s="39"/>
      <c r="H560" s="51"/>
      <c r="I560" s="45"/>
      <c r="J560" s="17"/>
      <c r="K560" s="18" t="str">
        <f t="shared" si="15"/>
        <v xml:space="preserve"> </v>
      </c>
      <c r="L560" s="34"/>
      <c r="M560" s="54"/>
      <c r="N560" s="37"/>
    </row>
    <row r="561" spans="1:14" ht="12.75" customHeight="1" x14ac:dyDescent="0.3">
      <c r="A561" s="27"/>
      <c r="B561" s="41"/>
      <c r="C561" s="71"/>
      <c r="D561" s="28"/>
      <c r="E561" s="29"/>
      <c r="F561" s="16"/>
      <c r="G561" s="39"/>
      <c r="H561" s="51"/>
      <c r="I561" s="45"/>
      <c r="J561" s="17"/>
      <c r="K561" s="18" t="str">
        <f t="shared" si="15"/>
        <v xml:space="preserve"> </v>
      </c>
      <c r="L561" s="34"/>
      <c r="M561" s="54"/>
      <c r="N561" s="37"/>
    </row>
    <row r="562" spans="1:14" ht="12.75" customHeight="1" x14ac:dyDescent="0.3">
      <c r="A562" s="27"/>
      <c r="B562" s="41"/>
      <c r="C562" s="71"/>
      <c r="D562" s="28"/>
      <c r="E562" s="29"/>
      <c r="F562" s="16"/>
      <c r="G562" s="39"/>
      <c r="H562" s="51"/>
      <c r="I562" s="45"/>
      <c r="J562" s="17"/>
      <c r="K562" s="18" t="str">
        <f t="shared" si="15"/>
        <v xml:space="preserve"> </v>
      </c>
      <c r="L562" s="34"/>
      <c r="M562" s="54"/>
      <c r="N562" s="37"/>
    </row>
    <row r="563" spans="1:14" ht="12.75" customHeight="1" x14ac:dyDescent="0.3">
      <c r="A563" s="27"/>
      <c r="B563" s="41"/>
      <c r="C563" s="71"/>
      <c r="D563" s="28"/>
      <c r="E563" s="29"/>
      <c r="F563" s="16"/>
      <c r="G563" s="39"/>
      <c r="H563" s="51"/>
      <c r="I563" s="45"/>
      <c r="J563" s="17"/>
      <c r="K563" s="18" t="str">
        <f t="shared" si="15"/>
        <v xml:space="preserve"> </v>
      </c>
      <c r="L563" s="34"/>
      <c r="M563" s="54"/>
      <c r="N563" s="37"/>
    </row>
    <row r="564" spans="1:14" ht="12.75" customHeight="1" x14ac:dyDescent="0.3">
      <c r="A564" s="27"/>
      <c r="B564" s="41"/>
      <c r="C564" s="71"/>
      <c r="D564" s="28"/>
      <c r="E564" s="29"/>
      <c r="F564" s="16"/>
      <c r="G564" s="39"/>
      <c r="H564" s="51"/>
      <c r="I564" s="45"/>
      <c r="J564" s="17"/>
      <c r="K564" s="18" t="str">
        <f t="shared" si="15"/>
        <v xml:space="preserve"> </v>
      </c>
      <c r="L564" s="34"/>
      <c r="M564" s="54"/>
      <c r="N564" s="37"/>
    </row>
    <row r="565" spans="1:14" ht="12.75" customHeight="1" x14ac:dyDescent="0.3">
      <c r="A565" s="27"/>
      <c r="B565" s="41"/>
      <c r="C565" s="71"/>
      <c r="D565" s="28"/>
      <c r="E565" s="29"/>
      <c r="F565" s="16"/>
      <c r="G565" s="39"/>
      <c r="H565" s="51"/>
      <c r="I565" s="45"/>
      <c r="J565" s="17"/>
      <c r="K565" s="18" t="str">
        <f t="shared" si="15"/>
        <v xml:space="preserve"> </v>
      </c>
      <c r="L565" s="34"/>
      <c r="M565" s="54"/>
      <c r="N565" s="37"/>
    </row>
    <row r="566" spans="1:14" ht="12.75" customHeight="1" x14ac:dyDescent="0.3">
      <c r="A566" s="27"/>
      <c r="B566" s="41"/>
      <c r="C566" s="71"/>
      <c r="D566" s="28"/>
      <c r="E566" s="29"/>
      <c r="F566" s="16"/>
      <c r="G566" s="39"/>
      <c r="H566" s="51"/>
      <c r="I566" s="45"/>
      <c r="J566" s="17"/>
      <c r="K566" s="18" t="str">
        <f t="shared" si="15"/>
        <v xml:space="preserve"> </v>
      </c>
      <c r="L566" s="34"/>
      <c r="M566" s="54"/>
      <c r="N566" s="37"/>
    </row>
    <row r="567" spans="1:14" ht="12.75" customHeight="1" x14ac:dyDescent="0.3">
      <c r="A567" s="27"/>
      <c r="B567" s="41"/>
      <c r="C567" s="71"/>
      <c r="D567" s="28"/>
      <c r="E567" s="29"/>
      <c r="F567" s="16"/>
      <c r="G567" s="39"/>
      <c r="H567" s="51"/>
      <c r="I567" s="45"/>
      <c r="J567" s="17"/>
      <c r="K567" s="18" t="str">
        <f t="shared" si="15"/>
        <v xml:space="preserve"> </v>
      </c>
      <c r="L567" s="34"/>
      <c r="M567" s="54"/>
      <c r="N567" s="37"/>
    </row>
    <row r="568" spans="1:14" ht="12.75" customHeight="1" x14ac:dyDescent="0.3">
      <c r="A568" s="27"/>
      <c r="B568" s="41"/>
      <c r="C568" s="71"/>
      <c r="D568" s="28"/>
      <c r="E568" s="29"/>
      <c r="F568" s="16"/>
      <c r="G568" s="39"/>
      <c r="H568" s="51"/>
      <c r="I568" s="45"/>
      <c r="J568" s="17"/>
      <c r="K568" s="18" t="str">
        <f t="shared" si="15"/>
        <v xml:space="preserve"> </v>
      </c>
      <c r="L568" s="34"/>
      <c r="M568" s="54"/>
      <c r="N568" s="37"/>
    </row>
    <row r="569" spans="1:14" ht="12.75" customHeight="1" x14ac:dyDescent="0.3">
      <c r="A569" s="27"/>
      <c r="B569" s="41"/>
      <c r="C569" s="71"/>
      <c r="D569" s="28"/>
      <c r="E569" s="29"/>
      <c r="F569" s="16"/>
      <c r="G569" s="39"/>
      <c r="H569" s="51"/>
      <c r="I569" s="45"/>
      <c r="J569" s="17"/>
      <c r="K569" s="18" t="str">
        <f t="shared" si="15"/>
        <v xml:space="preserve"> </v>
      </c>
      <c r="L569" s="34"/>
      <c r="M569" s="54"/>
      <c r="N569" s="37"/>
    </row>
    <row r="570" spans="1:14" ht="12.75" customHeight="1" x14ac:dyDescent="0.3">
      <c r="A570" s="27"/>
      <c r="B570" s="41"/>
      <c r="C570" s="71"/>
      <c r="D570" s="28"/>
      <c r="E570" s="29"/>
      <c r="F570" s="16"/>
      <c r="G570" s="39"/>
      <c r="H570" s="51"/>
      <c r="I570" s="45"/>
      <c r="J570" s="17"/>
      <c r="K570" s="18" t="str">
        <f t="shared" si="15"/>
        <v xml:space="preserve"> </v>
      </c>
      <c r="L570" s="34"/>
      <c r="M570" s="54"/>
      <c r="N570" s="37"/>
    </row>
    <row r="571" spans="1:14" ht="12.75" customHeight="1" x14ac:dyDescent="0.3">
      <c r="A571" s="27"/>
      <c r="B571" s="41"/>
      <c r="C571" s="71"/>
      <c r="D571" s="28"/>
      <c r="E571" s="29"/>
      <c r="F571" s="16"/>
      <c r="G571" s="39"/>
      <c r="H571" s="51"/>
      <c r="I571" s="45"/>
      <c r="J571" s="17"/>
      <c r="K571" s="18" t="str">
        <f t="shared" si="15"/>
        <v xml:space="preserve"> </v>
      </c>
      <c r="L571" s="34"/>
      <c r="M571" s="54"/>
      <c r="N571" s="37"/>
    </row>
    <row r="572" spans="1:14" ht="12.75" customHeight="1" x14ac:dyDescent="0.3">
      <c r="A572" s="27"/>
      <c r="B572" s="41"/>
      <c r="C572" s="71"/>
      <c r="D572" s="28"/>
      <c r="E572" s="29"/>
      <c r="F572" s="16"/>
      <c r="G572" s="39"/>
      <c r="H572" s="51"/>
      <c r="I572" s="45"/>
      <c r="J572" s="17"/>
      <c r="K572" s="18" t="str">
        <f t="shared" si="15"/>
        <v xml:space="preserve"> </v>
      </c>
      <c r="L572" s="34"/>
      <c r="M572" s="54"/>
      <c r="N572" s="37"/>
    </row>
    <row r="573" spans="1:14" ht="12.75" customHeight="1" x14ac:dyDescent="0.3">
      <c r="A573" s="27"/>
      <c r="B573" s="41"/>
      <c r="C573" s="71"/>
      <c r="D573" s="28"/>
      <c r="E573" s="29"/>
      <c r="F573" s="16"/>
      <c r="G573" s="39"/>
      <c r="H573" s="51"/>
      <c r="I573" s="45"/>
      <c r="J573" s="17"/>
      <c r="K573" s="18" t="str">
        <f t="shared" si="15"/>
        <v xml:space="preserve"> </v>
      </c>
      <c r="L573" s="34"/>
      <c r="M573" s="54"/>
      <c r="N573" s="37"/>
    </row>
    <row r="574" spans="1:14" ht="12.75" customHeight="1" x14ac:dyDescent="0.3">
      <c r="A574" s="27"/>
      <c r="B574" s="41"/>
      <c r="C574" s="71"/>
      <c r="D574" s="28"/>
      <c r="E574" s="29"/>
      <c r="F574" s="16"/>
      <c r="G574" s="39"/>
      <c r="H574" s="51"/>
      <c r="I574" s="45"/>
      <c r="J574" s="17"/>
      <c r="K574" s="18" t="str">
        <f t="shared" si="15"/>
        <v xml:space="preserve"> </v>
      </c>
      <c r="L574" s="34"/>
      <c r="M574" s="54"/>
      <c r="N574" s="37"/>
    </row>
    <row r="575" spans="1:14" ht="12.75" customHeight="1" x14ac:dyDescent="0.3">
      <c r="A575" s="27"/>
      <c r="B575" s="41"/>
      <c r="C575" s="71"/>
      <c r="D575" s="28"/>
      <c r="E575" s="29"/>
      <c r="F575" s="16"/>
      <c r="G575" s="39"/>
      <c r="H575" s="51"/>
      <c r="I575" s="45"/>
      <c r="J575" s="17"/>
      <c r="K575" s="18" t="str">
        <f t="shared" si="15"/>
        <v xml:space="preserve"> </v>
      </c>
      <c r="L575" s="34"/>
      <c r="M575" s="54"/>
      <c r="N575" s="37"/>
    </row>
    <row r="576" spans="1:14" ht="12.75" customHeight="1" x14ac:dyDescent="0.3">
      <c r="A576" s="27"/>
      <c r="B576" s="41"/>
      <c r="C576" s="71"/>
      <c r="D576" s="28"/>
      <c r="E576" s="29"/>
      <c r="F576" s="16"/>
      <c r="G576" s="39"/>
      <c r="H576" s="51"/>
      <c r="I576" s="45"/>
      <c r="J576" s="17"/>
      <c r="K576" s="18" t="str">
        <f t="shared" si="15"/>
        <v xml:space="preserve"> </v>
      </c>
      <c r="L576" s="34"/>
      <c r="M576" s="54"/>
      <c r="N576" s="37"/>
    </row>
    <row r="577" spans="1:14" ht="12.75" customHeight="1" x14ac:dyDescent="0.3">
      <c r="A577" s="27"/>
      <c r="B577" s="41"/>
      <c r="C577" s="71"/>
      <c r="D577" s="28"/>
      <c r="E577" s="29"/>
      <c r="F577" s="16"/>
      <c r="G577" s="39"/>
      <c r="H577" s="51"/>
      <c r="I577" s="45"/>
      <c r="J577" s="17"/>
      <c r="K577" s="18" t="str">
        <f t="shared" si="15"/>
        <v xml:space="preserve"> </v>
      </c>
      <c r="L577" s="34"/>
      <c r="M577" s="54"/>
      <c r="N577" s="37"/>
    </row>
    <row r="578" spans="1:14" ht="12.75" customHeight="1" x14ac:dyDescent="0.3">
      <c r="A578" s="27"/>
      <c r="B578" s="41"/>
      <c r="C578" s="71"/>
      <c r="D578" s="28"/>
      <c r="E578" s="29"/>
      <c r="F578" s="16"/>
      <c r="G578" s="39"/>
      <c r="H578" s="51"/>
      <c r="I578" s="45"/>
      <c r="J578" s="17"/>
      <c r="K578" s="18" t="str">
        <f t="shared" si="15"/>
        <v xml:space="preserve"> </v>
      </c>
      <c r="L578" s="34"/>
      <c r="M578" s="54"/>
      <c r="N578" s="37"/>
    </row>
    <row r="579" spans="1:14" ht="12.75" customHeight="1" x14ac:dyDescent="0.3">
      <c r="A579" s="27"/>
      <c r="B579" s="41"/>
      <c r="C579" s="71"/>
      <c r="D579" s="28"/>
      <c r="E579" s="29"/>
      <c r="F579" s="16"/>
      <c r="G579" s="39"/>
      <c r="H579" s="51"/>
      <c r="I579" s="45"/>
      <c r="J579" s="17"/>
      <c r="K579" s="18" t="str">
        <f t="shared" ref="K579:K642" si="16">IF(I579,IF(ISNUMBER(J579),J579*I579," ")," ")</f>
        <v xml:space="preserve"> </v>
      </c>
      <c r="L579" s="34"/>
      <c r="M579" s="54"/>
      <c r="N579" s="37"/>
    </row>
    <row r="580" spans="1:14" ht="12.75" customHeight="1" x14ac:dyDescent="0.3">
      <c r="A580" s="27"/>
      <c r="B580" s="41"/>
      <c r="C580" s="71"/>
      <c r="D580" s="28"/>
      <c r="E580" s="29"/>
      <c r="F580" s="16"/>
      <c r="G580" s="39"/>
      <c r="H580" s="51"/>
      <c r="I580" s="45"/>
      <c r="J580" s="17"/>
      <c r="K580" s="18" t="str">
        <f t="shared" si="16"/>
        <v xml:space="preserve"> </v>
      </c>
      <c r="L580" s="34"/>
      <c r="M580" s="54"/>
      <c r="N580" s="37"/>
    </row>
    <row r="581" spans="1:14" ht="12.75" customHeight="1" x14ac:dyDescent="0.3">
      <c r="A581" s="27"/>
      <c r="B581" s="41"/>
      <c r="C581" s="71"/>
      <c r="D581" s="28"/>
      <c r="E581" s="29"/>
      <c r="F581" s="16"/>
      <c r="G581" s="39"/>
      <c r="H581" s="51"/>
      <c r="I581" s="45"/>
      <c r="J581" s="17"/>
      <c r="K581" s="18" t="str">
        <f t="shared" si="16"/>
        <v xml:space="preserve"> </v>
      </c>
      <c r="L581" s="34"/>
      <c r="M581" s="54"/>
      <c r="N581" s="37"/>
    </row>
    <row r="582" spans="1:14" ht="12.75" customHeight="1" x14ac:dyDescent="0.3">
      <c r="A582" s="26"/>
      <c r="B582" s="41"/>
      <c r="C582" s="71"/>
      <c r="D582" s="28"/>
      <c r="E582" s="29"/>
      <c r="F582" s="16"/>
      <c r="G582" s="39"/>
      <c r="H582" s="51"/>
      <c r="I582" s="45"/>
      <c r="J582" s="17"/>
      <c r="K582" s="18" t="str">
        <f t="shared" si="16"/>
        <v xml:space="preserve"> </v>
      </c>
      <c r="L582" s="34"/>
      <c r="M582" s="54"/>
      <c r="N582" s="37"/>
    </row>
    <row r="583" spans="1:14" ht="12.75" customHeight="1" x14ac:dyDescent="0.3">
      <c r="A583" s="27"/>
      <c r="B583" s="41"/>
      <c r="C583" s="71"/>
      <c r="D583" s="28"/>
      <c r="E583" s="29"/>
      <c r="F583" s="16"/>
      <c r="G583" s="39"/>
      <c r="H583" s="51"/>
      <c r="I583" s="45"/>
      <c r="J583" s="17"/>
      <c r="K583" s="18" t="str">
        <f t="shared" si="16"/>
        <v xml:space="preserve"> </v>
      </c>
      <c r="L583" s="34"/>
      <c r="M583" s="54"/>
      <c r="N583" s="37"/>
    </row>
    <row r="584" spans="1:14" ht="12.75" customHeight="1" x14ac:dyDescent="0.3">
      <c r="A584" s="27"/>
      <c r="B584" s="41"/>
      <c r="C584" s="71"/>
      <c r="D584" s="28"/>
      <c r="E584" s="29"/>
      <c r="F584" s="16"/>
      <c r="G584" s="39"/>
      <c r="H584" s="51"/>
      <c r="I584" s="45"/>
      <c r="J584" s="17"/>
      <c r="K584" s="18" t="str">
        <f t="shared" si="16"/>
        <v xml:space="preserve"> </v>
      </c>
      <c r="L584" s="34"/>
      <c r="M584" s="54"/>
      <c r="N584" s="37"/>
    </row>
    <row r="585" spans="1:14" ht="12.75" customHeight="1" x14ac:dyDescent="0.3">
      <c r="A585" s="27"/>
      <c r="B585" s="41"/>
      <c r="C585" s="71"/>
      <c r="D585" s="28"/>
      <c r="E585" s="29"/>
      <c r="F585" s="16"/>
      <c r="G585" s="39"/>
      <c r="H585" s="51"/>
      <c r="I585" s="45"/>
      <c r="J585" s="17"/>
      <c r="K585" s="18" t="str">
        <f t="shared" si="16"/>
        <v xml:space="preserve"> </v>
      </c>
      <c r="L585" s="34"/>
      <c r="M585" s="54"/>
      <c r="N585" s="37"/>
    </row>
    <row r="586" spans="1:14" ht="12.75" customHeight="1" x14ac:dyDescent="0.3">
      <c r="A586" s="27"/>
      <c r="B586" s="41"/>
      <c r="C586" s="71"/>
      <c r="D586" s="28"/>
      <c r="E586" s="29"/>
      <c r="F586" s="16"/>
      <c r="G586" s="39"/>
      <c r="H586" s="51"/>
      <c r="I586" s="45"/>
      <c r="J586" s="17"/>
      <c r="K586" s="18" t="str">
        <f t="shared" si="16"/>
        <v xml:space="preserve"> </v>
      </c>
      <c r="L586" s="34"/>
      <c r="M586" s="54"/>
      <c r="N586" s="37"/>
    </row>
    <row r="587" spans="1:14" ht="12.75" customHeight="1" x14ac:dyDescent="0.3">
      <c r="A587" s="27"/>
      <c r="B587" s="41"/>
      <c r="C587" s="71"/>
      <c r="D587" s="28"/>
      <c r="E587" s="29"/>
      <c r="F587" s="16"/>
      <c r="G587" s="39"/>
      <c r="H587" s="51"/>
      <c r="I587" s="45"/>
      <c r="J587" s="17"/>
      <c r="K587" s="18" t="str">
        <f t="shared" si="16"/>
        <v xml:space="preserve"> </v>
      </c>
      <c r="L587" s="34"/>
      <c r="M587" s="54"/>
      <c r="N587" s="37"/>
    </row>
    <row r="588" spans="1:14" ht="12.75" customHeight="1" x14ac:dyDescent="0.3">
      <c r="A588" s="27"/>
      <c r="B588" s="41"/>
      <c r="C588" s="71"/>
      <c r="D588" s="28"/>
      <c r="E588" s="29"/>
      <c r="F588" s="16"/>
      <c r="G588" s="39"/>
      <c r="H588" s="51"/>
      <c r="I588" s="45"/>
      <c r="J588" s="17"/>
      <c r="K588" s="18" t="str">
        <f t="shared" si="16"/>
        <v xml:space="preserve"> </v>
      </c>
      <c r="L588" s="34"/>
      <c r="M588" s="54"/>
      <c r="N588" s="37"/>
    </row>
    <row r="589" spans="1:14" ht="12.75" customHeight="1" x14ac:dyDescent="0.3">
      <c r="A589" s="27"/>
      <c r="B589" s="41"/>
      <c r="C589" s="71"/>
      <c r="D589" s="28"/>
      <c r="E589" s="29"/>
      <c r="F589" s="16"/>
      <c r="G589" s="39"/>
      <c r="H589" s="51"/>
      <c r="I589" s="45"/>
      <c r="J589" s="17"/>
      <c r="K589" s="18" t="str">
        <f t="shared" si="16"/>
        <v xml:space="preserve"> </v>
      </c>
      <c r="L589" s="34"/>
      <c r="M589" s="54"/>
      <c r="N589" s="37"/>
    </row>
    <row r="590" spans="1:14" ht="12.75" customHeight="1" x14ac:dyDescent="0.3">
      <c r="A590" s="27"/>
      <c r="B590" s="41"/>
      <c r="C590" s="71"/>
      <c r="D590" s="28"/>
      <c r="E590" s="29"/>
      <c r="F590" s="16"/>
      <c r="G590" s="39"/>
      <c r="H590" s="51"/>
      <c r="I590" s="45"/>
      <c r="J590" s="17"/>
      <c r="K590" s="18" t="str">
        <f t="shared" si="16"/>
        <v xml:space="preserve"> </v>
      </c>
      <c r="L590" s="34"/>
      <c r="M590" s="54"/>
      <c r="N590" s="37"/>
    </row>
    <row r="591" spans="1:14" ht="12.75" customHeight="1" x14ac:dyDescent="0.3">
      <c r="A591" s="27"/>
      <c r="B591" s="41"/>
      <c r="C591" s="71"/>
      <c r="D591" s="28"/>
      <c r="E591" s="29"/>
      <c r="F591" s="16"/>
      <c r="G591" s="39"/>
      <c r="H591" s="51"/>
      <c r="I591" s="45"/>
      <c r="J591" s="17"/>
      <c r="K591" s="18" t="str">
        <f t="shared" si="16"/>
        <v xml:space="preserve"> </v>
      </c>
      <c r="L591" s="34"/>
      <c r="M591" s="54"/>
      <c r="N591" s="37"/>
    </row>
    <row r="592" spans="1:14" ht="12.75" customHeight="1" x14ac:dyDescent="0.3">
      <c r="A592" s="27"/>
      <c r="B592" s="41"/>
      <c r="C592" s="71"/>
      <c r="D592" s="28"/>
      <c r="E592" s="29"/>
      <c r="F592" s="16"/>
      <c r="G592" s="39"/>
      <c r="H592" s="51"/>
      <c r="I592" s="45"/>
      <c r="J592" s="17"/>
      <c r="K592" s="18" t="str">
        <f t="shared" si="16"/>
        <v xml:space="preserve"> </v>
      </c>
      <c r="L592" s="34"/>
      <c r="M592" s="54"/>
      <c r="N592" s="37"/>
    </row>
    <row r="593" spans="1:14" ht="12.75" customHeight="1" x14ac:dyDescent="0.3">
      <c r="A593" s="27"/>
      <c r="B593" s="41"/>
      <c r="C593" s="71"/>
      <c r="D593" s="28"/>
      <c r="E593" s="29"/>
      <c r="F593" s="16"/>
      <c r="G593" s="39"/>
      <c r="H593" s="51"/>
      <c r="I593" s="45"/>
      <c r="J593" s="17"/>
      <c r="K593" s="18" t="str">
        <f t="shared" si="16"/>
        <v xml:space="preserve"> </v>
      </c>
      <c r="L593" s="34"/>
      <c r="M593" s="54"/>
      <c r="N593" s="37"/>
    </row>
    <row r="594" spans="1:14" ht="12.75" customHeight="1" x14ac:dyDescent="0.3">
      <c r="A594" s="27"/>
      <c r="B594" s="41"/>
      <c r="C594" s="71"/>
      <c r="D594" s="28"/>
      <c r="E594" s="29"/>
      <c r="F594" s="16"/>
      <c r="G594" s="39"/>
      <c r="H594" s="51"/>
      <c r="I594" s="45"/>
      <c r="J594" s="17"/>
      <c r="K594" s="18" t="str">
        <f t="shared" si="16"/>
        <v xml:space="preserve"> </v>
      </c>
      <c r="L594" s="34"/>
      <c r="M594" s="54"/>
      <c r="N594" s="37"/>
    </row>
    <row r="595" spans="1:14" ht="12.75" customHeight="1" x14ac:dyDescent="0.3">
      <c r="A595" s="27"/>
      <c r="B595" s="41"/>
      <c r="C595" s="71"/>
      <c r="D595" s="28"/>
      <c r="E595" s="29"/>
      <c r="F595" s="16"/>
      <c r="G595" s="39"/>
      <c r="H595" s="51"/>
      <c r="I595" s="45"/>
      <c r="J595" s="17"/>
      <c r="K595" s="18" t="str">
        <f t="shared" si="16"/>
        <v xml:space="preserve"> </v>
      </c>
      <c r="L595" s="34"/>
      <c r="M595" s="54"/>
      <c r="N595" s="37"/>
    </row>
    <row r="596" spans="1:14" ht="12.75" customHeight="1" x14ac:dyDescent="0.3">
      <c r="A596" s="27"/>
      <c r="B596" s="41"/>
      <c r="C596" s="71"/>
      <c r="D596" s="28"/>
      <c r="E596" s="29"/>
      <c r="F596" s="16"/>
      <c r="G596" s="39"/>
      <c r="H596" s="51"/>
      <c r="I596" s="45"/>
      <c r="J596" s="17"/>
      <c r="K596" s="18" t="str">
        <f t="shared" si="16"/>
        <v xml:space="preserve"> </v>
      </c>
      <c r="L596" s="34"/>
      <c r="M596" s="54"/>
      <c r="N596" s="37"/>
    </row>
    <row r="597" spans="1:14" ht="12.75" customHeight="1" x14ac:dyDescent="0.3">
      <c r="A597" s="27"/>
      <c r="B597" s="41"/>
      <c r="C597" s="71"/>
      <c r="D597" s="28"/>
      <c r="E597" s="29"/>
      <c r="F597" s="16"/>
      <c r="G597" s="39"/>
      <c r="H597" s="51"/>
      <c r="I597" s="45"/>
      <c r="J597" s="17"/>
      <c r="K597" s="18" t="str">
        <f t="shared" si="16"/>
        <v xml:space="preserve"> </v>
      </c>
      <c r="L597" s="34"/>
      <c r="M597" s="54"/>
      <c r="N597" s="37"/>
    </row>
    <row r="598" spans="1:14" ht="12.75" customHeight="1" x14ac:dyDescent="0.3">
      <c r="A598" s="27"/>
      <c r="B598" s="41"/>
      <c r="C598" s="71"/>
      <c r="D598" s="28"/>
      <c r="E598" s="29"/>
      <c r="F598" s="16"/>
      <c r="G598" s="39"/>
      <c r="H598" s="51"/>
      <c r="I598" s="45"/>
      <c r="J598" s="17"/>
      <c r="K598" s="18" t="str">
        <f t="shared" si="16"/>
        <v xml:space="preserve"> </v>
      </c>
      <c r="L598" s="34"/>
      <c r="M598" s="54"/>
      <c r="N598" s="37"/>
    </row>
    <row r="599" spans="1:14" ht="12.75" customHeight="1" x14ac:dyDescent="0.3">
      <c r="A599" s="27"/>
      <c r="B599" s="41"/>
      <c r="C599" s="71"/>
      <c r="D599" s="28"/>
      <c r="E599" s="29"/>
      <c r="F599" s="16"/>
      <c r="G599" s="39"/>
      <c r="H599" s="51"/>
      <c r="I599" s="45"/>
      <c r="J599" s="17"/>
      <c r="K599" s="18" t="str">
        <f t="shared" si="16"/>
        <v xml:space="preserve"> </v>
      </c>
      <c r="L599" s="34"/>
      <c r="M599" s="54"/>
      <c r="N599" s="37"/>
    </row>
    <row r="600" spans="1:14" ht="12.75" customHeight="1" x14ac:dyDescent="0.3">
      <c r="A600" s="27"/>
      <c r="B600" s="41"/>
      <c r="C600" s="71"/>
      <c r="D600" s="28"/>
      <c r="E600" s="29"/>
      <c r="F600" s="16"/>
      <c r="G600" s="39"/>
      <c r="H600" s="51"/>
      <c r="I600" s="45"/>
      <c r="J600" s="17"/>
      <c r="K600" s="18" t="str">
        <f t="shared" si="16"/>
        <v xml:space="preserve"> </v>
      </c>
      <c r="L600" s="34"/>
      <c r="M600" s="54"/>
      <c r="N600" s="37"/>
    </row>
    <row r="601" spans="1:14" ht="12.75" customHeight="1" x14ac:dyDescent="0.3">
      <c r="A601" s="27"/>
      <c r="B601" s="41"/>
      <c r="C601" s="71"/>
      <c r="D601" s="28"/>
      <c r="E601" s="29"/>
      <c r="F601" s="16"/>
      <c r="G601" s="39"/>
      <c r="H601" s="51"/>
      <c r="I601" s="45"/>
      <c r="J601" s="17"/>
      <c r="K601" s="18" t="str">
        <f t="shared" si="16"/>
        <v xml:space="preserve"> </v>
      </c>
      <c r="L601" s="34"/>
      <c r="M601" s="54"/>
      <c r="N601" s="37"/>
    </row>
    <row r="602" spans="1:14" ht="12.75" customHeight="1" x14ac:dyDescent="0.3">
      <c r="A602" s="27"/>
      <c r="B602" s="41"/>
      <c r="C602" s="71"/>
      <c r="D602" s="28"/>
      <c r="E602" s="29"/>
      <c r="F602" s="16"/>
      <c r="G602" s="39"/>
      <c r="H602" s="51"/>
      <c r="I602" s="45"/>
      <c r="J602" s="17"/>
      <c r="K602" s="18" t="str">
        <f t="shared" si="16"/>
        <v xml:space="preserve"> </v>
      </c>
      <c r="L602" s="34"/>
      <c r="M602" s="54"/>
      <c r="N602" s="37"/>
    </row>
    <row r="603" spans="1:14" ht="12.75" customHeight="1" x14ac:dyDescent="0.3">
      <c r="A603" s="27"/>
      <c r="B603" s="41"/>
      <c r="C603" s="71"/>
      <c r="D603" s="28"/>
      <c r="E603" s="29"/>
      <c r="F603" s="16"/>
      <c r="G603" s="39"/>
      <c r="H603" s="51"/>
      <c r="I603" s="45"/>
      <c r="J603" s="17"/>
      <c r="K603" s="18" t="str">
        <f t="shared" si="16"/>
        <v xml:space="preserve"> </v>
      </c>
      <c r="L603" s="34"/>
      <c r="M603" s="54"/>
      <c r="N603" s="37"/>
    </row>
    <row r="604" spans="1:14" ht="12.75" customHeight="1" x14ac:dyDescent="0.3">
      <c r="A604" s="26"/>
      <c r="B604" s="41"/>
      <c r="C604" s="71"/>
      <c r="D604" s="28"/>
      <c r="E604" s="29"/>
      <c r="F604" s="16"/>
      <c r="G604" s="39"/>
      <c r="H604" s="51"/>
      <c r="I604" s="45"/>
      <c r="J604" s="17"/>
      <c r="K604" s="18" t="str">
        <f t="shared" si="16"/>
        <v xml:space="preserve"> </v>
      </c>
      <c r="L604" s="34"/>
      <c r="M604" s="54"/>
      <c r="N604" s="37"/>
    </row>
    <row r="605" spans="1:14" ht="12.75" customHeight="1" x14ac:dyDescent="0.3">
      <c r="A605" s="27"/>
      <c r="B605" s="41"/>
      <c r="C605" s="71"/>
      <c r="D605" s="28"/>
      <c r="E605" s="29"/>
      <c r="F605" s="16"/>
      <c r="G605" s="39"/>
      <c r="H605" s="51"/>
      <c r="I605" s="45"/>
      <c r="J605" s="17"/>
      <c r="K605" s="18" t="str">
        <f t="shared" si="16"/>
        <v xml:space="preserve"> </v>
      </c>
      <c r="L605" s="34"/>
      <c r="M605" s="54"/>
      <c r="N605" s="37"/>
    </row>
    <row r="606" spans="1:14" ht="12.75" customHeight="1" x14ac:dyDescent="0.3">
      <c r="A606" s="27"/>
      <c r="B606" s="41"/>
      <c r="C606" s="71"/>
      <c r="D606" s="28"/>
      <c r="E606" s="29"/>
      <c r="F606" s="16"/>
      <c r="G606" s="39"/>
      <c r="H606" s="51"/>
      <c r="I606" s="45"/>
      <c r="J606" s="17"/>
      <c r="K606" s="18" t="str">
        <f t="shared" si="16"/>
        <v xml:space="preserve"> </v>
      </c>
      <c r="L606" s="34"/>
      <c r="M606" s="54"/>
      <c r="N606" s="37"/>
    </row>
    <row r="607" spans="1:14" ht="12.75" customHeight="1" x14ac:dyDescent="0.3">
      <c r="A607" s="27"/>
      <c r="B607" s="41"/>
      <c r="C607" s="71"/>
      <c r="D607" s="28"/>
      <c r="E607" s="29"/>
      <c r="F607" s="16"/>
      <c r="G607" s="39"/>
      <c r="H607" s="51"/>
      <c r="I607" s="45"/>
      <c r="J607" s="17"/>
      <c r="K607" s="18" t="str">
        <f t="shared" si="16"/>
        <v xml:space="preserve"> </v>
      </c>
      <c r="L607" s="34"/>
      <c r="M607" s="54"/>
      <c r="N607" s="37"/>
    </row>
    <row r="608" spans="1:14" ht="12.75" customHeight="1" x14ac:dyDescent="0.3">
      <c r="A608" s="27"/>
      <c r="B608" s="41"/>
      <c r="C608" s="71"/>
      <c r="D608" s="28"/>
      <c r="E608" s="29"/>
      <c r="F608" s="16"/>
      <c r="G608" s="39"/>
      <c r="H608" s="51"/>
      <c r="I608" s="45"/>
      <c r="J608" s="17"/>
      <c r="K608" s="18" t="str">
        <f t="shared" si="16"/>
        <v xml:space="preserve"> </v>
      </c>
      <c r="L608" s="34"/>
      <c r="M608" s="54"/>
      <c r="N608" s="37"/>
    </row>
    <row r="609" spans="1:14" ht="12.75" customHeight="1" x14ac:dyDescent="0.3">
      <c r="A609" s="27"/>
      <c r="B609" s="41"/>
      <c r="C609" s="71"/>
      <c r="D609" s="28"/>
      <c r="E609" s="29"/>
      <c r="F609" s="16"/>
      <c r="G609" s="39"/>
      <c r="H609" s="51"/>
      <c r="I609" s="45"/>
      <c r="J609" s="17"/>
      <c r="K609" s="18" t="str">
        <f t="shared" si="16"/>
        <v xml:space="preserve"> </v>
      </c>
      <c r="L609" s="34"/>
      <c r="M609" s="54"/>
      <c r="N609" s="37"/>
    </row>
    <row r="610" spans="1:14" ht="12.75" customHeight="1" x14ac:dyDescent="0.3">
      <c r="A610" s="27"/>
      <c r="B610" s="41"/>
      <c r="C610" s="71"/>
      <c r="D610" s="28"/>
      <c r="E610" s="29"/>
      <c r="F610" s="16"/>
      <c r="G610" s="39"/>
      <c r="H610" s="51"/>
      <c r="I610" s="45"/>
      <c r="J610" s="17"/>
      <c r="K610" s="18" t="str">
        <f t="shared" si="16"/>
        <v xml:space="preserve"> </v>
      </c>
      <c r="L610" s="34"/>
      <c r="M610" s="54"/>
      <c r="N610" s="37"/>
    </row>
    <row r="611" spans="1:14" ht="12.75" customHeight="1" x14ac:dyDescent="0.3">
      <c r="A611" s="27"/>
      <c r="B611" s="41"/>
      <c r="C611" s="71"/>
      <c r="D611" s="28"/>
      <c r="E611" s="29"/>
      <c r="F611" s="16"/>
      <c r="G611" s="39"/>
      <c r="H611" s="51"/>
      <c r="I611" s="45"/>
      <c r="J611" s="17"/>
      <c r="K611" s="18" t="str">
        <f t="shared" si="16"/>
        <v xml:space="preserve"> </v>
      </c>
      <c r="L611" s="34"/>
      <c r="M611" s="54"/>
      <c r="N611" s="37"/>
    </row>
    <row r="612" spans="1:14" ht="12.75" customHeight="1" x14ac:dyDescent="0.3">
      <c r="A612" s="27"/>
      <c r="B612" s="41"/>
      <c r="C612" s="71"/>
      <c r="D612" s="28"/>
      <c r="E612" s="29"/>
      <c r="F612" s="16"/>
      <c r="G612" s="39"/>
      <c r="H612" s="51"/>
      <c r="I612" s="45"/>
      <c r="J612" s="17"/>
      <c r="K612" s="18" t="str">
        <f t="shared" si="16"/>
        <v xml:space="preserve"> </v>
      </c>
      <c r="L612" s="34"/>
      <c r="M612" s="54"/>
      <c r="N612" s="37"/>
    </row>
    <row r="613" spans="1:14" ht="12.75" customHeight="1" x14ac:dyDescent="0.3">
      <c r="A613" s="27"/>
      <c r="B613" s="41"/>
      <c r="C613" s="71"/>
      <c r="D613" s="28"/>
      <c r="E613" s="29"/>
      <c r="F613" s="16"/>
      <c r="G613" s="39"/>
      <c r="H613" s="51"/>
      <c r="I613" s="45"/>
      <c r="J613" s="17"/>
      <c r="K613" s="18" t="str">
        <f t="shared" si="16"/>
        <v xml:space="preserve"> </v>
      </c>
      <c r="L613" s="34"/>
      <c r="M613" s="54"/>
      <c r="N613" s="37"/>
    </row>
    <row r="614" spans="1:14" ht="12.75" customHeight="1" x14ac:dyDescent="0.3">
      <c r="A614" s="27"/>
      <c r="B614" s="41"/>
      <c r="C614" s="71"/>
      <c r="D614" s="28"/>
      <c r="E614" s="29"/>
      <c r="F614" s="16"/>
      <c r="G614" s="39"/>
      <c r="H614" s="51"/>
      <c r="I614" s="45"/>
      <c r="J614" s="17"/>
      <c r="K614" s="18" t="str">
        <f t="shared" si="16"/>
        <v xml:space="preserve"> </v>
      </c>
      <c r="L614" s="34"/>
      <c r="M614" s="54"/>
      <c r="N614" s="37"/>
    </row>
    <row r="615" spans="1:14" ht="12.75" customHeight="1" x14ac:dyDescent="0.3">
      <c r="A615" s="27"/>
      <c r="B615" s="41"/>
      <c r="C615" s="71"/>
      <c r="D615" s="28"/>
      <c r="E615" s="29"/>
      <c r="F615" s="16"/>
      <c r="G615" s="39"/>
      <c r="H615" s="51"/>
      <c r="I615" s="45"/>
      <c r="J615" s="17"/>
      <c r="K615" s="18" t="str">
        <f t="shared" si="16"/>
        <v xml:space="preserve"> </v>
      </c>
      <c r="L615" s="34"/>
      <c r="M615" s="54"/>
      <c r="N615" s="37"/>
    </row>
    <row r="616" spans="1:14" ht="12.75" customHeight="1" x14ac:dyDescent="0.3">
      <c r="A616" s="27"/>
      <c r="B616" s="41"/>
      <c r="C616" s="71"/>
      <c r="D616" s="28"/>
      <c r="E616" s="29"/>
      <c r="F616" s="16"/>
      <c r="G616" s="39"/>
      <c r="H616" s="51"/>
      <c r="I616" s="45"/>
      <c r="J616" s="17"/>
      <c r="K616" s="18" t="str">
        <f t="shared" si="16"/>
        <v xml:space="preserve"> </v>
      </c>
      <c r="L616" s="34"/>
      <c r="M616" s="54"/>
      <c r="N616" s="37"/>
    </row>
    <row r="617" spans="1:14" ht="12.75" customHeight="1" x14ac:dyDescent="0.3">
      <c r="A617" s="27"/>
      <c r="B617" s="41"/>
      <c r="C617" s="71"/>
      <c r="D617" s="28"/>
      <c r="E617" s="29"/>
      <c r="F617" s="16"/>
      <c r="G617" s="39"/>
      <c r="H617" s="51"/>
      <c r="I617" s="45"/>
      <c r="J617" s="17"/>
      <c r="K617" s="18" t="str">
        <f t="shared" si="16"/>
        <v xml:space="preserve"> </v>
      </c>
      <c r="L617" s="34"/>
      <c r="M617" s="54"/>
      <c r="N617" s="37"/>
    </row>
    <row r="618" spans="1:14" ht="12.75" customHeight="1" x14ac:dyDescent="0.3">
      <c r="A618" s="27"/>
      <c r="B618" s="41"/>
      <c r="C618" s="71"/>
      <c r="D618" s="28"/>
      <c r="E618" s="29"/>
      <c r="F618" s="16"/>
      <c r="G618" s="39"/>
      <c r="H618" s="51"/>
      <c r="I618" s="45"/>
      <c r="J618" s="17"/>
      <c r="K618" s="18" t="str">
        <f t="shared" si="16"/>
        <v xml:space="preserve"> </v>
      </c>
      <c r="L618" s="34"/>
      <c r="M618" s="54"/>
      <c r="N618" s="37"/>
    </row>
    <row r="619" spans="1:14" ht="12.75" customHeight="1" x14ac:dyDescent="0.3">
      <c r="A619" s="27"/>
      <c r="B619" s="41"/>
      <c r="C619" s="71"/>
      <c r="D619" s="28"/>
      <c r="E619" s="29"/>
      <c r="F619" s="16"/>
      <c r="G619" s="39"/>
      <c r="H619" s="51"/>
      <c r="I619" s="45"/>
      <c r="J619" s="17"/>
      <c r="K619" s="18" t="str">
        <f t="shared" si="16"/>
        <v xml:space="preserve"> </v>
      </c>
      <c r="L619" s="34"/>
      <c r="M619" s="54"/>
      <c r="N619" s="37"/>
    </row>
    <row r="620" spans="1:14" ht="12.75" customHeight="1" x14ac:dyDescent="0.3">
      <c r="A620" s="27"/>
      <c r="B620" s="41"/>
      <c r="C620" s="71"/>
      <c r="D620" s="28"/>
      <c r="E620" s="29"/>
      <c r="F620" s="16"/>
      <c r="G620" s="39"/>
      <c r="H620" s="51"/>
      <c r="I620" s="45"/>
      <c r="J620" s="17"/>
      <c r="K620" s="18" t="str">
        <f t="shared" si="16"/>
        <v xml:space="preserve"> </v>
      </c>
      <c r="L620" s="34"/>
      <c r="M620" s="54"/>
      <c r="N620" s="37"/>
    </row>
    <row r="621" spans="1:14" ht="12.75" customHeight="1" x14ac:dyDescent="0.3">
      <c r="A621" s="27"/>
      <c r="B621" s="41"/>
      <c r="C621" s="71"/>
      <c r="D621" s="28"/>
      <c r="E621" s="29"/>
      <c r="F621" s="16"/>
      <c r="G621" s="39"/>
      <c r="H621" s="51"/>
      <c r="I621" s="45"/>
      <c r="J621" s="17"/>
      <c r="K621" s="18" t="str">
        <f t="shared" si="16"/>
        <v xml:space="preserve"> </v>
      </c>
      <c r="L621" s="34"/>
      <c r="M621" s="54"/>
      <c r="N621" s="37"/>
    </row>
    <row r="622" spans="1:14" ht="12.75" customHeight="1" x14ac:dyDescent="0.3">
      <c r="A622" s="27"/>
      <c r="B622" s="41"/>
      <c r="C622" s="71"/>
      <c r="D622" s="28"/>
      <c r="E622" s="29"/>
      <c r="F622" s="16"/>
      <c r="G622" s="39"/>
      <c r="H622" s="51"/>
      <c r="I622" s="45"/>
      <c r="J622" s="17"/>
      <c r="K622" s="18" t="str">
        <f t="shared" si="16"/>
        <v xml:space="preserve"> </v>
      </c>
      <c r="L622" s="34"/>
      <c r="M622" s="54"/>
      <c r="N622" s="37"/>
    </row>
    <row r="623" spans="1:14" ht="12.75" customHeight="1" x14ac:dyDescent="0.3">
      <c r="A623" s="27"/>
      <c r="B623" s="41"/>
      <c r="C623" s="71"/>
      <c r="D623" s="28"/>
      <c r="E623" s="29"/>
      <c r="F623" s="16"/>
      <c r="G623" s="39"/>
      <c r="H623" s="51"/>
      <c r="I623" s="45"/>
      <c r="J623" s="17"/>
      <c r="K623" s="18" t="str">
        <f t="shared" si="16"/>
        <v xml:space="preserve"> </v>
      </c>
      <c r="L623" s="34"/>
      <c r="M623" s="54"/>
      <c r="N623" s="37"/>
    </row>
    <row r="624" spans="1:14" ht="12.75" customHeight="1" x14ac:dyDescent="0.3">
      <c r="A624" s="27"/>
      <c r="B624" s="41"/>
      <c r="C624" s="71"/>
      <c r="D624" s="28"/>
      <c r="E624" s="29"/>
      <c r="F624" s="16"/>
      <c r="G624" s="39"/>
      <c r="H624" s="51"/>
      <c r="I624" s="45"/>
      <c r="J624" s="17"/>
      <c r="K624" s="18" t="str">
        <f t="shared" si="16"/>
        <v xml:space="preserve"> </v>
      </c>
      <c r="L624" s="34"/>
      <c r="M624" s="54"/>
      <c r="N624" s="37"/>
    </row>
    <row r="625" spans="1:14" ht="12.75" customHeight="1" x14ac:dyDescent="0.3">
      <c r="A625" s="27"/>
      <c r="B625" s="41"/>
      <c r="C625" s="71"/>
      <c r="D625" s="28"/>
      <c r="E625" s="29"/>
      <c r="F625" s="16"/>
      <c r="G625" s="39"/>
      <c r="H625" s="51"/>
      <c r="I625" s="45"/>
      <c r="J625" s="17"/>
      <c r="K625" s="18" t="str">
        <f t="shared" si="16"/>
        <v xml:space="preserve"> </v>
      </c>
      <c r="L625" s="34"/>
      <c r="M625" s="54"/>
      <c r="N625" s="37"/>
    </row>
    <row r="626" spans="1:14" ht="12.75" customHeight="1" x14ac:dyDescent="0.3">
      <c r="A626" s="26"/>
      <c r="B626" s="41"/>
      <c r="C626" s="71"/>
      <c r="D626" s="28"/>
      <c r="E626" s="29"/>
      <c r="F626" s="16"/>
      <c r="G626" s="39"/>
      <c r="H626" s="51"/>
      <c r="I626" s="45"/>
      <c r="J626" s="17"/>
      <c r="K626" s="18" t="str">
        <f t="shared" si="16"/>
        <v xml:space="preserve"> </v>
      </c>
      <c r="L626" s="34"/>
      <c r="M626" s="54"/>
      <c r="N626" s="37"/>
    </row>
    <row r="627" spans="1:14" ht="12.75" customHeight="1" x14ac:dyDescent="0.3">
      <c r="A627" s="27"/>
      <c r="B627" s="41"/>
      <c r="C627" s="71"/>
      <c r="D627" s="28"/>
      <c r="E627" s="29"/>
      <c r="F627" s="16"/>
      <c r="G627" s="39"/>
      <c r="H627" s="51"/>
      <c r="I627" s="45"/>
      <c r="J627" s="17"/>
      <c r="K627" s="18" t="str">
        <f t="shared" si="16"/>
        <v xml:space="preserve"> </v>
      </c>
      <c r="L627" s="34"/>
      <c r="M627" s="54"/>
      <c r="N627" s="37"/>
    </row>
    <row r="628" spans="1:14" ht="12.75" customHeight="1" x14ac:dyDescent="0.3">
      <c r="A628" s="27"/>
      <c r="B628" s="41"/>
      <c r="C628" s="71"/>
      <c r="D628" s="28"/>
      <c r="E628" s="29"/>
      <c r="F628" s="16"/>
      <c r="G628" s="39"/>
      <c r="H628" s="51"/>
      <c r="I628" s="45"/>
      <c r="J628" s="17"/>
      <c r="K628" s="18" t="str">
        <f t="shared" si="16"/>
        <v xml:space="preserve"> </v>
      </c>
      <c r="L628" s="34"/>
      <c r="M628" s="54"/>
      <c r="N628" s="37"/>
    </row>
    <row r="629" spans="1:14" ht="12.75" customHeight="1" x14ac:dyDescent="0.3">
      <c r="A629" s="27"/>
      <c r="B629" s="41"/>
      <c r="C629" s="71"/>
      <c r="D629" s="28"/>
      <c r="E629" s="29"/>
      <c r="F629" s="16"/>
      <c r="G629" s="39"/>
      <c r="H629" s="51"/>
      <c r="I629" s="45"/>
      <c r="J629" s="17"/>
      <c r="K629" s="18" t="str">
        <f t="shared" si="16"/>
        <v xml:space="preserve"> </v>
      </c>
      <c r="L629" s="34"/>
      <c r="M629" s="54"/>
      <c r="N629" s="37"/>
    </row>
    <row r="630" spans="1:14" ht="12.75" customHeight="1" x14ac:dyDescent="0.3">
      <c r="A630" s="27"/>
      <c r="B630" s="41"/>
      <c r="C630" s="71"/>
      <c r="D630" s="28"/>
      <c r="E630" s="29"/>
      <c r="F630" s="16"/>
      <c r="G630" s="39"/>
      <c r="H630" s="51"/>
      <c r="I630" s="45"/>
      <c r="J630" s="17"/>
      <c r="K630" s="18" t="str">
        <f t="shared" si="16"/>
        <v xml:space="preserve"> </v>
      </c>
      <c r="L630" s="34"/>
      <c r="M630" s="54"/>
      <c r="N630" s="37"/>
    </row>
    <row r="631" spans="1:14" ht="12.75" customHeight="1" x14ac:dyDescent="0.3">
      <c r="A631" s="27"/>
      <c r="B631" s="41"/>
      <c r="C631" s="71"/>
      <c r="D631" s="28"/>
      <c r="E631" s="29"/>
      <c r="F631" s="16"/>
      <c r="G631" s="39"/>
      <c r="H631" s="51"/>
      <c r="I631" s="45"/>
      <c r="J631" s="17"/>
      <c r="K631" s="18" t="str">
        <f t="shared" si="16"/>
        <v xml:space="preserve"> </v>
      </c>
      <c r="L631" s="34"/>
      <c r="M631" s="54"/>
      <c r="N631" s="37"/>
    </row>
    <row r="632" spans="1:14" ht="12.75" customHeight="1" x14ac:dyDescent="0.3">
      <c r="A632" s="27"/>
      <c r="B632" s="41"/>
      <c r="C632" s="71"/>
      <c r="D632" s="28"/>
      <c r="E632" s="29"/>
      <c r="F632" s="16"/>
      <c r="G632" s="39"/>
      <c r="H632" s="51"/>
      <c r="I632" s="45"/>
      <c r="J632" s="17"/>
      <c r="K632" s="18" t="str">
        <f t="shared" si="16"/>
        <v xml:space="preserve"> </v>
      </c>
      <c r="L632" s="34"/>
      <c r="M632" s="54"/>
      <c r="N632" s="37"/>
    </row>
    <row r="633" spans="1:14" ht="12.75" customHeight="1" x14ac:dyDescent="0.3">
      <c r="A633" s="27"/>
      <c r="B633" s="41"/>
      <c r="C633" s="71"/>
      <c r="D633" s="28"/>
      <c r="E633" s="29"/>
      <c r="F633" s="16"/>
      <c r="G633" s="39"/>
      <c r="H633" s="51"/>
      <c r="I633" s="45"/>
      <c r="J633" s="17"/>
      <c r="K633" s="18" t="str">
        <f t="shared" si="16"/>
        <v xml:space="preserve"> </v>
      </c>
      <c r="L633" s="34"/>
      <c r="M633" s="54"/>
      <c r="N633" s="37"/>
    </row>
    <row r="634" spans="1:14" ht="12.75" customHeight="1" x14ac:dyDescent="0.3">
      <c r="A634" s="27"/>
      <c r="B634" s="41"/>
      <c r="C634" s="71"/>
      <c r="D634" s="28"/>
      <c r="E634" s="29"/>
      <c r="F634" s="16"/>
      <c r="G634" s="39"/>
      <c r="H634" s="51"/>
      <c r="I634" s="45"/>
      <c r="J634" s="17"/>
      <c r="K634" s="18" t="str">
        <f t="shared" si="16"/>
        <v xml:space="preserve"> </v>
      </c>
      <c r="L634" s="34"/>
      <c r="M634" s="54"/>
      <c r="N634" s="37"/>
    </row>
    <row r="635" spans="1:14" ht="12.75" customHeight="1" x14ac:dyDescent="0.3">
      <c r="A635" s="27"/>
      <c r="B635" s="41"/>
      <c r="C635" s="71"/>
      <c r="D635" s="28"/>
      <c r="E635" s="29"/>
      <c r="F635" s="16"/>
      <c r="G635" s="39"/>
      <c r="H635" s="51"/>
      <c r="I635" s="45"/>
      <c r="J635" s="17"/>
      <c r="K635" s="18" t="str">
        <f t="shared" si="16"/>
        <v xml:space="preserve"> </v>
      </c>
      <c r="L635" s="34"/>
      <c r="M635" s="54"/>
      <c r="N635" s="37"/>
    </row>
    <row r="636" spans="1:14" ht="12.75" customHeight="1" x14ac:dyDescent="0.3">
      <c r="A636" s="27"/>
      <c r="B636" s="41"/>
      <c r="C636" s="71"/>
      <c r="D636" s="28"/>
      <c r="E636" s="29"/>
      <c r="F636" s="16"/>
      <c r="G636" s="39"/>
      <c r="H636" s="51"/>
      <c r="I636" s="45"/>
      <c r="J636" s="17"/>
      <c r="K636" s="18" t="str">
        <f t="shared" si="16"/>
        <v xml:space="preserve"> </v>
      </c>
      <c r="L636" s="34"/>
      <c r="M636" s="54"/>
      <c r="N636" s="37"/>
    </row>
    <row r="637" spans="1:14" ht="12.75" customHeight="1" x14ac:dyDescent="0.3">
      <c r="A637" s="27"/>
      <c r="B637" s="41"/>
      <c r="C637" s="71"/>
      <c r="D637" s="28"/>
      <c r="E637" s="29"/>
      <c r="F637" s="16"/>
      <c r="G637" s="39"/>
      <c r="H637" s="51"/>
      <c r="I637" s="45"/>
      <c r="J637" s="17"/>
      <c r="K637" s="18" t="str">
        <f t="shared" si="16"/>
        <v xml:space="preserve"> </v>
      </c>
      <c r="L637" s="34"/>
      <c r="M637" s="54"/>
      <c r="N637" s="37"/>
    </row>
    <row r="638" spans="1:14" ht="12.75" customHeight="1" x14ac:dyDescent="0.3">
      <c r="A638" s="27"/>
      <c r="B638" s="41"/>
      <c r="C638" s="71"/>
      <c r="D638" s="28"/>
      <c r="E638" s="29"/>
      <c r="F638" s="16"/>
      <c r="G638" s="39"/>
      <c r="H638" s="51"/>
      <c r="I638" s="45"/>
      <c r="J638" s="17"/>
      <c r="K638" s="18" t="str">
        <f t="shared" si="16"/>
        <v xml:space="preserve"> </v>
      </c>
      <c r="L638" s="34"/>
      <c r="M638" s="54"/>
      <c r="N638" s="37"/>
    </row>
    <row r="639" spans="1:14" ht="12.75" customHeight="1" x14ac:dyDescent="0.3">
      <c r="A639" s="27"/>
      <c r="B639" s="41"/>
      <c r="C639" s="71"/>
      <c r="D639" s="28"/>
      <c r="E639" s="29"/>
      <c r="F639" s="16"/>
      <c r="G639" s="39"/>
      <c r="H639" s="51"/>
      <c r="I639" s="45"/>
      <c r="J639" s="17"/>
      <c r="K639" s="18" t="str">
        <f t="shared" si="16"/>
        <v xml:space="preserve"> </v>
      </c>
      <c r="L639" s="34"/>
      <c r="M639" s="54"/>
      <c r="N639" s="37"/>
    </row>
    <row r="640" spans="1:14" ht="12.75" customHeight="1" x14ac:dyDescent="0.3">
      <c r="A640" s="27"/>
      <c r="B640" s="41"/>
      <c r="C640" s="71"/>
      <c r="D640" s="28"/>
      <c r="E640" s="29"/>
      <c r="F640" s="16"/>
      <c r="G640" s="39"/>
      <c r="H640" s="51"/>
      <c r="I640" s="45"/>
      <c r="J640" s="17"/>
      <c r="K640" s="18" t="str">
        <f t="shared" si="16"/>
        <v xml:space="preserve"> </v>
      </c>
      <c r="L640" s="34"/>
      <c r="M640" s="54"/>
      <c r="N640" s="37"/>
    </row>
    <row r="641" spans="1:14" ht="12.75" customHeight="1" x14ac:dyDescent="0.3">
      <c r="A641" s="27"/>
      <c r="B641" s="41"/>
      <c r="C641" s="71"/>
      <c r="D641" s="28"/>
      <c r="E641" s="29"/>
      <c r="F641" s="16"/>
      <c r="G641" s="39"/>
      <c r="H641" s="51"/>
      <c r="I641" s="45"/>
      <c r="J641" s="17"/>
      <c r="K641" s="18" t="str">
        <f t="shared" si="16"/>
        <v xml:space="preserve"> </v>
      </c>
      <c r="L641" s="34"/>
      <c r="M641" s="54"/>
      <c r="N641" s="37"/>
    </row>
    <row r="642" spans="1:14" ht="12.75" customHeight="1" x14ac:dyDescent="0.3">
      <c r="A642" s="27"/>
      <c r="B642" s="41"/>
      <c r="C642" s="71"/>
      <c r="D642" s="28"/>
      <c r="E642" s="29"/>
      <c r="F642" s="16"/>
      <c r="G642" s="39"/>
      <c r="H642" s="51"/>
      <c r="I642" s="45"/>
      <c r="J642" s="17"/>
      <c r="K642" s="18" t="str">
        <f t="shared" si="16"/>
        <v xml:space="preserve"> </v>
      </c>
      <c r="L642" s="34"/>
      <c r="M642" s="54"/>
      <c r="N642" s="37"/>
    </row>
    <row r="643" spans="1:14" ht="12.75" customHeight="1" x14ac:dyDescent="0.3">
      <c r="A643" s="27"/>
      <c r="B643" s="41"/>
      <c r="C643" s="71"/>
      <c r="D643" s="28"/>
      <c r="E643" s="29"/>
      <c r="F643" s="16"/>
      <c r="G643" s="39"/>
      <c r="H643" s="51"/>
      <c r="I643" s="45"/>
      <c r="J643" s="17"/>
      <c r="K643" s="18" t="str">
        <f t="shared" ref="K643:K706" si="17">IF(I643,IF(ISNUMBER(J643),J643*I643," ")," ")</f>
        <v xml:space="preserve"> </v>
      </c>
      <c r="L643" s="34"/>
      <c r="M643" s="54"/>
      <c r="N643" s="37"/>
    </row>
    <row r="644" spans="1:14" ht="12.75" customHeight="1" x14ac:dyDescent="0.3">
      <c r="A644" s="27"/>
      <c r="B644" s="41"/>
      <c r="C644" s="71"/>
      <c r="D644" s="28"/>
      <c r="E644" s="29"/>
      <c r="F644" s="16"/>
      <c r="G644" s="39"/>
      <c r="H644" s="51"/>
      <c r="I644" s="45"/>
      <c r="J644" s="17"/>
      <c r="K644" s="18" t="str">
        <f t="shared" si="17"/>
        <v xml:space="preserve"> </v>
      </c>
      <c r="L644" s="34"/>
      <c r="M644" s="54"/>
      <c r="N644" s="37"/>
    </row>
    <row r="645" spans="1:14" ht="12.75" customHeight="1" x14ac:dyDescent="0.3">
      <c r="A645" s="27"/>
      <c r="B645" s="41"/>
      <c r="C645" s="71"/>
      <c r="D645" s="28"/>
      <c r="E645" s="29"/>
      <c r="F645" s="16"/>
      <c r="G645" s="39"/>
      <c r="H645" s="51"/>
      <c r="I645" s="45"/>
      <c r="J645" s="17"/>
      <c r="K645" s="18" t="str">
        <f t="shared" si="17"/>
        <v xml:space="preserve"> </v>
      </c>
      <c r="L645" s="34"/>
      <c r="M645" s="54"/>
      <c r="N645" s="37"/>
    </row>
    <row r="646" spans="1:14" ht="12.75" customHeight="1" x14ac:dyDescent="0.3">
      <c r="A646" s="27"/>
      <c r="B646" s="41"/>
      <c r="C646" s="71"/>
      <c r="D646" s="28"/>
      <c r="E646" s="29"/>
      <c r="F646" s="16"/>
      <c r="G646" s="39"/>
      <c r="H646" s="51"/>
      <c r="I646" s="45"/>
      <c r="J646" s="17"/>
      <c r="K646" s="18" t="str">
        <f t="shared" si="17"/>
        <v xml:space="preserve"> </v>
      </c>
      <c r="L646" s="34"/>
      <c r="M646" s="54"/>
      <c r="N646" s="37"/>
    </row>
    <row r="647" spans="1:14" ht="12.75" customHeight="1" x14ac:dyDescent="0.3">
      <c r="A647" s="27"/>
      <c r="B647" s="41"/>
      <c r="C647" s="71"/>
      <c r="D647" s="28"/>
      <c r="E647" s="29"/>
      <c r="F647" s="16"/>
      <c r="G647" s="39"/>
      <c r="H647" s="51"/>
      <c r="I647" s="45"/>
      <c r="J647" s="17"/>
      <c r="K647" s="18" t="str">
        <f t="shared" si="17"/>
        <v xml:space="preserve"> </v>
      </c>
      <c r="L647" s="34"/>
      <c r="M647" s="54"/>
      <c r="N647" s="37"/>
    </row>
    <row r="648" spans="1:14" ht="12.75" customHeight="1" x14ac:dyDescent="0.3">
      <c r="A648" s="26"/>
      <c r="B648" s="41"/>
      <c r="C648" s="71"/>
      <c r="D648" s="28"/>
      <c r="E648" s="29"/>
      <c r="F648" s="16"/>
      <c r="G648" s="39"/>
      <c r="H648" s="51"/>
      <c r="I648" s="45"/>
      <c r="J648" s="17"/>
      <c r="K648" s="18" t="str">
        <f t="shared" si="17"/>
        <v xml:space="preserve"> </v>
      </c>
      <c r="L648" s="34"/>
      <c r="M648" s="54"/>
      <c r="N648" s="37"/>
    </row>
    <row r="649" spans="1:14" ht="12.75" customHeight="1" x14ac:dyDescent="0.3">
      <c r="A649" s="27"/>
      <c r="B649" s="41"/>
      <c r="C649" s="71"/>
      <c r="D649" s="28"/>
      <c r="E649" s="29"/>
      <c r="F649" s="16"/>
      <c r="G649" s="39"/>
      <c r="H649" s="51"/>
      <c r="I649" s="45"/>
      <c r="J649" s="17"/>
      <c r="K649" s="18" t="str">
        <f t="shared" si="17"/>
        <v xml:space="preserve"> </v>
      </c>
      <c r="L649" s="34"/>
      <c r="M649" s="54"/>
      <c r="N649" s="37"/>
    </row>
    <row r="650" spans="1:14" ht="12.75" customHeight="1" x14ac:dyDescent="0.3">
      <c r="A650" s="27"/>
      <c r="B650" s="41"/>
      <c r="C650" s="71"/>
      <c r="D650" s="28"/>
      <c r="E650" s="29"/>
      <c r="F650" s="16"/>
      <c r="G650" s="39"/>
      <c r="H650" s="51"/>
      <c r="I650" s="45"/>
      <c r="J650" s="17"/>
      <c r="K650" s="18" t="str">
        <f t="shared" si="17"/>
        <v xml:space="preserve"> </v>
      </c>
      <c r="L650" s="34"/>
      <c r="M650" s="54"/>
      <c r="N650" s="37"/>
    </row>
    <row r="651" spans="1:14" ht="12.75" customHeight="1" x14ac:dyDescent="0.3">
      <c r="A651" s="27"/>
      <c r="B651" s="41"/>
      <c r="C651" s="71"/>
      <c r="D651" s="28"/>
      <c r="E651" s="29"/>
      <c r="F651" s="16"/>
      <c r="G651" s="39"/>
      <c r="H651" s="51"/>
      <c r="I651" s="45"/>
      <c r="J651" s="17"/>
      <c r="K651" s="18" t="str">
        <f t="shared" si="17"/>
        <v xml:space="preserve"> </v>
      </c>
      <c r="L651" s="34"/>
      <c r="M651" s="54"/>
      <c r="N651" s="37"/>
    </row>
    <row r="652" spans="1:14" ht="12.75" customHeight="1" x14ac:dyDescent="0.3">
      <c r="A652" s="27"/>
      <c r="B652" s="41"/>
      <c r="C652" s="71"/>
      <c r="D652" s="28"/>
      <c r="E652" s="29"/>
      <c r="F652" s="16"/>
      <c r="G652" s="39"/>
      <c r="H652" s="51"/>
      <c r="I652" s="45"/>
      <c r="J652" s="17"/>
      <c r="K652" s="18" t="str">
        <f t="shared" si="17"/>
        <v xml:space="preserve"> </v>
      </c>
      <c r="L652" s="34"/>
      <c r="M652" s="54"/>
      <c r="N652" s="37"/>
    </row>
    <row r="653" spans="1:14" ht="12.75" customHeight="1" x14ac:dyDescent="0.3">
      <c r="A653" s="27"/>
      <c r="B653" s="41"/>
      <c r="C653" s="71"/>
      <c r="D653" s="28"/>
      <c r="E653" s="29"/>
      <c r="F653" s="16"/>
      <c r="G653" s="39"/>
      <c r="H653" s="51"/>
      <c r="I653" s="45"/>
      <c r="J653" s="17"/>
      <c r="K653" s="18" t="str">
        <f t="shared" si="17"/>
        <v xml:space="preserve"> </v>
      </c>
      <c r="L653" s="34"/>
      <c r="M653" s="54"/>
      <c r="N653" s="37"/>
    </row>
    <row r="654" spans="1:14" ht="12.75" customHeight="1" x14ac:dyDescent="0.3">
      <c r="A654" s="27"/>
      <c r="B654" s="41"/>
      <c r="C654" s="71"/>
      <c r="D654" s="28"/>
      <c r="E654" s="29"/>
      <c r="F654" s="16"/>
      <c r="G654" s="39"/>
      <c r="H654" s="51"/>
      <c r="I654" s="45"/>
      <c r="J654" s="17"/>
      <c r="K654" s="18" t="str">
        <f t="shared" si="17"/>
        <v xml:space="preserve"> </v>
      </c>
      <c r="L654" s="34"/>
      <c r="M654" s="54"/>
      <c r="N654" s="37"/>
    </row>
    <row r="655" spans="1:14" ht="12.75" customHeight="1" x14ac:dyDescent="0.3">
      <c r="A655" s="27"/>
      <c r="B655" s="41"/>
      <c r="C655" s="71"/>
      <c r="D655" s="28"/>
      <c r="E655" s="29"/>
      <c r="F655" s="16"/>
      <c r="G655" s="39"/>
      <c r="H655" s="51"/>
      <c r="I655" s="45"/>
      <c r="J655" s="17"/>
      <c r="K655" s="18" t="str">
        <f t="shared" si="17"/>
        <v xml:space="preserve"> </v>
      </c>
      <c r="L655" s="34"/>
      <c r="M655" s="54"/>
      <c r="N655" s="37"/>
    </row>
    <row r="656" spans="1:14" ht="12.75" customHeight="1" x14ac:dyDescent="0.3">
      <c r="A656" s="27"/>
      <c r="B656" s="41"/>
      <c r="C656" s="71"/>
      <c r="D656" s="28"/>
      <c r="E656" s="29"/>
      <c r="F656" s="16"/>
      <c r="G656" s="39"/>
      <c r="H656" s="51"/>
      <c r="I656" s="45"/>
      <c r="J656" s="17"/>
      <c r="K656" s="18" t="str">
        <f t="shared" si="17"/>
        <v xml:space="preserve"> </v>
      </c>
      <c r="L656" s="34"/>
      <c r="M656" s="54"/>
      <c r="N656" s="37"/>
    </row>
    <row r="657" spans="1:14" ht="12.75" customHeight="1" x14ac:dyDescent="0.3">
      <c r="A657" s="27"/>
      <c r="B657" s="41"/>
      <c r="C657" s="71"/>
      <c r="D657" s="28"/>
      <c r="E657" s="29"/>
      <c r="F657" s="16"/>
      <c r="G657" s="39"/>
      <c r="H657" s="51"/>
      <c r="I657" s="45"/>
      <c r="J657" s="17"/>
      <c r="K657" s="18" t="str">
        <f t="shared" si="17"/>
        <v xml:space="preserve"> </v>
      </c>
      <c r="L657" s="34"/>
      <c r="M657" s="54"/>
      <c r="N657" s="37"/>
    </row>
    <row r="658" spans="1:14" ht="12.75" customHeight="1" x14ac:dyDescent="0.3">
      <c r="A658" s="27"/>
      <c r="B658" s="41"/>
      <c r="C658" s="71"/>
      <c r="D658" s="28"/>
      <c r="E658" s="29"/>
      <c r="F658" s="16"/>
      <c r="G658" s="39"/>
      <c r="H658" s="51"/>
      <c r="I658" s="45"/>
      <c r="J658" s="17"/>
      <c r="K658" s="18" t="str">
        <f t="shared" si="17"/>
        <v xml:space="preserve"> </v>
      </c>
      <c r="L658" s="34"/>
      <c r="M658" s="54"/>
      <c r="N658" s="37"/>
    </row>
    <row r="659" spans="1:14" ht="12.75" customHeight="1" x14ac:dyDescent="0.3">
      <c r="A659" s="27"/>
      <c r="B659" s="41"/>
      <c r="C659" s="71"/>
      <c r="D659" s="28"/>
      <c r="E659" s="29"/>
      <c r="F659" s="16"/>
      <c r="G659" s="39"/>
      <c r="H659" s="51"/>
      <c r="I659" s="45"/>
      <c r="J659" s="17"/>
      <c r="K659" s="18" t="str">
        <f t="shared" si="17"/>
        <v xml:space="preserve"> </v>
      </c>
      <c r="L659" s="34"/>
      <c r="M659" s="54"/>
      <c r="N659" s="37"/>
    </row>
    <row r="660" spans="1:14" ht="12.75" customHeight="1" x14ac:dyDescent="0.3">
      <c r="A660" s="27"/>
      <c r="B660" s="41"/>
      <c r="C660" s="71"/>
      <c r="D660" s="28"/>
      <c r="E660" s="29"/>
      <c r="F660" s="16"/>
      <c r="G660" s="39"/>
      <c r="H660" s="51"/>
      <c r="I660" s="45"/>
      <c r="J660" s="17"/>
      <c r="K660" s="18" t="str">
        <f t="shared" si="17"/>
        <v xml:space="preserve"> </v>
      </c>
      <c r="L660" s="34"/>
      <c r="M660" s="54"/>
      <c r="N660" s="37"/>
    </row>
    <row r="661" spans="1:14" ht="12.75" customHeight="1" x14ac:dyDescent="0.3">
      <c r="A661" s="27"/>
      <c r="B661" s="41"/>
      <c r="C661" s="71"/>
      <c r="D661" s="28"/>
      <c r="E661" s="29"/>
      <c r="F661" s="16"/>
      <c r="G661" s="39"/>
      <c r="H661" s="51"/>
      <c r="I661" s="45"/>
      <c r="J661" s="17"/>
      <c r="K661" s="18" t="str">
        <f t="shared" si="17"/>
        <v xml:space="preserve"> </v>
      </c>
      <c r="L661" s="34"/>
      <c r="M661" s="54"/>
      <c r="N661" s="37"/>
    </row>
    <row r="662" spans="1:14" ht="12.75" customHeight="1" x14ac:dyDescent="0.3">
      <c r="A662" s="27"/>
      <c r="B662" s="41"/>
      <c r="C662" s="71"/>
      <c r="D662" s="28"/>
      <c r="E662" s="29"/>
      <c r="F662" s="16"/>
      <c r="G662" s="39"/>
      <c r="H662" s="51"/>
      <c r="I662" s="45"/>
      <c r="J662" s="17"/>
      <c r="K662" s="18" t="str">
        <f t="shared" si="17"/>
        <v xml:space="preserve"> </v>
      </c>
      <c r="L662" s="34"/>
      <c r="M662" s="54"/>
      <c r="N662" s="37"/>
    </row>
    <row r="663" spans="1:14" ht="12.75" customHeight="1" x14ac:dyDescent="0.3">
      <c r="A663" s="27"/>
      <c r="B663" s="41"/>
      <c r="C663" s="71"/>
      <c r="D663" s="28"/>
      <c r="E663" s="29"/>
      <c r="F663" s="16"/>
      <c r="G663" s="39"/>
      <c r="H663" s="51"/>
      <c r="I663" s="45"/>
      <c r="J663" s="17"/>
      <c r="K663" s="18" t="str">
        <f t="shared" si="17"/>
        <v xml:space="preserve"> </v>
      </c>
      <c r="L663" s="34"/>
      <c r="M663" s="54"/>
      <c r="N663" s="37"/>
    </row>
    <row r="664" spans="1:14" ht="12.75" customHeight="1" x14ac:dyDescent="0.3">
      <c r="A664" s="27"/>
      <c r="B664" s="41"/>
      <c r="C664" s="71"/>
      <c r="D664" s="28"/>
      <c r="E664" s="29"/>
      <c r="F664" s="16"/>
      <c r="G664" s="39"/>
      <c r="H664" s="51"/>
      <c r="I664" s="45"/>
      <c r="J664" s="17"/>
      <c r="K664" s="18" t="str">
        <f t="shared" si="17"/>
        <v xml:space="preserve"> </v>
      </c>
      <c r="L664" s="34"/>
      <c r="M664" s="54"/>
      <c r="N664" s="37"/>
    </row>
    <row r="665" spans="1:14" ht="12.75" customHeight="1" x14ac:dyDescent="0.3">
      <c r="A665" s="27"/>
      <c r="B665" s="41"/>
      <c r="C665" s="71"/>
      <c r="D665" s="28"/>
      <c r="E665" s="29"/>
      <c r="F665" s="16"/>
      <c r="G665" s="39"/>
      <c r="H665" s="51"/>
      <c r="I665" s="45"/>
      <c r="J665" s="17"/>
      <c r="K665" s="18" t="str">
        <f t="shared" si="17"/>
        <v xml:space="preserve"> </v>
      </c>
      <c r="L665" s="34"/>
      <c r="M665" s="54"/>
      <c r="N665" s="37"/>
    </row>
    <row r="666" spans="1:14" ht="12.75" customHeight="1" x14ac:dyDescent="0.3">
      <c r="A666" s="27"/>
      <c r="B666" s="41"/>
      <c r="C666" s="71"/>
      <c r="D666" s="28"/>
      <c r="E666" s="29"/>
      <c r="F666" s="16"/>
      <c r="G666" s="39"/>
      <c r="H666" s="51"/>
      <c r="I666" s="45"/>
      <c r="J666" s="17"/>
      <c r="K666" s="18" t="str">
        <f t="shared" si="17"/>
        <v xml:space="preserve"> </v>
      </c>
      <c r="L666" s="34"/>
      <c r="M666" s="54"/>
      <c r="N666" s="37"/>
    </row>
    <row r="667" spans="1:14" ht="12.75" customHeight="1" x14ac:dyDescent="0.3">
      <c r="A667" s="27"/>
      <c r="B667" s="41"/>
      <c r="C667" s="71"/>
      <c r="D667" s="28"/>
      <c r="E667" s="29"/>
      <c r="F667" s="16"/>
      <c r="G667" s="39"/>
      <c r="H667" s="51"/>
      <c r="I667" s="45"/>
      <c r="J667" s="17"/>
      <c r="K667" s="18" t="str">
        <f t="shared" si="17"/>
        <v xml:space="preserve"> </v>
      </c>
      <c r="L667" s="34"/>
      <c r="M667" s="54"/>
      <c r="N667" s="37"/>
    </row>
    <row r="668" spans="1:14" ht="12.75" customHeight="1" x14ac:dyDescent="0.3">
      <c r="A668" s="27"/>
      <c r="B668" s="41"/>
      <c r="C668" s="71"/>
      <c r="D668" s="28"/>
      <c r="E668" s="29"/>
      <c r="F668" s="16"/>
      <c r="G668" s="39"/>
      <c r="H668" s="51"/>
      <c r="I668" s="45"/>
      <c r="J668" s="17"/>
      <c r="K668" s="18" t="str">
        <f t="shared" si="17"/>
        <v xml:space="preserve"> </v>
      </c>
      <c r="L668" s="34"/>
      <c r="M668" s="54"/>
      <c r="N668" s="37"/>
    </row>
    <row r="669" spans="1:14" ht="12.75" customHeight="1" x14ac:dyDescent="0.3">
      <c r="A669" s="27"/>
      <c r="B669" s="41"/>
      <c r="C669" s="71"/>
      <c r="D669" s="28"/>
      <c r="E669" s="29"/>
      <c r="F669" s="16"/>
      <c r="G669" s="39"/>
      <c r="H669" s="51"/>
      <c r="I669" s="45"/>
      <c r="J669" s="17"/>
      <c r="K669" s="18" t="str">
        <f t="shared" si="17"/>
        <v xml:space="preserve"> </v>
      </c>
      <c r="L669" s="34"/>
      <c r="M669" s="54"/>
      <c r="N669" s="37"/>
    </row>
    <row r="670" spans="1:14" ht="12.75" customHeight="1" x14ac:dyDescent="0.3">
      <c r="A670" s="26"/>
      <c r="B670" s="41"/>
      <c r="C670" s="71"/>
      <c r="D670" s="28"/>
      <c r="E670" s="29"/>
      <c r="F670" s="16"/>
      <c r="G670" s="39"/>
      <c r="H670" s="51"/>
      <c r="I670" s="45"/>
      <c r="J670" s="17"/>
      <c r="K670" s="18" t="str">
        <f t="shared" si="17"/>
        <v xml:space="preserve"> </v>
      </c>
      <c r="L670" s="34"/>
      <c r="M670" s="54"/>
      <c r="N670" s="37"/>
    </row>
    <row r="671" spans="1:14" ht="12.75" customHeight="1" x14ac:dyDescent="0.3">
      <c r="A671" s="27"/>
      <c r="B671" s="41"/>
      <c r="C671" s="71"/>
      <c r="D671" s="28"/>
      <c r="E671" s="29"/>
      <c r="F671" s="16"/>
      <c r="G671" s="39"/>
      <c r="H671" s="51"/>
      <c r="I671" s="45"/>
      <c r="J671" s="17"/>
      <c r="K671" s="18" t="str">
        <f t="shared" si="17"/>
        <v xml:space="preserve"> </v>
      </c>
      <c r="L671" s="34"/>
      <c r="M671" s="54"/>
      <c r="N671" s="37"/>
    </row>
    <row r="672" spans="1:14" ht="12.75" customHeight="1" x14ac:dyDescent="0.3">
      <c r="A672" s="27"/>
      <c r="B672" s="41"/>
      <c r="C672" s="71"/>
      <c r="D672" s="28"/>
      <c r="E672" s="29"/>
      <c r="F672" s="16"/>
      <c r="G672" s="39"/>
      <c r="H672" s="51"/>
      <c r="I672" s="45"/>
      <c r="J672" s="17"/>
      <c r="K672" s="18" t="str">
        <f t="shared" si="17"/>
        <v xml:space="preserve"> </v>
      </c>
      <c r="L672" s="34"/>
      <c r="M672" s="54"/>
      <c r="N672" s="37"/>
    </row>
    <row r="673" spans="1:14" ht="12.75" customHeight="1" x14ac:dyDescent="0.3">
      <c r="A673" s="27"/>
      <c r="B673" s="41"/>
      <c r="C673" s="71"/>
      <c r="D673" s="28"/>
      <c r="E673" s="29"/>
      <c r="F673" s="16"/>
      <c r="G673" s="39"/>
      <c r="H673" s="51"/>
      <c r="I673" s="45"/>
      <c r="J673" s="17"/>
      <c r="K673" s="18" t="str">
        <f t="shared" si="17"/>
        <v xml:space="preserve"> </v>
      </c>
      <c r="L673" s="34"/>
      <c r="M673" s="54"/>
      <c r="N673" s="37"/>
    </row>
    <row r="674" spans="1:14" ht="12.75" customHeight="1" x14ac:dyDescent="0.3">
      <c r="A674" s="27"/>
      <c r="B674" s="41"/>
      <c r="C674" s="71"/>
      <c r="D674" s="28"/>
      <c r="E674" s="29"/>
      <c r="F674" s="16"/>
      <c r="G674" s="39"/>
      <c r="H674" s="51"/>
      <c r="I674" s="45"/>
      <c r="J674" s="17"/>
      <c r="K674" s="18" t="str">
        <f t="shared" si="17"/>
        <v xml:space="preserve"> </v>
      </c>
      <c r="L674" s="34"/>
      <c r="M674" s="54"/>
      <c r="N674" s="37"/>
    </row>
    <row r="675" spans="1:14" ht="12.75" customHeight="1" x14ac:dyDescent="0.3">
      <c r="A675" s="27"/>
      <c r="B675" s="41"/>
      <c r="C675" s="71"/>
      <c r="D675" s="28"/>
      <c r="E675" s="29"/>
      <c r="F675" s="16"/>
      <c r="G675" s="39"/>
      <c r="H675" s="51"/>
      <c r="I675" s="45"/>
      <c r="J675" s="17"/>
      <c r="K675" s="18" t="str">
        <f t="shared" si="17"/>
        <v xml:space="preserve"> </v>
      </c>
      <c r="L675" s="34"/>
      <c r="M675" s="54"/>
      <c r="N675" s="37"/>
    </row>
    <row r="676" spans="1:14" ht="12.75" customHeight="1" x14ac:dyDescent="0.3">
      <c r="A676" s="27"/>
      <c r="B676" s="41"/>
      <c r="C676" s="71"/>
      <c r="D676" s="28"/>
      <c r="E676" s="29"/>
      <c r="F676" s="16"/>
      <c r="G676" s="39"/>
      <c r="H676" s="51"/>
      <c r="I676" s="45"/>
      <c r="J676" s="17"/>
      <c r="K676" s="18" t="str">
        <f t="shared" si="17"/>
        <v xml:space="preserve"> </v>
      </c>
      <c r="L676" s="34"/>
      <c r="M676" s="54"/>
      <c r="N676" s="37"/>
    </row>
    <row r="677" spans="1:14" ht="12.75" customHeight="1" x14ac:dyDescent="0.3">
      <c r="A677" s="27"/>
      <c r="B677" s="41"/>
      <c r="C677" s="71"/>
      <c r="D677" s="28"/>
      <c r="E677" s="29"/>
      <c r="F677" s="16"/>
      <c r="G677" s="39"/>
      <c r="H677" s="51"/>
      <c r="I677" s="45"/>
      <c r="J677" s="17"/>
      <c r="K677" s="18" t="str">
        <f t="shared" si="17"/>
        <v xml:space="preserve"> </v>
      </c>
      <c r="L677" s="34"/>
      <c r="M677" s="54"/>
      <c r="N677" s="37"/>
    </row>
    <row r="678" spans="1:14" ht="12.75" customHeight="1" x14ac:dyDescent="0.3">
      <c r="A678" s="27"/>
      <c r="B678" s="41"/>
      <c r="C678" s="71"/>
      <c r="D678" s="28"/>
      <c r="E678" s="29"/>
      <c r="F678" s="16"/>
      <c r="G678" s="39"/>
      <c r="H678" s="51"/>
      <c r="I678" s="45"/>
      <c r="J678" s="17"/>
      <c r="K678" s="18" t="str">
        <f t="shared" si="17"/>
        <v xml:space="preserve"> </v>
      </c>
      <c r="L678" s="34"/>
      <c r="M678" s="54"/>
      <c r="N678" s="37"/>
    </row>
    <row r="679" spans="1:14" ht="12.75" customHeight="1" x14ac:dyDescent="0.3">
      <c r="A679" s="27"/>
      <c r="B679" s="41"/>
      <c r="C679" s="71"/>
      <c r="D679" s="28"/>
      <c r="E679" s="29"/>
      <c r="F679" s="16"/>
      <c r="G679" s="39"/>
      <c r="H679" s="51"/>
      <c r="I679" s="45"/>
      <c r="J679" s="17"/>
      <c r="K679" s="18" t="str">
        <f t="shared" si="17"/>
        <v xml:space="preserve"> </v>
      </c>
      <c r="L679" s="34"/>
      <c r="M679" s="54"/>
      <c r="N679" s="37"/>
    </row>
    <row r="680" spans="1:14" ht="12.75" customHeight="1" x14ac:dyDescent="0.3">
      <c r="A680" s="27"/>
      <c r="B680" s="41"/>
      <c r="C680" s="71"/>
      <c r="D680" s="28"/>
      <c r="E680" s="29"/>
      <c r="F680" s="16"/>
      <c r="G680" s="39"/>
      <c r="H680" s="51"/>
      <c r="I680" s="45"/>
      <c r="J680" s="17"/>
      <c r="K680" s="18" t="str">
        <f t="shared" si="17"/>
        <v xml:space="preserve"> </v>
      </c>
      <c r="L680" s="34"/>
      <c r="M680" s="54"/>
      <c r="N680" s="37"/>
    </row>
    <row r="681" spans="1:14" ht="12.75" customHeight="1" x14ac:dyDescent="0.3">
      <c r="A681" s="27"/>
      <c r="B681" s="41"/>
      <c r="C681" s="71"/>
      <c r="D681" s="28"/>
      <c r="E681" s="29"/>
      <c r="F681" s="16"/>
      <c r="G681" s="39"/>
      <c r="H681" s="51"/>
      <c r="I681" s="45"/>
      <c r="J681" s="17"/>
      <c r="K681" s="18" t="str">
        <f t="shared" si="17"/>
        <v xml:space="preserve"> </v>
      </c>
      <c r="L681" s="34"/>
      <c r="M681" s="54"/>
      <c r="N681" s="37"/>
    </row>
    <row r="682" spans="1:14" ht="12.75" customHeight="1" x14ac:dyDescent="0.3">
      <c r="A682" s="27"/>
      <c r="B682" s="41"/>
      <c r="C682" s="71"/>
      <c r="D682" s="28"/>
      <c r="E682" s="29"/>
      <c r="F682" s="16"/>
      <c r="G682" s="39"/>
      <c r="H682" s="51"/>
      <c r="I682" s="45"/>
      <c r="J682" s="17"/>
      <c r="K682" s="18" t="str">
        <f t="shared" si="17"/>
        <v xml:space="preserve"> </v>
      </c>
      <c r="L682" s="34"/>
      <c r="M682" s="54"/>
      <c r="N682" s="37"/>
    </row>
    <row r="683" spans="1:14" ht="12.75" customHeight="1" x14ac:dyDescent="0.3">
      <c r="A683" s="27"/>
      <c r="B683" s="41"/>
      <c r="C683" s="71"/>
      <c r="D683" s="28"/>
      <c r="E683" s="29"/>
      <c r="F683" s="16"/>
      <c r="G683" s="39"/>
      <c r="H683" s="51"/>
      <c r="I683" s="45"/>
      <c r="J683" s="17"/>
      <c r="K683" s="18" t="str">
        <f t="shared" si="17"/>
        <v xml:space="preserve"> </v>
      </c>
      <c r="L683" s="34"/>
      <c r="M683" s="54"/>
      <c r="N683" s="37"/>
    </row>
    <row r="684" spans="1:14" ht="12.75" customHeight="1" x14ac:dyDescent="0.3">
      <c r="A684" s="27"/>
      <c r="B684" s="41"/>
      <c r="C684" s="71"/>
      <c r="D684" s="28"/>
      <c r="E684" s="29"/>
      <c r="F684" s="16"/>
      <c r="G684" s="39"/>
      <c r="H684" s="51"/>
      <c r="I684" s="45"/>
      <c r="J684" s="17"/>
      <c r="K684" s="18" t="str">
        <f t="shared" si="17"/>
        <v xml:space="preserve"> </v>
      </c>
      <c r="L684" s="34"/>
      <c r="M684" s="54"/>
      <c r="N684" s="37"/>
    </row>
    <row r="685" spans="1:14" ht="12.75" customHeight="1" x14ac:dyDescent="0.3">
      <c r="A685" s="27"/>
      <c r="B685" s="41"/>
      <c r="C685" s="71"/>
      <c r="D685" s="28"/>
      <c r="E685" s="29"/>
      <c r="F685" s="16"/>
      <c r="G685" s="39"/>
      <c r="H685" s="51"/>
      <c r="I685" s="45"/>
      <c r="J685" s="17"/>
      <c r="K685" s="18" t="str">
        <f t="shared" si="17"/>
        <v xml:space="preserve"> </v>
      </c>
      <c r="L685" s="34"/>
      <c r="M685" s="54"/>
      <c r="N685" s="37"/>
    </row>
    <row r="686" spans="1:14" ht="12.75" customHeight="1" x14ac:dyDescent="0.3">
      <c r="A686" s="27"/>
      <c r="B686" s="41"/>
      <c r="C686" s="71"/>
      <c r="D686" s="28"/>
      <c r="E686" s="29"/>
      <c r="F686" s="16"/>
      <c r="G686" s="39"/>
      <c r="H686" s="51"/>
      <c r="I686" s="45"/>
      <c r="J686" s="17"/>
      <c r="K686" s="18" t="str">
        <f t="shared" si="17"/>
        <v xml:space="preserve"> </v>
      </c>
      <c r="L686" s="34"/>
      <c r="M686" s="54"/>
      <c r="N686" s="37"/>
    </row>
    <row r="687" spans="1:14" ht="12.75" customHeight="1" x14ac:dyDescent="0.3">
      <c r="A687" s="27"/>
      <c r="B687" s="41"/>
      <c r="C687" s="71"/>
      <c r="D687" s="28"/>
      <c r="E687" s="29"/>
      <c r="F687" s="16"/>
      <c r="G687" s="39"/>
      <c r="H687" s="51"/>
      <c r="I687" s="45"/>
      <c r="J687" s="17"/>
      <c r="K687" s="18" t="str">
        <f t="shared" si="17"/>
        <v xml:space="preserve"> </v>
      </c>
      <c r="L687" s="34"/>
      <c r="M687" s="54"/>
      <c r="N687" s="37"/>
    </row>
    <row r="688" spans="1:14" ht="12.75" customHeight="1" x14ac:dyDescent="0.3">
      <c r="A688" s="27"/>
      <c r="B688" s="41"/>
      <c r="C688" s="71"/>
      <c r="D688" s="28"/>
      <c r="E688" s="29"/>
      <c r="F688" s="16"/>
      <c r="G688" s="39"/>
      <c r="H688" s="51"/>
      <c r="I688" s="45"/>
      <c r="J688" s="17"/>
      <c r="K688" s="18" t="str">
        <f t="shared" si="17"/>
        <v xml:space="preserve"> </v>
      </c>
      <c r="L688" s="34"/>
      <c r="M688" s="54"/>
      <c r="N688" s="37"/>
    </row>
    <row r="689" spans="1:14" ht="12.75" customHeight="1" x14ac:dyDescent="0.3">
      <c r="A689" s="27"/>
      <c r="B689" s="41"/>
      <c r="C689" s="71"/>
      <c r="D689" s="28"/>
      <c r="E689" s="29"/>
      <c r="F689" s="16"/>
      <c r="G689" s="39"/>
      <c r="H689" s="51"/>
      <c r="I689" s="45"/>
      <c r="J689" s="17"/>
      <c r="K689" s="18" t="str">
        <f t="shared" si="17"/>
        <v xml:space="preserve"> </v>
      </c>
      <c r="L689" s="34"/>
      <c r="M689" s="54"/>
      <c r="N689" s="37"/>
    </row>
    <row r="690" spans="1:14" ht="12.75" customHeight="1" x14ac:dyDescent="0.3">
      <c r="A690" s="27"/>
      <c r="B690" s="41"/>
      <c r="C690" s="71"/>
      <c r="D690" s="28"/>
      <c r="E690" s="29"/>
      <c r="F690" s="16"/>
      <c r="G690" s="39"/>
      <c r="H690" s="51"/>
      <c r="I690" s="45"/>
      <c r="J690" s="17"/>
      <c r="K690" s="18" t="str">
        <f t="shared" si="17"/>
        <v xml:space="preserve"> </v>
      </c>
      <c r="L690" s="34"/>
      <c r="M690" s="54"/>
      <c r="N690" s="37"/>
    </row>
    <row r="691" spans="1:14" ht="12.75" customHeight="1" x14ac:dyDescent="0.3">
      <c r="A691" s="27"/>
      <c r="B691" s="41"/>
      <c r="C691" s="71"/>
      <c r="D691" s="28"/>
      <c r="E691" s="29"/>
      <c r="F691" s="16"/>
      <c r="G691" s="39"/>
      <c r="H691" s="51"/>
      <c r="I691" s="45"/>
      <c r="J691" s="17"/>
      <c r="K691" s="18" t="str">
        <f t="shared" si="17"/>
        <v xml:space="preserve"> </v>
      </c>
      <c r="L691" s="34"/>
      <c r="M691" s="54"/>
      <c r="N691" s="37"/>
    </row>
    <row r="692" spans="1:14" ht="12.75" customHeight="1" x14ac:dyDescent="0.3">
      <c r="A692" s="26"/>
      <c r="B692" s="41"/>
      <c r="C692" s="71"/>
      <c r="D692" s="28"/>
      <c r="E692" s="29"/>
      <c r="F692" s="16"/>
      <c r="G692" s="39"/>
      <c r="H692" s="51"/>
      <c r="I692" s="45"/>
      <c r="J692" s="17"/>
      <c r="K692" s="18" t="str">
        <f t="shared" si="17"/>
        <v xml:space="preserve"> </v>
      </c>
      <c r="L692" s="34"/>
      <c r="M692" s="54"/>
      <c r="N692" s="37"/>
    </row>
    <row r="693" spans="1:14" ht="12.75" customHeight="1" x14ac:dyDescent="0.3">
      <c r="A693" s="27"/>
      <c r="B693" s="41"/>
      <c r="C693" s="71"/>
      <c r="D693" s="28"/>
      <c r="E693" s="29"/>
      <c r="F693" s="16"/>
      <c r="G693" s="39"/>
      <c r="H693" s="51"/>
      <c r="I693" s="45"/>
      <c r="J693" s="17"/>
      <c r="K693" s="18" t="str">
        <f t="shared" si="17"/>
        <v xml:space="preserve"> </v>
      </c>
      <c r="L693" s="34"/>
      <c r="M693" s="54"/>
      <c r="N693" s="37"/>
    </row>
    <row r="694" spans="1:14" ht="12.75" customHeight="1" x14ac:dyDescent="0.3">
      <c r="A694" s="27"/>
      <c r="B694" s="41"/>
      <c r="C694" s="71"/>
      <c r="D694" s="28"/>
      <c r="E694" s="29"/>
      <c r="F694" s="16"/>
      <c r="G694" s="39"/>
      <c r="H694" s="51"/>
      <c r="I694" s="45"/>
      <c r="J694" s="17"/>
      <c r="K694" s="18" t="str">
        <f t="shared" si="17"/>
        <v xml:space="preserve"> </v>
      </c>
      <c r="L694" s="34"/>
      <c r="M694" s="54"/>
      <c r="N694" s="37"/>
    </row>
    <row r="695" spans="1:14" ht="12.75" customHeight="1" x14ac:dyDescent="0.3">
      <c r="A695" s="27"/>
      <c r="B695" s="41"/>
      <c r="C695" s="71"/>
      <c r="D695" s="28"/>
      <c r="E695" s="29"/>
      <c r="F695" s="16"/>
      <c r="G695" s="39"/>
      <c r="H695" s="51"/>
      <c r="I695" s="45"/>
      <c r="J695" s="17"/>
      <c r="K695" s="18" t="str">
        <f t="shared" si="17"/>
        <v xml:space="preserve"> </v>
      </c>
      <c r="L695" s="34"/>
      <c r="M695" s="54"/>
      <c r="N695" s="37"/>
    </row>
    <row r="696" spans="1:14" ht="12.75" customHeight="1" x14ac:dyDescent="0.3">
      <c r="A696" s="27"/>
      <c r="B696" s="41"/>
      <c r="C696" s="71"/>
      <c r="D696" s="28"/>
      <c r="E696" s="29"/>
      <c r="F696" s="16"/>
      <c r="G696" s="39"/>
      <c r="H696" s="51"/>
      <c r="I696" s="45"/>
      <c r="J696" s="17"/>
      <c r="K696" s="18" t="str">
        <f t="shared" si="17"/>
        <v xml:space="preserve"> </v>
      </c>
      <c r="L696" s="34"/>
      <c r="M696" s="54"/>
      <c r="N696" s="37"/>
    </row>
    <row r="697" spans="1:14" ht="12.75" customHeight="1" x14ac:dyDescent="0.3">
      <c r="A697" s="27"/>
      <c r="B697" s="41"/>
      <c r="C697" s="71"/>
      <c r="D697" s="28"/>
      <c r="E697" s="29"/>
      <c r="F697" s="16"/>
      <c r="G697" s="39"/>
      <c r="H697" s="51"/>
      <c r="I697" s="45"/>
      <c r="J697" s="17"/>
      <c r="K697" s="18" t="str">
        <f t="shared" si="17"/>
        <v xml:space="preserve"> </v>
      </c>
      <c r="L697" s="34"/>
      <c r="M697" s="54"/>
      <c r="N697" s="37"/>
    </row>
    <row r="698" spans="1:14" ht="12.75" customHeight="1" x14ac:dyDescent="0.3">
      <c r="A698" s="27"/>
      <c r="B698" s="41"/>
      <c r="C698" s="71"/>
      <c r="D698" s="28"/>
      <c r="E698" s="29"/>
      <c r="F698" s="16"/>
      <c r="G698" s="39"/>
      <c r="H698" s="51"/>
      <c r="I698" s="45"/>
      <c r="J698" s="17"/>
      <c r="K698" s="18" t="str">
        <f t="shared" si="17"/>
        <v xml:space="preserve"> </v>
      </c>
      <c r="L698" s="34"/>
      <c r="M698" s="54"/>
      <c r="N698" s="37"/>
    </row>
    <row r="699" spans="1:14" ht="12.75" customHeight="1" x14ac:dyDescent="0.3">
      <c r="A699" s="27"/>
      <c r="B699" s="41"/>
      <c r="C699" s="71"/>
      <c r="D699" s="28"/>
      <c r="E699" s="29"/>
      <c r="F699" s="16"/>
      <c r="G699" s="39"/>
      <c r="H699" s="51"/>
      <c r="I699" s="45"/>
      <c r="J699" s="17"/>
      <c r="K699" s="18" t="str">
        <f t="shared" si="17"/>
        <v xml:space="preserve"> </v>
      </c>
      <c r="L699" s="34"/>
      <c r="M699" s="54"/>
      <c r="N699" s="37"/>
    </row>
    <row r="700" spans="1:14" ht="12.75" customHeight="1" x14ac:dyDescent="0.3">
      <c r="A700" s="27"/>
      <c r="B700" s="41"/>
      <c r="C700" s="71"/>
      <c r="D700" s="28"/>
      <c r="E700" s="29"/>
      <c r="F700" s="16"/>
      <c r="G700" s="39"/>
      <c r="H700" s="51"/>
      <c r="I700" s="45"/>
      <c r="J700" s="17"/>
      <c r="K700" s="18" t="str">
        <f t="shared" si="17"/>
        <v xml:space="preserve"> </v>
      </c>
      <c r="L700" s="34"/>
      <c r="M700" s="54"/>
      <c r="N700" s="37"/>
    </row>
    <row r="701" spans="1:14" ht="12.75" customHeight="1" x14ac:dyDescent="0.3">
      <c r="A701" s="27"/>
      <c r="B701" s="41"/>
      <c r="C701" s="71"/>
      <c r="D701" s="28"/>
      <c r="E701" s="29"/>
      <c r="F701" s="16"/>
      <c r="G701" s="39"/>
      <c r="H701" s="51"/>
      <c r="I701" s="45"/>
      <c r="J701" s="17"/>
      <c r="K701" s="18" t="str">
        <f t="shared" si="17"/>
        <v xml:space="preserve"> </v>
      </c>
      <c r="L701" s="34"/>
      <c r="M701" s="54"/>
      <c r="N701" s="37"/>
    </row>
    <row r="702" spans="1:14" ht="12.75" customHeight="1" x14ac:dyDescent="0.3">
      <c r="A702" s="27"/>
      <c r="B702" s="41"/>
      <c r="C702" s="71"/>
      <c r="D702" s="28"/>
      <c r="E702" s="29"/>
      <c r="F702" s="16"/>
      <c r="G702" s="39"/>
      <c r="H702" s="51"/>
      <c r="I702" s="45"/>
      <c r="J702" s="17"/>
      <c r="K702" s="18" t="str">
        <f t="shared" si="17"/>
        <v xml:space="preserve"> </v>
      </c>
      <c r="L702" s="34"/>
      <c r="M702" s="54"/>
      <c r="N702" s="37"/>
    </row>
    <row r="703" spans="1:14" ht="12.75" customHeight="1" x14ac:dyDescent="0.3">
      <c r="A703" s="27"/>
      <c r="B703" s="41"/>
      <c r="C703" s="71"/>
      <c r="D703" s="28"/>
      <c r="E703" s="29"/>
      <c r="F703" s="16"/>
      <c r="G703" s="39"/>
      <c r="H703" s="51"/>
      <c r="I703" s="45"/>
      <c r="J703" s="17"/>
      <c r="K703" s="18" t="str">
        <f t="shared" si="17"/>
        <v xml:space="preserve"> </v>
      </c>
      <c r="L703" s="34"/>
      <c r="M703" s="54"/>
      <c r="N703" s="37"/>
    </row>
    <row r="704" spans="1:14" ht="12.75" customHeight="1" x14ac:dyDescent="0.3">
      <c r="A704" s="27"/>
      <c r="B704" s="41"/>
      <c r="C704" s="71"/>
      <c r="D704" s="28"/>
      <c r="E704" s="29"/>
      <c r="F704" s="16"/>
      <c r="G704" s="39"/>
      <c r="H704" s="51"/>
      <c r="I704" s="45"/>
      <c r="J704" s="17"/>
      <c r="K704" s="18" t="str">
        <f t="shared" si="17"/>
        <v xml:space="preserve"> </v>
      </c>
      <c r="L704" s="34"/>
      <c r="M704" s="54"/>
      <c r="N704" s="37"/>
    </row>
    <row r="705" spans="1:19" ht="12.75" customHeight="1" x14ac:dyDescent="0.3">
      <c r="A705" s="27"/>
      <c r="B705" s="41"/>
      <c r="C705" s="71"/>
      <c r="D705" s="28"/>
      <c r="E705" s="29"/>
      <c r="F705" s="16"/>
      <c r="G705" s="39"/>
      <c r="H705" s="51"/>
      <c r="I705" s="45"/>
      <c r="J705" s="17"/>
      <c r="K705" s="18" t="str">
        <f t="shared" si="17"/>
        <v xml:space="preserve"> </v>
      </c>
      <c r="L705" s="34"/>
      <c r="M705" s="54"/>
      <c r="N705" s="37"/>
    </row>
    <row r="706" spans="1:19" ht="12.75" customHeight="1" x14ac:dyDescent="0.3">
      <c r="A706" s="27"/>
      <c r="B706" s="41"/>
      <c r="C706" s="71"/>
      <c r="D706" s="28"/>
      <c r="E706" s="29"/>
      <c r="F706" s="16"/>
      <c r="G706" s="39"/>
      <c r="H706" s="51"/>
      <c r="I706" s="45"/>
      <c r="J706" s="17"/>
      <c r="K706" s="18" t="str">
        <f t="shared" si="17"/>
        <v xml:space="preserve"> </v>
      </c>
      <c r="L706" s="34"/>
      <c r="M706" s="54"/>
      <c r="N706" s="37"/>
    </row>
    <row r="707" spans="1:19" ht="12.75" customHeight="1" x14ac:dyDescent="0.3">
      <c r="A707" s="27"/>
      <c r="B707" s="41"/>
      <c r="C707" s="71"/>
      <c r="D707" s="28"/>
      <c r="E707" s="29"/>
      <c r="F707" s="16"/>
      <c r="G707" s="39"/>
      <c r="H707" s="51"/>
      <c r="I707" s="45"/>
      <c r="J707" s="17"/>
      <c r="K707" s="18" t="str">
        <f t="shared" ref="K707:K770" si="18">IF(I707,IF(ISNUMBER(J707),J707*I707," ")," ")</f>
        <v xml:space="preserve"> </v>
      </c>
      <c r="L707" s="34"/>
      <c r="M707" s="54"/>
      <c r="N707" s="37"/>
    </row>
    <row r="708" spans="1:19" ht="12.75" customHeight="1" x14ac:dyDescent="0.3">
      <c r="A708" s="27"/>
      <c r="B708" s="41"/>
      <c r="C708" s="71"/>
      <c r="D708" s="28"/>
      <c r="E708" s="29"/>
      <c r="F708" s="16"/>
      <c r="G708" s="39"/>
      <c r="H708" s="51"/>
      <c r="I708" s="45"/>
      <c r="J708" s="17"/>
      <c r="K708" s="18" t="str">
        <f t="shared" si="18"/>
        <v xml:space="preserve"> </v>
      </c>
      <c r="L708" s="34"/>
      <c r="M708" s="54"/>
      <c r="N708" s="37"/>
      <c r="S708" s="12"/>
    </row>
    <row r="709" spans="1:19" ht="12.75" customHeight="1" x14ac:dyDescent="0.3">
      <c r="A709" s="27"/>
      <c r="B709" s="41"/>
      <c r="C709" s="71"/>
      <c r="D709" s="28"/>
      <c r="E709" s="29"/>
      <c r="F709" s="16"/>
      <c r="G709" s="39"/>
      <c r="H709" s="51"/>
      <c r="I709" s="45"/>
      <c r="J709" s="17"/>
      <c r="K709" s="18" t="str">
        <f t="shared" si="18"/>
        <v xml:space="preserve"> </v>
      </c>
      <c r="L709" s="34"/>
      <c r="M709" s="54"/>
      <c r="N709" s="37"/>
    </row>
    <row r="710" spans="1:19" ht="12.75" customHeight="1" x14ac:dyDescent="0.3">
      <c r="A710" s="27"/>
      <c r="B710" s="41"/>
      <c r="C710" s="71"/>
      <c r="D710" s="28"/>
      <c r="E710" s="29"/>
      <c r="F710" s="16"/>
      <c r="G710" s="39"/>
      <c r="H710" s="51"/>
      <c r="I710" s="45"/>
      <c r="J710" s="17"/>
      <c r="K710" s="18" t="str">
        <f t="shared" si="18"/>
        <v xml:space="preserve"> </v>
      </c>
      <c r="L710" s="34"/>
      <c r="M710" s="54"/>
      <c r="N710" s="37"/>
    </row>
    <row r="711" spans="1:19" ht="12.75" customHeight="1" x14ac:dyDescent="0.3">
      <c r="A711" s="27"/>
      <c r="B711" s="41"/>
      <c r="C711" s="71"/>
      <c r="D711" s="28"/>
      <c r="E711" s="29"/>
      <c r="F711" s="16"/>
      <c r="G711" s="39"/>
      <c r="H711" s="51"/>
      <c r="I711" s="45"/>
      <c r="J711" s="17"/>
      <c r="K711" s="18" t="str">
        <f t="shared" si="18"/>
        <v xml:space="preserve"> </v>
      </c>
      <c r="L711" s="34"/>
      <c r="M711" s="54"/>
      <c r="N711" s="37"/>
    </row>
    <row r="712" spans="1:19" ht="12.75" customHeight="1" x14ac:dyDescent="0.3">
      <c r="A712" s="27"/>
      <c r="B712" s="41"/>
      <c r="C712" s="71"/>
      <c r="D712" s="28"/>
      <c r="E712" s="29"/>
      <c r="F712" s="16"/>
      <c r="G712" s="39"/>
      <c r="H712" s="51"/>
      <c r="I712" s="45"/>
      <c r="J712" s="17"/>
      <c r="K712" s="18" t="str">
        <f t="shared" si="18"/>
        <v xml:space="preserve"> </v>
      </c>
      <c r="L712" s="34"/>
      <c r="M712" s="54"/>
      <c r="N712" s="37"/>
      <c r="S712" s="12"/>
    </row>
    <row r="713" spans="1:19" ht="12.75" customHeight="1" x14ac:dyDescent="0.3">
      <c r="A713" s="27"/>
      <c r="B713" s="41"/>
      <c r="C713" s="71"/>
      <c r="D713" s="28"/>
      <c r="E713" s="29"/>
      <c r="F713" s="16"/>
      <c r="G713" s="39"/>
      <c r="H713" s="51"/>
      <c r="I713" s="45"/>
      <c r="J713" s="17"/>
      <c r="K713" s="18" t="str">
        <f t="shared" si="18"/>
        <v xml:space="preserve"> </v>
      </c>
      <c r="L713" s="34"/>
      <c r="M713" s="54"/>
      <c r="N713" s="37"/>
    </row>
    <row r="714" spans="1:19" ht="12.75" customHeight="1" x14ac:dyDescent="0.3">
      <c r="A714" s="26"/>
      <c r="B714" s="41"/>
      <c r="C714" s="71"/>
      <c r="D714" s="28"/>
      <c r="E714" s="29"/>
      <c r="F714" s="16"/>
      <c r="G714" s="39"/>
      <c r="H714" s="51"/>
      <c r="I714" s="45"/>
      <c r="J714" s="17"/>
      <c r="K714" s="18" t="str">
        <f t="shared" si="18"/>
        <v xml:space="preserve"> </v>
      </c>
      <c r="L714" s="34"/>
      <c r="M714" s="54"/>
      <c r="N714" s="37"/>
    </row>
    <row r="715" spans="1:19" ht="12.75" customHeight="1" x14ac:dyDescent="0.3">
      <c r="A715" s="27"/>
      <c r="B715" s="41"/>
      <c r="C715" s="71"/>
      <c r="D715" s="28"/>
      <c r="E715" s="29"/>
      <c r="F715" s="16"/>
      <c r="G715" s="39"/>
      <c r="H715" s="51"/>
      <c r="I715" s="45"/>
      <c r="J715" s="17"/>
      <c r="K715" s="18" t="str">
        <f t="shared" si="18"/>
        <v xml:space="preserve"> </v>
      </c>
      <c r="L715" s="34"/>
      <c r="M715" s="54"/>
      <c r="N715" s="37"/>
    </row>
    <row r="716" spans="1:19" ht="12.75" customHeight="1" x14ac:dyDescent="0.3">
      <c r="A716" s="27"/>
      <c r="B716" s="41"/>
      <c r="C716" s="71"/>
      <c r="D716" s="28"/>
      <c r="E716" s="29"/>
      <c r="F716" s="16"/>
      <c r="G716" s="39"/>
      <c r="H716" s="51"/>
      <c r="I716" s="45"/>
      <c r="J716" s="17"/>
      <c r="K716" s="18" t="str">
        <f t="shared" si="18"/>
        <v xml:space="preserve"> </v>
      </c>
      <c r="L716" s="34"/>
      <c r="M716" s="54"/>
      <c r="N716" s="37"/>
    </row>
    <row r="717" spans="1:19" ht="12.75" customHeight="1" x14ac:dyDescent="0.3">
      <c r="A717" s="27"/>
      <c r="B717" s="41"/>
      <c r="C717" s="71"/>
      <c r="D717" s="28"/>
      <c r="E717" s="29"/>
      <c r="F717" s="16"/>
      <c r="G717" s="39"/>
      <c r="H717" s="51"/>
      <c r="I717" s="45"/>
      <c r="J717" s="17"/>
      <c r="K717" s="18" t="str">
        <f t="shared" si="18"/>
        <v xml:space="preserve"> </v>
      </c>
      <c r="L717" s="34"/>
      <c r="M717" s="54"/>
      <c r="N717" s="37"/>
    </row>
    <row r="718" spans="1:19" ht="12.75" customHeight="1" x14ac:dyDescent="0.3">
      <c r="A718" s="27"/>
      <c r="B718" s="41"/>
      <c r="C718" s="71"/>
      <c r="D718" s="28"/>
      <c r="E718" s="29"/>
      <c r="F718" s="16"/>
      <c r="G718" s="39"/>
      <c r="H718" s="51"/>
      <c r="I718" s="45"/>
      <c r="J718" s="17"/>
      <c r="K718" s="18" t="str">
        <f t="shared" si="18"/>
        <v xml:space="preserve"> </v>
      </c>
      <c r="L718" s="34"/>
      <c r="M718" s="54"/>
      <c r="N718" s="37"/>
    </row>
    <row r="719" spans="1:19" ht="12.75" customHeight="1" x14ac:dyDescent="0.3">
      <c r="A719" s="27"/>
      <c r="B719" s="41"/>
      <c r="C719" s="71"/>
      <c r="D719" s="28"/>
      <c r="E719" s="29"/>
      <c r="F719" s="16"/>
      <c r="G719" s="39"/>
      <c r="H719" s="51"/>
      <c r="I719" s="45"/>
      <c r="J719" s="17"/>
      <c r="K719" s="18" t="str">
        <f t="shared" si="18"/>
        <v xml:space="preserve"> </v>
      </c>
      <c r="L719" s="34"/>
      <c r="M719" s="54"/>
      <c r="N719" s="37"/>
    </row>
    <row r="720" spans="1:19" ht="12.75" customHeight="1" x14ac:dyDescent="0.3">
      <c r="A720" s="27"/>
      <c r="B720" s="41"/>
      <c r="C720" s="71"/>
      <c r="D720" s="28"/>
      <c r="E720" s="29"/>
      <c r="F720" s="16"/>
      <c r="G720" s="39"/>
      <c r="H720" s="51"/>
      <c r="I720" s="45"/>
      <c r="J720" s="17"/>
      <c r="K720" s="18" t="str">
        <f t="shared" si="18"/>
        <v xml:space="preserve"> </v>
      </c>
      <c r="L720" s="34"/>
      <c r="M720" s="54"/>
      <c r="N720" s="37"/>
    </row>
    <row r="721" spans="1:14" ht="12.75" customHeight="1" x14ac:dyDescent="0.3">
      <c r="A721" s="27"/>
      <c r="B721" s="41"/>
      <c r="C721" s="71"/>
      <c r="D721" s="28"/>
      <c r="E721" s="29"/>
      <c r="F721" s="16"/>
      <c r="G721" s="39"/>
      <c r="H721" s="51"/>
      <c r="I721" s="45"/>
      <c r="J721" s="17"/>
      <c r="K721" s="18" t="str">
        <f t="shared" si="18"/>
        <v xml:space="preserve"> </v>
      </c>
      <c r="L721" s="34"/>
      <c r="M721" s="54"/>
      <c r="N721" s="37"/>
    </row>
    <row r="722" spans="1:14" ht="12.75" customHeight="1" x14ac:dyDescent="0.3">
      <c r="A722" s="27"/>
      <c r="B722" s="41"/>
      <c r="C722" s="71"/>
      <c r="D722" s="28"/>
      <c r="E722" s="29"/>
      <c r="F722" s="16"/>
      <c r="G722" s="39"/>
      <c r="H722" s="51"/>
      <c r="I722" s="45"/>
      <c r="J722" s="17"/>
      <c r="K722" s="18" t="str">
        <f t="shared" si="18"/>
        <v xml:space="preserve"> </v>
      </c>
      <c r="L722" s="34"/>
      <c r="M722" s="54"/>
      <c r="N722" s="37"/>
    </row>
    <row r="723" spans="1:14" ht="12.75" customHeight="1" x14ac:dyDescent="0.3">
      <c r="A723" s="27"/>
      <c r="B723" s="41"/>
      <c r="C723" s="71"/>
      <c r="D723" s="28"/>
      <c r="E723" s="29"/>
      <c r="F723" s="16"/>
      <c r="G723" s="39"/>
      <c r="H723" s="51"/>
      <c r="I723" s="45"/>
      <c r="J723" s="17"/>
      <c r="K723" s="18" t="str">
        <f t="shared" si="18"/>
        <v xml:space="preserve"> </v>
      </c>
      <c r="L723" s="34"/>
      <c r="M723" s="54"/>
      <c r="N723" s="37"/>
    </row>
    <row r="724" spans="1:14" ht="12.75" customHeight="1" x14ac:dyDescent="0.3">
      <c r="A724" s="27"/>
      <c r="B724" s="41"/>
      <c r="C724" s="71"/>
      <c r="D724" s="28"/>
      <c r="E724" s="29"/>
      <c r="F724" s="16"/>
      <c r="G724" s="39"/>
      <c r="H724" s="51"/>
      <c r="I724" s="45"/>
      <c r="J724" s="17"/>
      <c r="K724" s="18" t="str">
        <f t="shared" si="18"/>
        <v xml:space="preserve"> </v>
      </c>
      <c r="L724" s="34"/>
      <c r="M724" s="54"/>
      <c r="N724" s="37"/>
    </row>
    <row r="725" spans="1:14" ht="12.75" customHeight="1" x14ac:dyDescent="0.3">
      <c r="A725" s="27"/>
      <c r="B725" s="41"/>
      <c r="C725" s="71"/>
      <c r="D725" s="28"/>
      <c r="E725" s="29"/>
      <c r="F725" s="16"/>
      <c r="G725" s="39"/>
      <c r="H725" s="51"/>
      <c r="I725" s="45"/>
      <c r="J725" s="17"/>
      <c r="K725" s="18" t="str">
        <f t="shared" si="18"/>
        <v xml:space="preserve"> </v>
      </c>
      <c r="L725" s="34"/>
      <c r="M725" s="54"/>
      <c r="N725" s="37"/>
    </row>
    <row r="726" spans="1:14" ht="12.75" customHeight="1" x14ac:dyDescent="0.3">
      <c r="A726" s="27"/>
      <c r="B726" s="41"/>
      <c r="C726" s="71"/>
      <c r="D726" s="28"/>
      <c r="E726" s="29"/>
      <c r="F726" s="16"/>
      <c r="G726" s="39"/>
      <c r="H726" s="51"/>
      <c r="I726" s="45"/>
      <c r="J726" s="17"/>
      <c r="K726" s="18" t="str">
        <f t="shared" si="18"/>
        <v xml:space="preserve"> </v>
      </c>
      <c r="L726" s="34"/>
      <c r="M726" s="54"/>
      <c r="N726" s="37"/>
    </row>
    <row r="727" spans="1:14" ht="12.75" customHeight="1" x14ac:dyDescent="0.3">
      <c r="A727" s="27"/>
      <c r="B727" s="41"/>
      <c r="C727" s="71"/>
      <c r="D727" s="28"/>
      <c r="E727" s="29"/>
      <c r="F727" s="16"/>
      <c r="G727" s="39"/>
      <c r="H727" s="51"/>
      <c r="I727" s="45"/>
      <c r="J727" s="17"/>
      <c r="K727" s="18" t="str">
        <f t="shared" si="18"/>
        <v xml:space="preserve"> </v>
      </c>
      <c r="L727" s="34"/>
      <c r="M727" s="54"/>
      <c r="N727" s="37"/>
    </row>
    <row r="728" spans="1:14" ht="12.75" customHeight="1" x14ac:dyDescent="0.3">
      <c r="A728" s="27"/>
      <c r="B728" s="41"/>
      <c r="C728" s="71"/>
      <c r="D728" s="28"/>
      <c r="E728" s="29"/>
      <c r="F728" s="16"/>
      <c r="G728" s="39"/>
      <c r="H728" s="51"/>
      <c r="I728" s="45"/>
      <c r="J728" s="17"/>
      <c r="K728" s="18" t="str">
        <f t="shared" si="18"/>
        <v xml:space="preserve"> </v>
      </c>
      <c r="L728" s="34"/>
      <c r="M728" s="54"/>
      <c r="N728" s="37"/>
    </row>
    <row r="729" spans="1:14" ht="12.75" customHeight="1" x14ac:dyDescent="0.3">
      <c r="A729" s="27"/>
      <c r="B729" s="41"/>
      <c r="C729" s="71"/>
      <c r="D729" s="28"/>
      <c r="E729" s="29"/>
      <c r="F729" s="16"/>
      <c r="G729" s="39"/>
      <c r="H729" s="51"/>
      <c r="I729" s="45"/>
      <c r="J729" s="17"/>
      <c r="K729" s="18" t="str">
        <f t="shared" si="18"/>
        <v xml:space="preserve"> </v>
      </c>
      <c r="L729" s="34"/>
      <c r="M729" s="54"/>
      <c r="N729" s="37"/>
    </row>
    <row r="730" spans="1:14" ht="12.75" customHeight="1" x14ac:dyDescent="0.3">
      <c r="A730" s="27"/>
      <c r="B730" s="41"/>
      <c r="C730" s="71"/>
      <c r="D730" s="28"/>
      <c r="E730" s="29"/>
      <c r="F730" s="16"/>
      <c r="G730" s="39"/>
      <c r="H730" s="51"/>
      <c r="I730" s="45"/>
      <c r="J730" s="17"/>
      <c r="K730" s="18" t="str">
        <f t="shared" si="18"/>
        <v xml:space="preserve"> </v>
      </c>
      <c r="L730" s="34"/>
      <c r="M730" s="54"/>
      <c r="N730" s="37"/>
    </row>
    <row r="731" spans="1:14" ht="12.75" customHeight="1" x14ac:dyDescent="0.3">
      <c r="A731" s="27"/>
      <c r="B731" s="41"/>
      <c r="C731" s="71"/>
      <c r="D731" s="28"/>
      <c r="E731" s="29"/>
      <c r="F731" s="16"/>
      <c r="G731" s="39"/>
      <c r="H731" s="51"/>
      <c r="I731" s="45"/>
      <c r="J731" s="17"/>
      <c r="K731" s="18" t="str">
        <f t="shared" si="18"/>
        <v xml:space="preserve"> </v>
      </c>
      <c r="L731" s="34"/>
      <c r="M731" s="54"/>
      <c r="N731" s="37"/>
    </row>
    <row r="732" spans="1:14" ht="12.75" customHeight="1" x14ac:dyDescent="0.3">
      <c r="A732" s="27"/>
      <c r="B732" s="41"/>
      <c r="C732" s="71"/>
      <c r="D732" s="28"/>
      <c r="E732" s="29"/>
      <c r="F732" s="16"/>
      <c r="G732" s="39"/>
      <c r="H732" s="51"/>
      <c r="I732" s="45"/>
      <c r="J732" s="17"/>
      <c r="K732" s="18" t="str">
        <f t="shared" si="18"/>
        <v xml:space="preserve"> </v>
      </c>
      <c r="L732" s="34"/>
      <c r="M732" s="54"/>
      <c r="N732" s="37"/>
    </row>
    <row r="733" spans="1:14" ht="12.75" customHeight="1" x14ac:dyDescent="0.3">
      <c r="A733" s="27"/>
      <c r="B733" s="41"/>
      <c r="C733" s="71"/>
      <c r="D733" s="28"/>
      <c r="E733" s="29"/>
      <c r="F733" s="16"/>
      <c r="G733" s="39"/>
      <c r="H733" s="51"/>
      <c r="I733" s="45"/>
      <c r="J733" s="17"/>
      <c r="K733" s="18" t="str">
        <f t="shared" si="18"/>
        <v xml:space="preserve"> </v>
      </c>
      <c r="L733" s="34"/>
      <c r="M733" s="54"/>
      <c r="N733" s="37"/>
    </row>
    <row r="734" spans="1:14" ht="12.75" customHeight="1" x14ac:dyDescent="0.3">
      <c r="A734" s="27"/>
      <c r="B734" s="41"/>
      <c r="C734" s="71"/>
      <c r="D734" s="28"/>
      <c r="E734" s="29"/>
      <c r="F734" s="16"/>
      <c r="G734" s="39"/>
      <c r="H734" s="51"/>
      <c r="I734" s="45"/>
      <c r="J734" s="17"/>
      <c r="K734" s="18" t="str">
        <f t="shared" si="18"/>
        <v xml:space="preserve"> </v>
      </c>
      <c r="L734" s="34"/>
      <c r="M734" s="54"/>
      <c r="N734" s="37"/>
    </row>
    <row r="735" spans="1:14" ht="12.75" customHeight="1" x14ac:dyDescent="0.3">
      <c r="A735" s="27"/>
      <c r="B735" s="41"/>
      <c r="C735" s="71"/>
      <c r="D735" s="28"/>
      <c r="E735" s="29"/>
      <c r="F735" s="16"/>
      <c r="G735" s="39"/>
      <c r="H735" s="51"/>
      <c r="I735" s="45"/>
      <c r="J735" s="17"/>
      <c r="K735" s="18" t="str">
        <f t="shared" si="18"/>
        <v xml:space="preserve"> </v>
      </c>
      <c r="L735" s="34"/>
      <c r="M735" s="54"/>
      <c r="N735" s="37"/>
    </row>
    <row r="736" spans="1:14" ht="12.75" customHeight="1" x14ac:dyDescent="0.3">
      <c r="A736" s="26"/>
      <c r="B736" s="41"/>
      <c r="C736" s="71"/>
      <c r="D736" s="28"/>
      <c r="E736" s="29"/>
      <c r="F736" s="16"/>
      <c r="G736" s="39"/>
      <c r="H736" s="51"/>
      <c r="I736" s="45"/>
      <c r="J736" s="17"/>
      <c r="K736" s="18" t="str">
        <f t="shared" si="18"/>
        <v xml:space="preserve"> </v>
      </c>
      <c r="L736" s="34"/>
      <c r="M736" s="54"/>
      <c r="N736" s="37"/>
    </row>
    <row r="737" spans="1:14" ht="12.75" customHeight="1" x14ac:dyDescent="0.3">
      <c r="A737" s="27"/>
      <c r="B737" s="41"/>
      <c r="C737" s="71"/>
      <c r="D737" s="28"/>
      <c r="E737" s="29"/>
      <c r="F737" s="16"/>
      <c r="G737" s="39"/>
      <c r="H737" s="51"/>
      <c r="I737" s="45"/>
      <c r="J737" s="17"/>
      <c r="K737" s="18" t="str">
        <f t="shared" si="18"/>
        <v xml:space="preserve"> </v>
      </c>
      <c r="L737" s="34"/>
      <c r="M737" s="54"/>
      <c r="N737" s="37"/>
    </row>
    <row r="738" spans="1:14" ht="12.75" customHeight="1" x14ac:dyDescent="0.3">
      <c r="A738" s="27"/>
      <c r="B738" s="41"/>
      <c r="C738" s="71"/>
      <c r="D738" s="28"/>
      <c r="E738" s="29"/>
      <c r="F738" s="16"/>
      <c r="G738" s="39"/>
      <c r="H738" s="51"/>
      <c r="I738" s="45"/>
      <c r="J738" s="17"/>
      <c r="K738" s="18" t="str">
        <f t="shared" si="18"/>
        <v xml:space="preserve"> </v>
      </c>
      <c r="L738" s="34"/>
      <c r="M738" s="54"/>
      <c r="N738" s="37"/>
    </row>
    <row r="739" spans="1:14" ht="12.75" customHeight="1" x14ac:dyDescent="0.3">
      <c r="A739" s="27"/>
      <c r="B739" s="41"/>
      <c r="C739" s="71"/>
      <c r="D739" s="28"/>
      <c r="E739" s="29"/>
      <c r="F739" s="16"/>
      <c r="G739" s="39"/>
      <c r="H739" s="51"/>
      <c r="I739" s="45"/>
      <c r="J739" s="17"/>
      <c r="K739" s="18" t="str">
        <f t="shared" si="18"/>
        <v xml:space="preserve"> </v>
      </c>
      <c r="L739" s="34"/>
      <c r="M739" s="54"/>
      <c r="N739" s="37"/>
    </row>
    <row r="740" spans="1:14" ht="12.75" customHeight="1" x14ac:dyDescent="0.3">
      <c r="A740" s="27"/>
      <c r="B740" s="41"/>
      <c r="C740" s="71"/>
      <c r="D740" s="28"/>
      <c r="E740" s="29"/>
      <c r="F740" s="16"/>
      <c r="G740" s="39"/>
      <c r="H740" s="51"/>
      <c r="I740" s="45"/>
      <c r="J740" s="17"/>
      <c r="K740" s="18" t="str">
        <f t="shared" si="18"/>
        <v xml:space="preserve"> </v>
      </c>
      <c r="L740" s="34"/>
      <c r="M740" s="54"/>
      <c r="N740" s="37"/>
    </row>
    <row r="741" spans="1:14" ht="12.75" customHeight="1" x14ac:dyDescent="0.3">
      <c r="A741" s="27"/>
      <c r="B741" s="41"/>
      <c r="C741" s="71"/>
      <c r="D741" s="28"/>
      <c r="E741" s="29"/>
      <c r="F741" s="16"/>
      <c r="G741" s="39"/>
      <c r="H741" s="51"/>
      <c r="I741" s="45"/>
      <c r="J741" s="17"/>
      <c r="K741" s="18" t="str">
        <f t="shared" si="18"/>
        <v xml:space="preserve"> </v>
      </c>
      <c r="L741" s="34"/>
      <c r="M741" s="54"/>
      <c r="N741" s="37"/>
    </row>
    <row r="742" spans="1:14" ht="12.75" customHeight="1" x14ac:dyDescent="0.3">
      <c r="A742" s="27"/>
      <c r="B742" s="41"/>
      <c r="C742" s="71"/>
      <c r="D742" s="28"/>
      <c r="E742" s="29"/>
      <c r="F742" s="16"/>
      <c r="G742" s="39"/>
      <c r="H742" s="51"/>
      <c r="I742" s="45"/>
      <c r="J742" s="17"/>
      <c r="K742" s="18" t="str">
        <f t="shared" si="18"/>
        <v xml:space="preserve"> </v>
      </c>
      <c r="L742" s="34"/>
      <c r="M742" s="54"/>
      <c r="N742" s="37"/>
    </row>
    <row r="743" spans="1:14" ht="12.75" customHeight="1" x14ac:dyDescent="0.3">
      <c r="A743" s="27"/>
      <c r="B743" s="41"/>
      <c r="C743" s="71"/>
      <c r="D743" s="28"/>
      <c r="E743" s="29"/>
      <c r="F743" s="16"/>
      <c r="G743" s="39"/>
      <c r="H743" s="51"/>
      <c r="I743" s="45"/>
      <c r="J743" s="17"/>
      <c r="K743" s="18" t="str">
        <f t="shared" si="18"/>
        <v xml:space="preserve"> </v>
      </c>
      <c r="L743" s="34"/>
      <c r="M743" s="54"/>
      <c r="N743" s="37"/>
    </row>
    <row r="744" spans="1:14" ht="12.75" customHeight="1" x14ac:dyDescent="0.3">
      <c r="A744" s="27"/>
      <c r="B744" s="41"/>
      <c r="C744" s="71"/>
      <c r="D744" s="28"/>
      <c r="E744" s="29"/>
      <c r="F744" s="16"/>
      <c r="G744" s="39"/>
      <c r="H744" s="51"/>
      <c r="I744" s="45"/>
      <c r="J744" s="17"/>
      <c r="K744" s="18" t="str">
        <f t="shared" si="18"/>
        <v xml:space="preserve"> </v>
      </c>
      <c r="L744" s="34"/>
      <c r="M744" s="54"/>
      <c r="N744" s="37"/>
    </row>
    <row r="745" spans="1:14" ht="12.75" customHeight="1" x14ac:dyDescent="0.3">
      <c r="A745" s="27"/>
      <c r="B745" s="41"/>
      <c r="C745" s="71"/>
      <c r="D745" s="28"/>
      <c r="E745" s="29"/>
      <c r="F745" s="16"/>
      <c r="G745" s="39"/>
      <c r="H745" s="51"/>
      <c r="I745" s="45"/>
      <c r="J745" s="17"/>
      <c r="K745" s="18" t="str">
        <f t="shared" si="18"/>
        <v xml:space="preserve"> </v>
      </c>
      <c r="L745" s="34"/>
      <c r="M745" s="54"/>
      <c r="N745" s="37"/>
    </row>
    <row r="746" spans="1:14" ht="12.75" customHeight="1" x14ac:dyDescent="0.3">
      <c r="A746" s="27"/>
      <c r="B746" s="41"/>
      <c r="C746" s="71"/>
      <c r="D746" s="28"/>
      <c r="E746" s="29"/>
      <c r="F746" s="16"/>
      <c r="G746" s="39"/>
      <c r="H746" s="51"/>
      <c r="I746" s="45"/>
      <c r="J746" s="17"/>
      <c r="K746" s="18" t="str">
        <f t="shared" si="18"/>
        <v xml:space="preserve"> </v>
      </c>
      <c r="L746" s="34"/>
      <c r="M746" s="54"/>
      <c r="N746" s="37"/>
    </row>
    <row r="747" spans="1:14" ht="12.75" customHeight="1" x14ac:dyDescent="0.3">
      <c r="A747" s="27"/>
      <c r="B747" s="41"/>
      <c r="C747" s="71"/>
      <c r="D747" s="28"/>
      <c r="E747" s="29"/>
      <c r="F747" s="16"/>
      <c r="G747" s="39"/>
      <c r="H747" s="51"/>
      <c r="I747" s="45"/>
      <c r="J747" s="17"/>
      <c r="K747" s="18" t="str">
        <f t="shared" si="18"/>
        <v xml:space="preserve"> </v>
      </c>
      <c r="L747" s="34"/>
      <c r="M747" s="54"/>
      <c r="N747" s="37"/>
    </row>
    <row r="748" spans="1:14" ht="12.75" customHeight="1" x14ac:dyDescent="0.3">
      <c r="A748" s="27"/>
      <c r="B748" s="41"/>
      <c r="C748" s="71"/>
      <c r="D748" s="28"/>
      <c r="E748" s="29"/>
      <c r="F748" s="16"/>
      <c r="G748" s="39"/>
      <c r="H748" s="51"/>
      <c r="I748" s="45"/>
      <c r="J748" s="17"/>
      <c r="K748" s="18" t="str">
        <f t="shared" si="18"/>
        <v xml:space="preserve"> </v>
      </c>
      <c r="L748" s="34"/>
      <c r="M748" s="54"/>
      <c r="N748" s="37"/>
    </row>
    <row r="749" spans="1:14" ht="12.75" customHeight="1" x14ac:dyDescent="0.3">
      <c r="A749" s="27"/>
      <c r="B749" s="41"/>
      <c r="C749" s="71"/>
      <c r="D749" s="28"/>
      <c r="E749" s="29"/>
      <c r="F749" s="16"/>
      <c r="G749" s="39"/>
      <c r="H749" s="51"/>
      <c r="I749" s="45"/>
      <c r="J749" s="17"/>
      <c r="K749" s="18" t="str">
        <f t="shared" si="18"/>
        <v xml:space="preserve"> </v>
      </c>
      <c r="L749" s="34"/>
      <c r="M749" s="54"/>
      <c r="N749" s="37"/>
    </row>
    <row r="750" spans="1:14" ht="12.75" customHeight="1" x14ac:dyDescent="0.3">
      <c r="A750" s="27"/>
      <c r="B750" s="41"/>
      <c r="C750" s="71"/>
      <c r="D750" s="28"/>
      <c r="E750" s="29"/>
      <c r="F750" s="16"/>
      <c r="G750" s="39"/>
      <c r="H750" s="51"/>
      <c r="I750" s="45"/>
      <c r="J750" s="17"/>
      <c r="K750" s="18" t="str">
        <f t="shared" si="18"/>
        <v xml:space="preserve"> </v>
      </c>
      <c r="L750" s="34"/>
      <c r="M750" s="54"/>
      <c r="N750" s="37"/>
    </row>
    <row r="751" spans="1:14" ht="12.75" customHeight="1" x14ac:dyDescent="0.3">
      <c r="A751" s="27"/>
      <c r="B751" s="41"/>
      <c r="C751" s="71"/>
      <c r="D751" s="28"/>
      <c r="E751" s="29"/>
      <c r="F751" s="16"/>
      <c r="G751" s="39"/>
      <c r="H751" s="51"/>
      <c r="I751" s="45"/>
      <c r="J751" s="17"/>
      <c r="K751" s="18" t="str">
        <f t="shared" si="18"/>
        <v xml:space="preserve"> </v>
      </c>
      <c r="L751" s="34"/>
      <c r="M751" s="54"/>
      <c r="N751" s="37"/>
    </row>
    <row r="752" spans="1:14" ht="12.75" customHeight="1" x14ac:dyDescent="0.3">
      <c r="A752" s="27"/>
      <c r="B752" s="41"/>
      <c r="C752" s="71"/>
      <c r="D752" s="28"/>
      <c r="E752" s="29"/>
      <c r="F752" s="16"/>
      <c r="G752" s="39"/>
      <c r="H752" s="51"/>
      <c r="I752" s="45"/>
      <c r="J752" s="17"/>
      <c r="K752" s="18" t="str">
        <f t="shared" si="18"/>
        <v xml:space="preserve"> </v>
      </c>
      <c r="L752" s="34"/>
      <c r="M752" s="54"/>
      <c r="N752" s="37"/>
    </row>
    <row r="753" spans="1:14" ht="12.75" customHeight="1" x14ac:dyDescent="0.3">
      <c r="A753" s="27"/>
      <c r="B753" s="41"/>
      <c r="C753" s="71"/>
      <c r="D753" s="28"/>
      <c r="E753" s="29"/>
      <c r="F753" s="16"/>
      <c r="G753" s="39"/>
      <c r="H753" s="51"/>
      <c r="I753" s="45"/>
      <c r="J753" s="17"/>
      <c r="K753" s="18" t="str">
        <f t="shared" si="18"/>
        <v xml:space="preserve"> </v>
      </c>
      <c r="L753" s="34"/>
      <c r="M753" s="54"/>
      <c r="N753" s="37"/>
    </row>
    <row r="754" spans="1:14" ht="12.75" customHeight="1" x14ac:dyDescent="0.3">
      <c r="A754" s="27"/>
      <c r="B754" s="41"/>
      <c r="C754" s="71"/>
      <c r="D754" s="28"/>
      <c r="E754" s="29"/>
      <c r="F754" s="16"/>
      <c r="G754" s="39"/>
      <c r="H754" s="51"/>
      <c r="I754" s="45"/>
      <c r="J754" s="17"/>
      <c r="K754" s="18" t="str">
        <f t="shared" si="18"/>
        <v xml:space="preserve"> </v>
      </c>
      <c r="L754" s="34"/>
      <c r="M754" s="54"/>
      <c r="N754" s="37"/>
    </row>
    <row r="755" spans="1:14" ht="12.75" customHeight="1" x14ac:dyDescent="0.3">
      <c r="A755" s="27"/>
      <c r="B755" s="41"/>
      <c r="C755" s="71"/>
      <c r="D755" s="28"/>
      <c r="E755" s="29"/>
      <c r="F755" s="16"/>
      <c r="G755" s="39"/>
      <c r="H755" s="51"/>
      <c r="I755" s="45"/>
      <c r="J755" s="17"/>
      <c r="K755" s="18" t="str">
        <f t="shared" si="18"/>
        <v xml:space="preserve"> </v>
      </c>
      <c r="L755" s="34"/>
      <c r="M755" s="54"/>
      <c r="N755" s="37"/>
    </row>
    <row r="756" spans="1:14" ht="12.75" customHeight="1" x14ac:dyDescent="0.3">
      <c r="A756" s="27"/>
      <c r="B756" s="41"/>
      <c r="C756" s="71"/>
      <c r="D756" s="28"/>
      <c r="E756" s="29"/>
      <c r="F756" s="16"/>
      <c r="G756" s="39"/>
      <c r="H756" s="51"/>
      <c r="I756" s="45"/>
      <c r="J756" s="17"/>
      <c r="K756" s="18" t="str">
        <f t="shared" si="18"/>
        <v xml:space="preserve"> </v>
      </c>
      <c r="L756" s="34"/>
      <c r="M756" s="54"/>
      <c r="N756" s="37"/>
    </row>
    <row r="757" spans="1:14" ht="12.75" customHeight="1" x14ac:dyDescent="0.3">
      <c r="A757" s="27"/>
      <c r="B757" s="41"/>
      <c r="C757" s="71"/>
      <c r="D757" s="28"/>
      <c r="E757" s="29"/>
      <c r="F757" s="16"/>
      <c r="G757" s="39"/>
      <c r="H757" s="51"/>
      <c r="I757" s="45"/>
      <c r="J757" s="17"/>
      <c r="K757" s="18" t="str">
        <f t="shared" si="18"/>
        <v xml:space="preserve"> </v>
      </c>
      <c r="L757" s="34"/>
      <c r="M757" s="54"/>
      <c r="N757" s="37"/>
    </row>
    <row r="758" spans="1:14" ht="12.75" customHeight="1" x14ac:dyDescent="0.3">
      <c r="A758" s="26"/>
      <c r="B758" s="41"/>
      <c r="C758" s="71"/>
      <c r="D758" s="28"/>
      <c r="E758" s="29"/>
      <c r="F758" s="16"/>
      <c r="G758" s="39"/>
      <c r="H758" s="51"/>
      <c r="I758" s="45"/>
      <c r="J758" s="17"/>
      <c r="K758" s="18" t="str">
        <f t="shared" si="18"/>
        <v xml:space="preserve"> </v>
      </c>
      <c r="L758" s="34"/>
      <c r="M758" s="54"/>
      <c r="N758" s="37"/>
    </row>
    <row r="759" spans="1:14" ht="12.75" customHeight="1" x14ac:dyDescent="0.3">
      <c r="A759" s="27"/>
      <c r="B759" s="41"/>
      <c r="C759" s="71"/>
      <c r="D759" s="28"/>
      <c r="E759" s="29"/>
      <c r="F759" s="16"/>
      <c r="G759" s="39"/>
      <c r="H759" s="51"/>
      <c r="I759" s="45"/>
      <c r="J759" s="17"/>
      <c r="K759" s="18" t="str">
        <f t="shared" si="18"/>
        <v xml:space="preserve"> </v>
      </c>
      <c r="L759" s="34"/>
      <c r="M759" s="54"/>
      <c r="N759" s="37"/>
    </row>
    <row r="760" spans="1:14" ht="12.75" customHeight="1" x14ac:dyDescent="0.3">
      <c r="A760" s="27"/>
      <c r="B760" s="41"/>
      <c r="C760" s="71"/>
      <c r="D760" s="28"/>
      <c r="E760" s="29"/>
      <c r="F760" s="16"/>
      <c r="G760" s="39"/>
      <c r="H760" s="51"/>
      <c r="I760" s="45"/>
      <c r="J760" s="17"/>
      <c r="K760" s="18" t="str">
        <f t="shared" si="18"/>
        <v xml:space="preserve"> </v>
      </c>
      <c r="L760" s="34"/>
      <c r="M760" s="54"/>
      <c r="N760" s="37"/>
    </row>
    <row r="761" spans="1:14" ht="12.75" customHeight="1" x14ac:dyDescent="0.3">
      <c r="A761" s="27"/>
      <c r="B761" s="41"/>
      <c r="C761" s="71"/>
      <c r="D761" s="28"/>
      <c r="E761" s="29"/>
      <c r="F761" s="16"/>
      <c r="G761" s="39"/>
      <c r="H761" s="51"/>
      <c r="I761" s="45"/>
      <c r="J761" s="17"/>
      <c r="K761" s="18" t="str">
        <f t="shared" si="18"/>
        <v xml:space="preserve"> </v>
      </c>
      <c r="L761" s="34"/>
      <c r="M761" s="54"/>
      <c r="N761" s="37"/>
    </row>
    <row r="762" spans="1:14" ht="12.75" customHeight="1" x14ac:dyDescent="0.3">
      <c r="A762" s="27"/>
      <c r="B762" s="41"/>
      <c r="C762" s="71"/>
      <c r="D762" s="28"/>
      <c r="E762" s="29"/>
      <c r="F762" s="16"/>
      <c r="G762" s="39"/>
      <c r="H762" s="51"/>
      <c r="I762" s="45"/>
      <c r="J762" s="17"/>
      <c r="K762" s="18" t="str">
        <f t="shared" si="18"/>
        <v xml:space="preserve"> </v>
      </c>
      <c r="L762" s="34"/>
      <c r="M762" s="54"/>
      <c r="N762" s="37"/>
    </row>
    <row r="763" spans="1:14" ht="12.75" customHeight="1" x14ac:dyDescent="0.3">
      <c r="A763" s="27"/>
      <c r="B763" s="41"/>
      <c r="C763" s="71"/>
      <c r="D763" s="28"/>
      <c r="E763" s="29"/>
      <c r="F763" s="16"/>
      <c r="G763" s="39"/>
      <c r="H763" s="51"/>
      <c r="I763" s="45"/>
      <c r="J763" s="17"/>
      <c r="K763" s="18" t="str">
        <f t="shared" si="18"/>
        <v xml:space="preserve"> </v>
      </c>
      <c r="L763" s="34"/>
      <c r="M763" s="54"/>
      <c r="N763" s="37"/>
    </row>
    <row r="764" spans="1:14" ht="12.75" customHeight="1" x14ac:dyDescent="0.3">
      <c r="A764" s="27"/>
      <c r="B764" s="41"/>
      <c r="C764" s="71"/>
      <c r="D764" s="28"/>
      <c r="E764" s="29"/>
      <c r="F764" s="16"/>
      <c r="G764" s="39"/>
      <c r="H764" s="51"/>
      <c r="I764" s="45"/>
      <c r="J764" s="17"/>
      <c r="K764" s="18" t="str">
        <f t="shared" si="18"/>
        <v xml:space="preserve"> </v>
      </c>
      <c r="L764" s="34"/>
      <c r="M764" s="54"/>
      <c r="N764" s="37"/>
    </row>
    <row r="765" spans="1:14" ht="12.75" customHeight="1" x14ac:dyDescent="0.3">
      <c r="A765" s="27"/>
      <c r="B765" s="41"/>
      <c r="C765" s="71"/>
      <c r="D765" s="28"/>
      <c r="E765" s="29"/>
      <c r="F765" s="16"/>
      <c r="G765" s="39"/>
      <c r="H765" s="51"/>
      <c r="I765" s="45"/>
      <c r="J765" s="17"/>
      <c r="K765" s="18" t="str">
        <f t="shared" si="18"/>
        <v xml:space="preserve"> </v>
      </c>
      <c r="L765" s="34"/>
      <c r="M765" s="54"/>
      <c r="N765" s="37"/>
    </row>
    <row r="766" spans="1:14" ht="12.75" customHeight="1" x14ac:dyDescent="0.3">
      <c r="A766" s="27"/>
      <c r="B766" s="41"/>
      <c r="C766" s="71"/>
      <c r="D766" s="28"/>
      <c r="E766" s="29"/>
      <c r="F766" s="16"/>
      <c r="G766" s="39"/>
      <c r="H766" s="51"/>
      <c r="I766" s="45"/>
      <c r="J766" s="17"/>
      <c r="K766" s="18" t="str">
        <f t="shared" si="18"/>
        <v xml:space="preserve"> </v>
      </c>
      <c r="L766" s="34"/>
      <c r="M766" s="54"/>
      <c r="N766" s="37"/>
    </row>
    <row r="767" spans="1:14" ht="12.75" customHeight="1" x14ac:dyDescent="0.3">
      <c r="A767" s="27"/>
      <c r="B767" s="41"/>
      <c r="C767" s="71"/>
      <c r="D767" s="28"/>
      <c r="E767" s="29"/>
      <c r="F767" s="16"/>
      <c r="G767" s="39"/>
      <c r="H767" s="51"/>
      <c r="I767" s="45"/>
      <c r="J767" s="17"/>
      <c r="K767" s="18" t="str">
        <f t="shared" si="18"/>
        <v xml:space="preserve"> </v>
      </c>
      <c r="L767" s="34"/>
      <c r="M767" s="54"/>
      <c r="N767" s="37"/>
    </row>
    <row r="768" spans="1:14" ht="12.75" customHeight="1" x14ac:dyDescent="0.3">
      <c r="A768" s="27"/>
      <c r="B768" s="41"/>
      <c r="C768" s="71"/>
      <c r="D768" s="28"/>
      <c r="E768" s="29"/>
      <c r="F768" s="16"/>
      <c r="G768" s="39"/>
      <c r="H768" s="51"/>
      <c r="I768" s="45"/>
      <c r="J768" s="17"/>
      <c r="K768" s="18" t="str">
        <f t="shared" si="18"/>
        <v xml:space="preserve"> </v>
      </c>
      <c r="L768" s="34"/>
      <c r="M768" s="54"/>
      <c r="N768" s="37"/>
    </row>
    <row r="769" spans="1:14" ht="12.75" customHeight="1" x14ac:dyDescent="0.3">
      <c r="A769" s="27"/>
      <c r="B769" s="41"/>
      <c r="C769" s="71"/>
      <c r="D769" s="28"/>
      <c r="E769" s="29"/>
      <c r="F769" s="16"/>
      <c r="G769" s="39"/>
      <c r="H769" s="51"/>
      <c r="I769" s="45"/>
      <c r="J769" s="17"/>
      <c r="K769" s="18" t="str">
        <f t="shared" si="18"/>
        <v xml:space="preserve"> </v>
      </c>
      <c r="L769" s="34"/>
      <c r="M769" s="54"/>
      <c r="N769" s="37"/>
    </row>
    <row r="770" spans="1:14" ht="12.75" customHeight="1" x14ac:dyDescent="0.3">
      <c r="A770" s="27"/>
      <c r="B770" s="41"/>
      <c r="C770" s="71"/>
      <c r="D770" s="28"/>
      <c r="E770" s="29"/>
      <c r="F770" s="16"/>
      <c r="G770" s="39"/>
      <c r="H770" s="51"/>
      <c r="I770" s="45"/>
      <c r="J770" s="17"/>
      <c r="K770" s="18" t="str">
        <f t="shared" si="18"/>
        <v xml:space="preserve"> </v>
      </c>
      <c r="L770" s="34"/>
      <c r="M770" s="54"/>
      <c r="N770" s="37"/>
    </row>
    <row r="771" spans="1:14" ht="12.75" customHeight="1" x14ac:dyDescent="0.3">
      <c r="A771" s="27"/>
      <c r="B771" s="41"/>
      <c r="C771" s="71"/>
      <c r="D771" s="28"/>
      <c r="E771" s="29"/>
      <c r="F771" s="16"/>
      <c r="G771" s="39"/>
      <c r="H771" s="51"/>
      <c r="I771" s="45"/>
      <c r="J771" s="17"/>
      <c r="K771" s="18" t="str">
        <f t="shared" ref="K771:K834" si="19">IF(I771,IF(ISNUMBER(J771),J771*I771," ")," ")</f>
        <v xml:space="preserve"> </v>
      </c>
      <c r="L771" s="34"/>
      <c r="M771" s="54"/>
      <c r="N771" s="37"/>
    </row>
    <row r="772" spans="1:14" ht="12.75" customHeight="1" x14ac:dyDescent="0.3">
      <c r="A772" s="27"/>
      <c r="B772" s="41"/>
      <c r="C772" s="71"/>
      <c r="D772" s="28"/>
      <c r="E772" s="29"/>
      <c r="F772" s="16"/>
      <c r="G772" s="39"/>
      <c r="H772" s="51"/>
      <c r="I772" s="45"/>
      <c r="J772" s="17"/>
      <c r="K772" s="18" t="str">
        <f t="shared" si="19"/>
        <v xml:space="preserve"> </v>
      </c>
      <c r="L772" s="34"/>
      <c r="M772" s="54"/>
      <c r="N772" s="37"/>
    </row>
    <row r="773" spans="1:14" ht="12.75" customHeight="1" x14ac:dyDescent="0.3">
      <c r="A773" s="27"/>
      <c r="B773" s="41"/>
      <c r="C773" s="71"/>
      <c r="D773" s="28"/>
      <c r="E773" s="29"/>
      <c r="F773" s="16"/>
      <c r="G773" s="39"/>
      <c r="H773" s="51"/>
      <c r="I773" s="45"/>
      <c r="J773" s="17"/>
      <c r="K773" s="18" t="str">
        <f t="shared" si="19"/>
        <v xml:space="preserve"> </v>
      </c>
      <c r="L773" s="34"/>
      <c r="M773" s="54"/>
      <c r="N773" s="37"/>
    </row>
    <row r="774" spans="1:14" ht="12.75" customHeight="1" x14ac:dyDescent="0.3">
      <c r="A774" s="27"/>
      <c r="B774" s="41"/>
      <c r="C774" s="71"/>
      <c r="D774" s="28"/>
      <c r="E774" s="29"/>
      <c r="F774" s="16"/>
      <c r="G774" s="39"/>
      <c r="H774" s="51"/>
      <c r="I774" s="45"/>
      <c r="J774" s="17"/>
      <c r="K774" s="18" t="str">
        <f t="shared" si="19"/>
        <v xml:space="preserve"> </v>
      </c>
      <c r="L774" s="34"/>
      <c r="M774" s="54"/>
      <c r="N774" s="37"/>
    </row>
    <row r="775" spans="1:14" ht="12.75" customHeight="1" x14ac:dyDescent="0.3">
      <c r="A775" s="27"/>
      <c r="B775" s="41"/>
      <c r="C775" s="71"/>
      <c r="D775" s="28"/>
      <c r="E775" s="29"/>
      <c r="F775" s="16"/>
      <c r="G775" s="39"/>
      <c r="H775" s="51"/>
      <c r="I775" s="45"/>
      <c r="J775" s="17"/>
      <c r="K775" s="18" t="str">
        <f t="shared" si="19"/>
        <v xml:space="preserve"> </v>
      </c>
      <c r="L775" s="34"/>
      <c r="M775" s="54"/>
      <c r="N775" s="37"/>
    </row>
    <row r="776" spans="1:14" ht="12.75" customHeight="1" x14ac:dyDescent="0.3">
      <c r="A776" s="27"/>
      <c r="B776" s="41"/>
      <c r="C776" s="71"/>
      <c r="D776" s="28"/>
      <c r="E776" s="29"/>
      <c r="F776" s="16"/>
      <c r="G776" s="39"/>
      <c r="H776" s="51"/>
      <c r="I776" s="45"/>
      <c r="J776" s="17"/>
      <c r="K776" s="18" t="str">
        <f t="shared" si="19"/>
        <v xml:space="preserve"> </v>
      </c>
      <c r="L776" s="34"/>
      <c r="M776" s="54"/>
      <c r="N776" s="37"/>
    </row>
    <row r="777" spans="1:14" ht="12.75" customHeight="1" x14ac:dyDescent="0.3">
      <c r="A777" s="27"/>
      <c r="B777" s="41"/>
      <c r="C777" s="71"/>
      <c r="D777" s="28"/>
      <c r="E777" s="29"/>
      <c r="F777" s="16"/>
      <c r="G777" s="39"/>
      <c r="H777" s="51"/>
      <c r="I777" s="45"/>
      <c r="J777" s="17"/>
      <c r="K777" s="18" t="str">
        <f t="shared" si="19"/>
        <v xml:space="preserve"> </v>
      </c>
      <c r="L777" s="34"/>
      <c r="M777" s="54"/>
      <c r="N777" s="37"/>
    </row>
    <row r="778" spans="1:14" ht="12.75" customHeight="1" x14ac:dyDescent="0.3">
      <c r="A778" s="27"/>
      <c r="B778" s="41"/>
      <c r="C778" s="71"/>
      <c r="D778" s="28"/>
      <c r="E778" s="29"/>
      <c r="F778" s="16"/>
      <c r="G778" s="39"/>
      <c r="H778" s="51"/>
      <c r="I778" s="45"/>
      <c r="J778" s="17"/>
      <c r="K778" s="18" t="str">
        <f t="shared" si="19"/>
        <v xml:space="preserve"> </v>
      </c>
      <c r="L778" s="34"/>
      <c r="M778" s="54"/>
      <c r="N778" s="37"/>
    </row>
    <row r="779" spans="1:14" ht="12.75" customHeight="1" x14ac:dyDescent="0.3">
      <c r="A779" s="27"/>
      <c r="B779" s="41"/>
      <c r="C779" s="71"/>
      <c r="D779" s="28"/>
      <c r="E779" s="29"/>
      <c r="F779" s="16"/>
      <c r="G779" s="39"/>
      <c r="H779" s="51"/>
      <c r="I779" s="45"/>
      <c r="J779" s="17"/>
      <c r="K779" s="18" t="str">
        <f t="shared" si="19"/>
        <v xml:space="preserve"> </v>
      </c>
      <c r="L779" s="34"/>
      <c r="M779" s="54"/>
      <c r="N779" s="37"/>
    </row>
    <row r="780" spans="1:14" ht="12.75" customHeight="1" x14ac:dyDescent="0.3">
      <c r="A780" s="26"/>
      <c r="B780" s="41"/>
      <c r="C780" s="71"/>
      <c r="D780" s="28"/>
      <c r="E780" s="29"/>
      <c r="F780" s="16"/>
      <c r="G780" s="39"/>
      <c r="H780" s="51"/>
      <c r="I780" s="45"/>
      <c r="J780" s="17"/>
      <c r="K780" s="18" t="str">
        <f t="shared" si="19"/>
        <v xml:space="preserve"> </v>
      </c>
      <c r="L780" s="34"/>
      <c r="M780" s="54"/>
      <c r="N780" s="37"/>
    </row>
    <row r="781" spans="1:14" ht="12.75" customHeight="1" x14ac:dyDescent="0.3">
      <c r="A781" s="27"/>
      <c r="B781" s="41"/>
      <c r="C781" s="71"/>
      <c r="D781" s="28"/>
      <c r="E781" s="29"/>
      <c r="F781" s="16"/>
      <c r="G781" s="39"/>
      <c r="H781" s="51"/>
      <c r="I781" s="45"/>
      <c r="J781" s="17"/>
      <c r="K781" s="18" t="str">
        <f t="shared" si="19"/>
        <v xml:space="preserve"> </v>
      </c>
      <c r="L781" s="34"/>
      <c r="M781" s="54"/>
      <c r="N781" s="37"/>
    </row>
    <row r="782" spans="1:14" ht="12.75" customHeight="1" x14ac:dyDescent="0.3">
      <c r="A782" s="27"/>
      <c r="B782" s="41"/>
      <c r="C782" s="71"/>
      <c r="D782" s="28"/>
      <c r="E782" s="29"/>
      <c r="F782" s="16"/>
      <c r="G782" s="39"/>
      <c r="H782" s="51"/>
      <c r="I782" s="45"/>
      <c r="J782" s="17"/>
      <c r="K782" s="18" t="str">
        <f t="shared" si="19"/>
        <v xml:space="preserve"> </v>
      </c>
      <c r="L782" s="34"/>
      <c r="M782" s="54"/>
      <c r="N782" s="37"/>
    </row>
    <row r="783" spans="1:14" ht="12.75" customHeight="1" x14ac:dyDescent="0.3">
      <c r="A783" s="27"/>
      <c r="B783" s="41"/>
      <c r="C783" s="71"/>
      <c r="D783" s="28"/>
      <c r="E783" s="29"/>
      <c r="F783" s="16"/>
      <c r="G783" s="39"/>
      <c r="H783" s="51"/>
      <c r="I783" s="45"/>
      <c r="J783" s="17"/>
      <c r="K783" s="18" t="str">
        <f t="shared" si="19"/>
        <v xml:space="preserve"> </v>
      </c>
      <c r="L783" s="34"/>
      <c r="M783" s="54"/>
      <c r="N783" s="37"/>
    </row>
    <row r="784" spans="1:14" ht="12.75" customHeight="1" x14ac:dyDescent="0.3">
      <c r="A784" s="27"/>
      <c r="B784" s="41"/>
      <c r="C784" s="71"/>
      <c r="D784" s="28"/>
      <c r="E784" s="29"/>
      <c r="F784" s="16"/>
      <c r="G784" s="39"/>
      <c r="H784" s="51"/>
      <c r="I784" s="45"/>
      <c r="J784" s="17"/>
      <c r="K784" s="18" t="str">
        <f t="shared" si="19"/>
        <v xml:space="preserve"> </v>
      </c>
      <c r="L784" s="34"/>
      <c r="M784" s="54"/>
      <c r="N784" s="37"/>
    </row>
    <row r="785" spans="1:14" ht="12.75" customHeight="1" x14ac:dyDescent="0.3">
      <c r="A785" s="27"/>
      <c r="B785" s="41"/>
      <c r="C785" s="71"/>
      <c r="D785" s="28"/>
      <c r="E785" s="29"/>
      <c r="F785" s="16"/>
      <c r="G785" s="39"/>
      <c r="H785" s="51"/>
      <c r="I785" s="45"/>
      <c r="J785" s="17"/>
      <c r="K785" s="18" t="str">
        <f t="shared" si="19"/>
        <v xml:space="preserve"> </v>
      </c>
      <c r="L785" s="34"/>
      <c r="M785" s="54"/>
      <c r="N785" s="37"/>
    </row>
    <row r="786" spans="1:14" ht="12.75" customHeight="1" x14ac:dyDescent="0.3">
      <c r="A786" s="27"/>
      <c r="B786" s="41"/>
      <c r="C786" s="71"/>
      <c r="D786" s="28"/>
      <c r="E786" s="29"/>
      <c r="F786" s="16"/>
      <c r="G786" s="39"/>
      <c r="H786" s="51"/>
      <c r="I786" s="45"/>
      <c r="J786" s="17"/>
      <c r="K786" s="18" t="str">
        <f t="shared" si="19"/>
        <v xml:space="preserve"> </v>
      </c>
      <c r="L786" s="34"/>
      <c r="M786" s="54"/>
      <c r="N786" s="37"/>
    </row>
    <row r="787" spans="1:14" ht="12.75" customHeight="1" x14ac:dyDescent="0.3">
      <c r="A787" s="27"/>
      <c r="B787" s="41"/>
      <c r="C787" s="71"/>
      <c r="D787" s="28"/>
      <c r="E787" s="29"/>
      <c r="F787" s="16"/>
      <c r="G787" s="39"/>
      <c r="H787" s="51"/>
      <c r="I787" s="45"/>
      <c r="J787" s="17"/>
      <c r="K787" s="18" t="str">
        <f t="shared" si="19"/>
        <v xml:space="preserve"> </v>
      </c>
      <c r="L787" s="34"/>
      <c r="M787" s="54"/>
      <c r="N787" s="37"/>
    </row>
    <row r="788" spans="1:14" ht="12.75" customHeight="1" x14ac:dyDescent="0.3">
      <c r="A788" s="27"/>
      <c r="B788" s="41"/>
      <c r="C788" s="71"/>
      <c r="D788" s="28"/>
      <c r="E788" s="29"/>
      <c r="F788" s="16"/>
      <c r="G788" s="39"/>
      <c r="H788" s="51"/>
      <c r="I788" s="45"/>
      <c r="J788" s="17"/>
      <c r="K788" s="18" t="str">
        <f t="shared" si="19"/>
        <v xml:space="preserve"> </v>
      </c>
      <c r="L788" s="34"/>
      <c r="M788" s="54"/>
      <c r="N788" s="37"/>
    </row>
    <row r="789" spans="1:14" ht="12.75" customHeight="1" x14ac:dyDescent="0.3">
      <c r="A789" s="27"/>
      <c r="B789" s="41"/>
      <c r="C789" s="71"/>
      <c r="D789" s="28"/>
      <c r="E789" s="29"/>
      <c r="F789" s="16"/>
      <c r="G789" s="39"/>
      <c r="H789" s="51"/>
      <c r="I789" s="45"/>
      <c r="J789" s="17"/>
      <c r="K789" s="18" t="str">
        <f t="shared" si="19"/>
        <v xml:space="preserve"> </v>
      </c>
      <c r="L789" s="34"/>
      <c r="M789" s="54"/>
      <c r="N789" s="37"/>
    </row>
    <row r="790" spans="1:14" ht="12.75" customHeight="1" x14ac:dyDescent="0.3">
      <c r="A790" s="27"/>
      <c r="B790" s="41"/>
      <c r="C790" s="71"/>
      <c r="D790" s="28"/>
      <c r="E790" s="29"/>
      <c r="F790" s="16"/>
      <c r="G790" s="39"/>
      <c r="H790" s="51"/>
      <c r="I790" s="45"/>
      <c r="J790" s="17"/>
      <c r="K790" s="18" t="str">
        <f t="shared" si="19"/>
        <v xml:space="preserve"> </v>
      </c>
      <c r="L790" s="34"/>
      <c r="M790" s="54"/>
      <c r="N790" s="37"/>
    </row>
    <row r="791" spans="1:14" ht="12.75" customHeight="1" x14ac:dyDescent="0.3">
      <c r="A791" s="27"/>
      <c r="B791" s="41"/>
      <c r="C791" s="71"/>
      <c r="D791" s="28"/>
      <c r="E791" s="29"/>
      <c r="F791" s="16"/>
      <c r="G791" s="39"/>
      <c r="H791" s="51"/>
      <c r="I791" s="45"/>
      <c r="J791" s="17"/>
      <c r="K791" s="18" t="str">
        <f t="shared" si="19"/>
        <v xml:space="preserve"> </v>
      </c>
      <c r="L791" s="34"/>
      <c r="M791" s="54"/>
      <c r="N791" s="37"/>
    </row>
    <row r="792" spans="1:14" ht="12.75" customHeight="1" x14ac:dyDescent="0.3">
      <c r="A792" s="27"/>
      <c r="B792" s="41"/>
      <c r="C792" s="71"/>
      <c r="D792" s="28"/>
      <c r="E792" s="29"/>
      <c r="F792" s="16"/>
      <c r="G792" s="39"/>
      <c r="H792" s="51"/>
      <c r="I792" s="45"/>
      <c r="J792" s="17"/>
      <c r="K792" s="18" t="str">
        <f t="shared" si="19"/>
        <v xml:space="preserve"> </v>
      </c>
      <c r="L792" s="34"/>
      <c r="M792" s="54"/>
      <c r="N792" s="37"/>
    </row>
    <row r="793" spans="1:14" ht="12.75" customHeight="1" x14ac:dyDescent="0.3">
      <c r="A793" s="27"/>
      <c r="B793" s="41"/>
      <c r="C793" s="71"/>
      <c r="D793" s="28"/>
      <c r="E793" s="29"/>
      <c r="F793" s="16"/>
      <c r="G793" s="39"/>
      <c r="H793" s="51"/>
      <c r="I793" s="45"/>
      <c r="J793" s="17"/>
      <c r="K793" s="18" t="str">
        <f t="shared" si="19"/>
        <v xml:space="preserve"> </v>
      </c>
      <c r="L793" s="34"/>
      <c r="M793" s="54"/>
      <c r="N793" s="37"/>
    </row>
    <row r="794" spans="1:14" ht="12.75" customHeight="1" x14ac:dyDescent="0.3">
      <c r="A794" s="27"/>
      <c r="B794" s="41"/>
      <c r="C794" s="71"/>
      <c r="D794" s="28"/>
      <c r="E794" s="29"/>
      <c r="F794" s="16"/>
      <c r="G794" s="39"/>
      <c r="H794" s="51"/>
      <c r="I794" s="45"/>
      <c r="J794" s="17"/>
      <c r="K794" s="18" t="str">
        <f t="shared" si="19"/>
        <v xml:space="preserve"> </v>
      </c>
      <c r="L794" s="34"/>
      <c r="M794" s="54"/>
      <c r="N794" s="37"/>
    </row>
    <row r="795" spans="1:14" ht="12.75" customHeight="1" x14ac:dyDescent="0.3">
      <c r="A795" s="27"/>
      <c r="B795" s="41"/>
      <c r="C795" s="71"/>
      <c r="D795" s="28"/>
      <c r="E795" s="29"/>
      <c r="F795" s="16"/>
      <c r="G795" s="39"/>
      <c r="H795" s="51"/>
      <c r="I795" s="45"/>
      <c r="J795" s="17"/>
      <c r="K795" s="18" t="str">
        <f t="shared" si="19"/>
        <v xml:space="preserve"> </v>
      </c>
      <c r="L795" s="34"/>
      <c r="M795" s="54"/>
      <c r="N795" s="37"/>
    </row>
    <row r="796" spans="1:14" ht="12.75" customHeight="1" x14ac:dyDescent="0.3">
      <c r="A796" s="27"/>
      <c r="B796" s="41"/>
      <c r="C796" s="71"/>
      <c r="D796" s="28"/>
      <c r="E796" s="29"/>
      <c r="F796" s="16"/>
      <c r="G796" s="39"/>
      <c r="H796" s="51"/>
      <c r="I796" s="45"/>
      <c r="J796" s="17"/>
      <c r="K796" s="18" t="str">
        <f t="shared" si="19"/>
        <v xml:space="preserve"> </v>
      </c>
      <c r="L796" s="34"/>
      <c r="M796" s="54"/>
      <c r="N796" s="37"/>
    </row>
    <row r="797" spans="1:14" ht="12.75" customHeight="1" x14ac:dyDescent="0.3">
      <c r="A797" s="27"/>
      <c r="B797" s="41"/>
      <c r="C797" s="71"/>
      <c r="D797" s="28"/>
      <c r="E797" s="29"/>
      <c r="F797" s="16"/>
      <c r="G797" s="39"/>
      <c r="H797" s="51"/>
      <c r="I797" s="45"/>
      <c r="J797" s="17"/>
      <c r="K797" s="18" t="str">
        <f t="shared" si="19"/>
        <v xml:space="preserve"> </v>
      </c>
      <c r="L797" s="34"/>
      <c r="M797" s="54"/>
      <c r="N797" s="37"/>
    </row>
    <row r="798" spans="1:14" ht="12.75" customHeight="1" x14ac:dyDescent="0.3">
      <c r="A798" s="27"/>
      <c r="B798" s="41"/>
      <c r="C798" s="71"/>
      <c r="D798" s="28"/>
      <c r="E798" s="29"/>
      <c r="F798" s="16"/>
      <c r="G798" s="39"/>
      <c r="H798" s="51"/>
      <c r="I798" s="45"/>
      <c r="J798" s="17"/>
      <c r="K798" s="18" t="str">
        <f t="shared" si="19"/>
        <v xml:space="preserve"> </v>
      </c>
      <c r="L798" s="34"/>
      <c r="M798" s="54"/>
      <c r="N798" s="37"/>
    </row>
    <row r="799" spans="1:14" ht="12.75" customHeight="1" x14ac:dyDescent="0.3">
      <c r="A799" s="27"/>
      <c r="B799" s="41"/>
      <c r="C799" s="71"/>
      <c r="D799" s="28"/>
      <c r="E799" s="29"/>
      <c r="F799" s="16"/>
      <c r="G799" s="39"/>
      <c r="H799" s="51"/>
      <c r="I799" s="45"/>
      <c r="J799" s="17"/>
      <c r="K799" s="18" t="str">
        <f t="shared" si="19"/>
        <v xml:space="preserve"> </v>
      </c>
      <c r="L799" s="34"/>
      <c r="M799" s="54"/>
      <c r="N799" s="37"/>
    </row>
    <row r="800" spans="1:14" ht="12.75" customHeight="1" x14ac:dyDescent="0.3">
      <c r="A800" s="27"/>
      <c r="B800" s="41"/>
      <c r="C800" s="71"/>
      <c r="D800" s="28"/>
      <c r="E800" s="29"/>
      <c r="F800" s="16"/>
      <c r="G800" s="39"/>
      <c r="H800" s="51"/>
      <c r="I800" s="45"/>
      <c r="J800" s="17"/>
      <c r="K800" s="18" t="str">
        <f t="shared" si="19"/>
        <v xml:space="preserve"> </v>
      </c>
      <c r="L800" s="34"/>
      <c r="M800" s="54"/>
      <c r="N800" s="37"/>
    </row>
    <row r="801" spans="1:14" ht="12.75" customHeight="1" x14ac:dyDescent="0.3">
      <c r="A801" s="27"/>
      <c r="B801" s="41"/>
      <c r="C801" s="71"/>
      <c r="D801" s="28"/>
      <c r="E801" s="29"/>
      <c r="F801" s="16"/>
      <c r="G801" s="39"/>
      <c r="H801" s="51"/>
      <c r="I801" s="45"/>
      <c r="J801" s="17"/>
      <c r="K801" s="18" t="str">
        <f t="shared" si="19"/>
        <v xml:space="preserve"> </v>
      </c>
      <c r="L801" s="34"/>
      <c r="M801" s="54"/>
      <c r="N801" s="37"/>
    </row>
    <row r="802" spans="1:14" ht="12.75" customHeight="1" x14ac:dyDescent="0.3">
      <c r="A802" s="26"/>
      <c r="B802" s="41"/>
      <c r="C802" s="71"/>
      <c r="D802" s="28"/>
      <c r="E802" s="29"/>
      <c r="F802" s="16"/>
      <c r="G802" s="39"/>
      <c r="H802" s="51"/>
      <c r="I802" s="45"/>
      <c r="J802" s="17"/>
      <c r="K802" s="18" t="str">
        <f t="shared" si="19"/>
        <v xml:space="preserve"> </v>
      </c>
      <c r="L802" s="34"/>
      <c r="M802" s="54"/>
      <c r="N802" s="37"/>
    </row>
    <row r="803" spans="1:14" ht="12.75" customHeight="1" x14ac:dyDescent="0.3">
      <c r="A803" s="27"/>
      <c r="B803" s="41"/>
      <c r="C803" s="71"/>
      <c r="D803" s="28"/>
      <c r="E803" s="29"/>
      <c r="F803" s="16"/>
      <c r="G803" s="39"/>
      <c r="H803" s="51"/>
      <c r="I803" s="45"/>
      <c r="J803" s="17"/>
      <c r="K803" s="18" t="str">
        <f t="shared" si="19"/>
        <v xml:space="preserve"> </v>
      </c>
      <c r="L803" s="34"/>
      <c r="M803" s="54"/>
      <c r="N803" s="37"/>
    </row>
    <row r="804" spans="1:14" ht="12.75" customHeight="1" x14ac:dyDescent="0.3">
      <c r="A804" s="27"/>
      <c r="B804" s="41"/>
      <c r="C804" s="71"/>
      <c r="D804" s="28"/>
      <c r="E804" s="29"/>
      <c r="F804" s="16"/>
      <c r="G804" s="39"/>
      <c r="H804" s="51"/>
      <c r="I804" s="45"/>
      <c r="J804" s="17"/>
      <c r="K804" s="18" t="str">
        <f t="shared" si="19"/>
        <v xml:space="preserve"> </v>
      </c>
      <c r="L804" s="34"/>
      <c r="M804" s="54"/>
      <c r="N804" s="37"/>
    </row>
    <row r="805" spans="1:14" ht="12.75" customHeight="1" x14ac:dyDescent="0.3">
      <c r="A805" s="27"/>
      <c r="B805" s="41"/>
      <c r="C805" s="71"/>
      <c r="D805" s="28"/>
      <c r="E805" s="29"/>
      <c r="F805" s="16"/>
      <c r="G805" s="39"/>
      <c r="H805" s="51"/>
      <c r="I805" s="45"/>
      <c r="J805" s="17"/>
      <c r="K805" s="18" t="str">
        <f t="shared" si="19"/>
        <v xml:space="preserve"> </v>
      </c>
      <c r="L805" s="34"/>
      <c r="M805" s="54"/>
      <c r="N805" s="37"/>
    </row>
    <row r="806" spans="1:14" x14ac:dyDescent="0.3">
      <c r="A806" s="27"/>
      <c r="B806" s="41"/>
      <c r="C806" s="71"/>
      <c r="D806" s="28"/>
      <c r="E806" s="29"/>
      <c r="F806" s="16"/>
      <c r="G806" s="39"/>
      <c r="H806" s="51"/>
      <c r="I806" s="45"/>
      <c r="J806" s="17"/>
      <c r="K806" s="18" t="str">
        <f t="shared" si="19"/>
        <v xml:space="preserve"> </v>
      </c>
      <c r="L806" s="34"/>
      <c r="M806" s="54"/>
      <c r="N806" s="37"/>
    </row>
    <row r="807" spans="1:14" x14ac:dyDescent="0.3">
      <c r="A807" s="27"/>
      <c r="B807" s="41"/>
      <c r="C807" s="71"/>
      <c r="D807" s="28"/>
      <c r="E807" s="29"/>
      <c r="F807" s="16"/>
      <c r="G807" s="39"/>
      <c r="H807" s="51"/>
      <c r="I807" s="45"/>
      <c r="J807" s="17"/>
      <c r="K807" s="18" t="str">
        <f t="shared" si="19"/>
        <v xml:space="preserve"> </v>
      </c>
      <c r="L807" s="34"/>
      <c r="M807" s="54"/>
      <c r="N807" s="37"/>
    </row>
    <row r="808" spans="1:14" x14ac:dyDescent="0.3">
      <c r="A808" s="27"/>
      <c r="B808" s="41"/>
      <c r="C808" s="71"/>
      <c r="D808" s="28"/>
      <c r="E808" s="29"/>
      <c r="F808" s="16"/>
      <c r="G808" s="39"/>
      <c r="H808" s="51"/>
      <c r="I808" s="45"/>
      <c r="J808" s="17"/>
      <c r="K808" s="18" t="str">
        <f t="shared" si="19"/>
        <v xml:space="preserve"> </v>
      </c>
      <c r="L808" s="34"/>
      <c r="M808" s="54"/>
      <c r="N808" s="37"/>
    </row>
    <row r="809" spans="1:14" x14ac:dyDescent="0.3">
      <c r="A809" s="27"/>
      <c r="B809" s="41"/>
      <c r="C809" s="71"/>
      <c r="D809" s="28"/>
      <c r="E809" s="29"/>
      <c r="F809" s="16"/>
      <c r="G809" s="39"/>
      <c r="H809" s="51"/>
      <c r="I809" s="45"/>
      <c r="J809" s="17"/>
      <c r="K809" s="18" t="str">
        <f t="shared" si="19"/>
        <v xml:space="preserve"> </v>
      </c>
      <c r="L809" s="34"/>
      <c r="M809" s="54"/>
      <c r="N809" s="37"/>
    </row>
    <row r="810" spans="1:14" x14ac:dyDescent="0.3">
      <c r="A810" s="27"/>
      <c r="B810" s="41"/>
      <c r="C810" s="71"/>
      <c r="D810" s="28"/>
      <c r="E810" s="29"/>
      <c r="F810" s="16"/>
      <c r="G810" s="39"/>
      <c r="H810" s="51"/>
      <c r="I810" s="45"/>
      <c r="J810" s="17"/>
      <c r="K810" s="18" t="str">
        <f t="shared" si="19"/>
        <v xml:space="preserve"> </v>
      </c>
      <c r="L810" s="34"/>
      <c r="M810" s="54"/>
      <c r="N810" s="37"/>
    </row>
    <row r="811" spans="1:14" x14ac:dyDescent="0.3">
      <c r="A811" s="27"/>
      <c r="B811" s="41"/>
      <c r="C811" s="71"/>
      <c r="D811" s="28"/>
      <c r="E811" s="29"/>
      <c r="F811" s="16"/>
      <c r="G811" s="39"/>
      <c r="H811" s="51"/>
      <c r="I811" s="45"/>
      <c r="J811" s="17"/>
      <c r="K811" s="18" t="str">
        <f t="shared" si="19"/>
        <v xml:space="preserve"> </v>
      </c>
      <c r="L811" s="34"/>
      <c r="M811" s="54"/>
      <c r="N811" s="37"/>
    </row>
    <row r="812" spans="1:14" x14ac:dyDescent="0.3">
      <c r="A812" s="27"/>
      <c r="B812" s="41"/>
      <c r="C812" s="71"/>
      <c r="D812" s="28"/>
      <c r="E812" s="29"/>
      <c r="F812" s="16"/>
      <c r="G812" s="39"/>
      <c r="H812" s="51"/>
      <c r="I812" s="45"/>
      <c r="J812" s="17"/>
      <c r="K812" s="18" t="str">
        <f t="shared" si="19"/>
        <v xml:space="preserve"> </v>
      </c>
      <c r="L812" s="34"/>
      <c r="M812" s="54"/>
      <c r="N812" s="37"/>
    </row>
    <row r="813" spans="1:14" x14ac:dyDescent="0.3">
      <c r="A813" s="27"/>
      <c r="B813" s="41"/>
      <c r="C813" s="71"/>
      <c r="D813" s="28"/>
      <c r="E813" s="29"/>
      <c r="F813" s="16"/>
      <c r="G813" s="39"/>
      <c r="H813" s="51"/>
      <c r="I813" s="45"/>
      <c r="J813" s="17"/>
      <c r="K813" s="18" t="str">
        <f t="shared" si="19"/>
        <v xml:space="preserve"> </v>
      </c>
      <c r="L813" s="34"/>
      <c r="M813" s="54"/>
      <c r="N813" s="37"/>
    </row>
    <row r="814" spans="1:14" x14ac:dyDescent="0.3">
      <c r="A814" s="27"/>
      <c r="B814" s="41"/>
      <c r="C814" s="71"/>
      <c r="D814" s="28"/>
      <c r="E814" s="29"/>
      <c r="F814" s="16"/>
      <c r="G814" s="39"/>
      <c r="H814" s="51"/>
      <c r="I814" s="45"/>
      <c r="J814" s="17"/>
      <c r="K814" s="18" t="str">
        <f t="shared" si="19"/>
        <v xml:space="preserve"> </v>
      </c>
      <c r="L814" s="34"/>
      <c r="M814" s="54"/>
      <c r="N814" s="37"/>
    </row>
    <row r="815" spans="1:14" x14ac:dyDescent="0.3">
      <c r="A815" s="27"/>
      <c r="B815" s="41"/>
      <c r="C815" s="71"/>
      <c r="D815" s="28"/>
      <c r="E815" s="29"/>
      <c r="F815" s="16"/>
      <c r="G815" s="39"/>
      <c r="H815" s="51"/>
      <c r="I815" s="45"/>
      <c r="J815" s="17"/>
      <c r="K815" s="18" t="str">
        <f t="shared" si="19"/>
        <v xml:space="preserve"> </v>
      </c>
      <c r="L815" s="34"/>
      <c r="M815" s="54"/>
      <c r="N815" s="37"/>
    </row>
    <row r="816" spans="1:14" x14ac:dyDescent="0.3">
      <c r="A816" s="27"/>
      <c r="B816" s="41"/>
      <c r="C816" s="71"/>
      <c r="D816" s="28"/>
      <c r="E816" s="29"/>
      <c r="F816" s="16"/>
      <c r="G816" s="39"/>
      <c r="H816" s="51"/>
      <c r="I816" s="45"/>
      <c r="J816" s="17"/>
      <c r="K816" s="18" t="str">
        <f t="shared" si="19"/>
        <v xml:space="preserve"> </v>
      </c>
      <c r="L816" s="34"/>
      <c r="M816" s="54"/>
      <c r="N816" s="37"/>
    </row>
    <row r="817" spans="1:14" x14ac:dyDescent="0.3">
      <c r="A817" s="27"/>
      <c r="B817" s="41"/>
      <c r="C817" s="71"/>
      <c r="D817" s="28"/>
      <c r="E817" s="29"/>
      <c r="F817" s="16"/>
      <c r="G817" s="39"/>
      <c r="H817" s="51"/>
      <c r="I817" s="45"/>
      <c r="J817" s="17"/>
      <c r="K817" s="18" t="str">
        <f t="shared" si="19"/>
        <v xml:space="preserve"> </v>
      </c>
      <c r="L817" s="34"/>
      <c r="M817" s="54"/>
      <c r="N817" s="37"/>
    </row>
    <row r="818" spans="1:14" x14ac:dyDescent="0.3">
      <c r="A818" s="27"/>
      <c r="B818" s="41"/>
      <c r="C818" s="71"/>
      <c r="D818" s="28"/>
      <c r="E818" s="29"/>
      <c r="F818" s="16"/>
      <c r="G818" s="39"/>
      <c r="H818" s="51"/>
      <c r="I818" s="45"/>
      <c r="J818" s="17"/>
      <c r="K818" s="18" t="str">
        <f t="shared" si="19"/>
        <v xml:space="preserve"> </v>
      </c>
      <c r="L818" s="34"/>
      <c r="M818" s="54"/>
      <c r="N818" s="37"/>
    </row>
    <row r="819" spans="1:14" x14ac:dyDescent="0.3">
      <c r="A819" s="27"/>
      <c r="B819" s="41"/>
      <c r="C819" s="71"/>
      <c r="D819" s="28"/>
      <c r="E819" s="29"/>
      <c r="F819" s="16"/>
      <c r="G819" s="39"/>
      <c r="H819" s="51"/>
      <c r="I819" s="45"/>
      <c r="J819" s="17"/>
      <c r="K819" s="18" t="str">
        <f t="shared" si="19"/>
        <v xml:space="preserve"> </v>
      </c>
      <c r="L819" s="34"/>
      <c r="M819" s="54"/>
      <c r="N819" s="37"/>
    </row>
    <row r="820" spans="1:14" x14ac:dyDescent="0.3">
      <c r="A820" s="27"/>
      <c r="B820" s="41"/>
      <c r="C820" s="71"/>
      <c r="D820" s="28"/>
      <c r="E820" s="29"/>
      <c r="F820" s="16"/>
      <c r="G820" s="39"/>
      <c r="H820" s="51"/>
      <c r="I820" s="45"/>
      <c r="J820" s="17"/>
      <c r="K820" s="18" t="str">
        <f t="shared" si="19"/>
        <v xml:space="preserve"> </v>
      </c>
      <c r="L820" s="34"/>
      <c r="M820" s="54"/>
      <c r="N820" s="37"/>
    </row>
    <row r="821" spans="1:14" x14ac:dyDescent="0.3">
      <c r="A821" s="27"/>
      <c r="B821" s="41"/>
      <c r="C821" s="71"/>
      <c r="D821" s="28"/>
      <c r="E821" s="29"/>
      <c r="F821" s="16"/>
      <c r="G821" s="39"/>
      <c r="H821" s="51"/>
      <c r="I821" s="45"/>
      <c r="J821" s="17"/>
      <c r="K821" s="18" t="str">
        <f t="shared" si="19"/>
        <v xml:space="preserve"> </v>
      </c>
      <c r="L821" s="34"/>
      <c r="M821" s="54"/>
      <c r="N821" s="37"/>
    </row>
    <row r="822" spans="1:14" x14ac:dyDescent="0.3">
      <c r="A822" s="27"/>
      <c r="B822" s="41"/>
      <c r="C822" s="71"/>
      <c r="D822" s="28"/>
      <c r="E822" s="29"/>
      <c r="F822" s="16"/>
      <c r="G822" s="39"/>
      <c r="H822" s="51"/>
      <c r="I822" s="45"/>
      <c r="J822" s="17"/>
      <c r="K822" s="18" t="str">
        <f t="shared" si="19"/>
        <v xml:space="preserve"> </v>
      </c>
      <c r="L822" s="34"/>
      <c r="M822" s="54"/>
      <c r="N822" s="37"/>
    </row>
    <row r="823" spans="1:14" x14ac:dyDescent="0.3">
      <c r="A823" s="27"/>
      <c r="B823" s="41"/>
      <c r="C823" s="71"/>
      <c r="D823" s="28"/>
      <c r="E823" s="29"/>
      <c r="F823" s="16"/>
      <c r="G823" s="39"/>
      <c r="H823" s="51"/>
      <c r="I823" s="45"/>
      <c r="J823" s="17"/>
      <c r="K823" s="18" t="str">
        <f t="shared" si="19"/>
        <v xml:space="preserve"> </v>
      </c>
      <c r="L823" s="34"/>
      <c r="M823" s="54"/>
      <c r="N823" s="37"/>
    </row>
    <row r="824" spans="1:14" x14ac:dyDescent="0.3">
      <c r="A824" s="26"/>
      <c r="B824" s="41"/>
      <c r="C824" s="71"/>
      <c r="D824" s="28"/>
      <c r="E824" s="29"/>
      <c r="F824" s="16"/>
      <c r="G824" s="39"/>
      <c r="H824" s="51"/>
      <c r="I824" s="45"/>
      <c r="J824" s="17"/>
      <c r="K824" s="18" t="str">
        <f t="shared" si="19"/>
        <v xml:space="preserve"> </v>
      </c>
      <c r="L824" s="34"/>
      <c r="M824" s="54"/>
      <c r="N824" s="37"/>
    </row>
    <row r="825" spans="1:14" x14ac:dyDescent="0.3">
      <c r="A825" s="27"/>
      <c r="B825" s="41"/>
      <c r="C825" s="71"/>
      <c r="D825" s="28"/>
      <c r="E825" s="29"/>
      <c r="F825" s="16"/>
      <c r="G825" s="39"/>
      <c r="H825" s="51"/>
      <c r="I825" s="45"/>
      <c r="J825" s="17"/>
      <c r="K825" s="18" t="str">
        <f t="shared" si="19"/>
        <v xml:space="preserve"> </v>
      </c>
      <c r="L825" s="34"/>
      <c r="M825" s="54"/>
      <c r="N825" s="37"/>
    </row>
    <row r="826" spans="1:14" x14ac:dyDescent="0.3">
      <c r="A826" s="27"/>
      <c r="B826" s="41"/>
      <c r="C826" s="71"/>
      <c r="D826" s="28"/>
      <c r="E826" s="29"/>
      <c r="F826" s="16"/>
      <c r="G826" s="39"/>
      <c r="H826" s="51"/>
      <c r="I826" s="45"/>
      <c r="J826" s="17"/>
      <c r="K826" s="18" t="str">
        <f t="shared" si="19"/>
        <v xml:space="preserve"> </v>
      </c>
      <c r="L826" s="34"/>
      <c r="M826" s="54"/>
      <c r="N826" s="37"/>
    </row>
    <row r="827" spans="1:14" x14ac:dyDescent="0.3">
      <c r="A827" s="27"/>
      <c r="B827" s="41"/>
      <c r="C827" s="71"/>
      <c r="D827" s="28"/>
      <c r="E827" s="29"/>
      <c r="F827" s="16"/>
      <c r="G827" s="39"/>
      <c r="H827" s="51"/>
      <c r="I827" s="45"/>
      <c r="J827" s="17"/>
      <c r="K827" s="18" t="str">
        <f t="shared" si="19"/>
        <v xml:space="preserve"> </v>
      </c>
      <c r="L827" s="34"/>
      <c r="M827" s="54"/>
      <c r="N827" s="37"/>
    </row>
    <row r="828" spans="1:14" x14ac:dyDescent="0.3">
      <c r="A828" s="27"/>
      <c r="B828" s="41"/>
      <c r="C828" s="71"/>
      <c r="D828" s="28"/>
      <c r="E828" s="29"/>
      <c r="F828" s="16"/>
      <c r="G828" s="39"/>
      <c r="H828" s="51"/>
      <c r="I828" s="45"/>
      <c r="J828" s="17"/>
      <c r="K828" s="18" t="str">
        <f t="shared" si="19"/>
        <v xml:space="preserve"> </v>
      </c>
      <c r="L828" s="34"/>
      <c r="M828" s="54"/>
      <c r="N828" s="37"/>
    </row>
    <row r="829" spans="1:14" x14ac:dyDescent="0.3">
      <c r="A829" s="27"/>
      <c r="B829" s="41"/>
      <c r="C829" s="71"/>
      <c r="D829" s="28"/>
      <c r="E829" s="29"/>
      <c r="F829" s="16"/>
      <c r="G829" s="39"/>
      <c r="H829" s="51"/>
      <c r="I829" s="45"/>
      <c r="J829" s="17"/>
      <c r="K829" s="18" t="str">
        <f t="shared" si="19"/>
        <v xml:space="preserve"> </v>
      </c>
      <c r="L829" s="34"/>
      <c r="M829" s="54"/>
      <c r="N829" s="37"/>
    </row>
    <row r="830" spans="1:14" x14ac:dyDescent="0.3">
      <c r="A830" s="27"/>
      <c r="B830" s="41"/>
      <c r="C830" s="71"/>
      <c r="D830" s="28"/>
      <c r="E830" s="29"/>
      <c r="F830" s="16"/>
      <c r="G830" s="39"/>
      <c r="H830" s="51"/>
      <c r="I830" s="45"/>
      <c r="J830" s="17"/>
      <c r="K830" s="18" t="str">
        <f t="shared" si="19"/>
        <v xml:space="preserve"> </v>
      </c>
      <c r="L830" s="34"/>
      <c r="M830" s="54"/>
      <c r="N830" s="37"/>
    </row>
    <row r="831" spans="1:14" x14ac:dyDescent="0.3">
      <c r="A831" s="27"/>
      <c r="B831" s="41"/>
      <c r="C831" s="71"/>
      <c r="D831" s="28"/>
      <c r="E831" s="29"/>
      <c r="F831" s="16"/>
      <c r="G831" s="39"/>
      <c r="H831" s="51"/>
      <c r="I831" s="45"/>
      <c r="J831" s="17"/>
      <c r="K831" s="18" t="str">
        <f t="shared" si="19"/>
        <v xml:space="preserve"> </v>
      </c>
      <c r="L831" s="34"/>
      <c r="M831" s="54"/>
      <c r="N831" s="37"/>
    </row>
    <row r="832" spans="1:14" x14ac:dyDescent="0.3">
      <c r="A832" s="27"/>
      <c r="B832" s="41"/>
      <c r="C832" s="71"/>
      <c r="D832" s="28"/>
      <c r="E832" s="29"/>
      <c r="F832" s="16"/>
      <c r="G832" s="39"/>
      <c r="H832" s="51"/>
      <c r="I832" s="45"/>
      <c r="J832" s="17"/>
      <c r="K832" s="18" t="str">
        <f t="shared" si="19"/>
        <v xml:space="preserve"> </v>
      </c>
      <c r="L832" s="34"/>
      <c r="M832" s="54"/>
      <c r="N832" s="37"/>
    </row>
    <row r="833" spans="1:14" x14ac:dyDescent="0.3">
      <c r="A833" s="27"/>
      <c r="B833" s="41"/>
      <c r="C833" s="71"/>
      <c r="D833" s="28"/>
      <c r="E833" s="29"/>
      <c r="F833" s="16"/>
      <c r="G833" s="39"/>
      <c r="H833" s="51"/>
      <c r="I833" s="45"/>
      <c r="J833" s="17"/>
      <c r="K833" s="18" t="str">
        <f t="shared" si="19"/>
        <v xml:space="preserve"> </v>
      </c>
      <c r="L833" s="34"/>
      <c r="M833" s="54"/>
      <c r="N833" s="37"/>
    </row>
    <row r="834" spans="1:14" x14ac:dyDescent="0.3">
      <c r="A834" s="27"/>
      <c r="B834" s="41"/>
      <c r="C834" s="71"/>
      <c r="D834" s="28"/>
      <c r="E834" s="29"/>
      <c r="F834" s="16"/>
      <c r="G834" s="39"/>
      <c r="H834" s="51"/>
      <c r="I834" s="45"/>
      <c r="J834" s="17"/>
      <c r="K834" s="18" t="str">
        <f t="shared" si="19"/>
        <v xml:space="preserve"> </v>
      </c>
      <c r="L834" s="34"/>
      <c r="M834" s="54"/>
      <c r="N834" s="37"/>
    </row>
    <row r="835" spans="1:14" x14ac:dyDescent="0.3">
      <c r="A835" s="27"/>
      <c r="B835" s="41"/>
      <c r="C835" s="71"/>
      <c r="D835" s="28"/>
      <c r="E835" s="29"/>
      <c r="F835" s="16"/>
      <c r="G835" s="39"/>
      <c r="H835" s="51"/>
      <c r="I835" s="45"/>
      <c r="J835" s="17"/>
      <c r="K835" s="18" t="str">
        <f t="shared" ref="K835:K898" si="20">IF(I835,IF(ISNUMBER(J835),J835*I835," ")," ")</f>
        <v xml:space="preserve"> </v>
      </c>
      <c r="L835" s="34"/>
      <c r="M835" s="54"/>
      <c r="N835" s="37"/>
    </row>
    <row r="836" spans="1:14" x14ac:dyDescent="0.3">
      <c r="A836" s="27"/>
      <c r="B836" s="41"/>
      <c r="C836" s="71"/>
      <c r="D836" s="28"/>
      <c r="E836" s="29"/>
      <c r="F836" s="16"/>
      <c r="G836" s="39"/>
      <c r="H836" s="51"/>
      <c r="I836" s="45"/>
      <c r="J836" s="17"/>
      <c r="K836" s="18" t="str">
        <f t="shared" si="20"/>
        <v xml:space="preserve"> </v>
      </c>
      <c r="L836" s="34"/>
      <c r="M836" s="54"/>
      <c r="N836" s="37"/>
    </row>
    <row r="837" spans="1:14" x14ac:dyDescent="0.3">
      <c r="A837" s="27"/>
      <c r="B837" s="41"/>
      <c r="C837" s="71"/>
      <c r="D837" s="28"/>
      <c r="E837" s="29"/>
      <c r="F837" s="16"/>
      <c r="G837" s="39"/>
      <c r="H837" s="51"/>
      <c r="I837" s="45"/>
      <c r="J837" s="17"/>
      <c r="K837" s="18" t="str">
        <f t="shared" si="20"/>
        <v xml:space="preserve"> </v>
      </c>
      <c r="L837" s="34"/>
      <c r="M837" s="54"/>
      <c r="N837" s="37"/>
    </row>
    <row r="838" spans="1:14" x14ac:dyDescent="0.3">
      <c r="A838" s="27"/>
      <c r="B838" s="41"/>
      <c r="C838" s="71"/>
      <c r="D838" s="28"/>
      <c r="E838" s="29"/>
      <c r="F838" s="16"/>
      <c r="G838" s="39"/>
      <c r="H838" s="51"/>
      <c r="I838" s="45"/>
      <c r="J838" s="17"/>
      <c r="K838" s="18" t="str">
        <f t="shared" si="20"/>
        <v xml:space="preserve"> </v>
      </c>
      <c r="L838" s="34"/>
      <c r="M838" s="54"/>
      <c r="N838" s="37"/>
    </row>
    <row r="839" spans="1:14" x14ac:dyDescent="0.3">
      <c r="A839" s="27"/>
      <c r="B839" s="41"/>
      <c r="C839" s="71"/>
      <c r="D839" s="28"/>
      <c r="E839" s="29"/>
      <c r="F839" s="16"/>
      <c r="G839" s="39"/>
      <c r="H839" s="51"/>
      <c r="I839" s="45"/>
      <c r="J839" s="17"/>
      <c r="K839" s="18" t="str">
        <f t="shared" si="20"/>
        <v xml:space="preserve"> </v>
      </c>
      <c r="L839" s="34"/>
      <c r="M839" s="54"/>
      <c r="N839" s="37"/>
    </row>
    <row r="840" spans="1:14" x14ac:dyDescent="0.3">
      <c r="A840" s="27"/>
      <c r="B840" s="41"/>
      <c r="C840" s="71"/>
      <c r="D840" s="28"/>
      <c r="E840" s="29"/>
      <c r="F840" s="16"/>
      <c r="G840" s="39"/>
      <c r="H840" s="51"/>
      <c r="I840" s="45"/>
      <c r="J840" s="17"/>
      <c r="K840" s="18" t="str">
        <f t="shared" si="20"/>
        <v xml:space="preserve"> </v>
      </c>
      <c r="L840" s="34"/>
      <c r="M840" s="54"/>
      <c r="N840" s="37"/>
    </row>
    <row r="841" spans="1:14" x14ac:dyDescent="0.3">
      <c r="A841" s="27"/>
      <c r="B841" s="41"/>
      <c r="C841" s="71"/>
      <c r="D841" s="28"/>
      <c r="E841" s="29"/>
      <c r="F841" s="16"/>
      <c r="G841" s="39"/>
      <c r="H841" s="51"/>
      <c r="I841" s="45"/>
      <c r="J841" s="17"/>
      <c r="K841" s="18" t="str">
        <f t="shared" si="20"/>
        <v xml:space="preserve"> </v>
      </c>
      <c r="L841" s="34"/>
      <c r="M841" s="54"/>
      <c r="N841" s="37"/>
    </row>
    <row r="842" spans="1:14" x14ac:dyDescent="0.3">
      <c r="A842" s="27"/>
      <c r="B842" s="41"/>
      <c r="C842" s="71"/>
      <c r="D842" s="28"/>
      <c r="E842" s="29"/>
      <c r="F842" s="16"/>
      <c r="G842" s="39"/>
      <c r="H842" s="51"/>
      <c r="I842" s="45"/>
      <c r="J842" s="17"/>
      <c r="K842" s="18" t="str">
        <f t="shared" si="20"/>
        <v xml:space="preserve"> </v>
      </c>
      <c r="L842" s="34"/>
      <c r="M842" s="54"/>
      <c r="N842" s="37"/>
    </row>
    <row r="843" spans="1:14" x14ac:dyDescent="0.3">
      <c r="A843" s="27"/>
      <c r="B843" s="41"/>
      <c r="C843" s="71"/>
      <c r="D843" s="28"/>
      <c r="E843" s="29"/>
      <c r="F843" s="16"/>
      <c r="G843" s="39"/>
      <c r="H843" s="51"/>
      <c r="I843" s="45"/>
      <c r="J843" s="17"/>
      <c r="K843" s="18" t="str">
        <f t="shared" si="20"/>
        <v xml:space="preserve"> </v>
      </c>
      <c r="L843" s="34"/>
      <c r="M843" s="54"/>
      <c r="N843" s="37"/>
    </row>
    <row r="844" spans="1:14" x14ac:dyDescent="0.3">
      <c r="A844" s="27"/>
      <c r="B844" s="41"/>
      <c r="C844" s="71"/>
      <c r="D844" s="28"/>
      <c r="E844" s="29"/>
      <c r="F844" s="16"/>
      <c r="G844" s="39"/>
      <c r="H844" s="51"/>
      <c r="I844" s="45"/>
      <c r="J844" s="17"/>
      <c r="K844" s="18" t="str">
        <f t="shared" si="20"/>
        <v xml:space="preserve"> </v>
      </c>
      <c r="L844" s="34"/>
      <c r="M844" s="54"/>
      <c r="N844" s="37"/>
    </row>
    <row r="845" spans="1:14" x14ac:dyDescent="0.3">
      <c r="A845" s="27"/>
      <c r="B845" s="41"/>
      <c r="C845" s="71"/>
      <c r="D845" s="28"/>
      <c r="E845" s="29"/>
      <c r="F845" s="16"/>
      <c r="G845" s="39"/>
      <c r="H845" s="51"/>
      <c r="I845" s="45"/>
      <c r="J845" s="17"/>
      <c r="K845" s="18" t="str">
        <f t="shared" si="20"/>
        <v xml:space="preserve"> </v>
      </c>
      <c r="L845" s="34"/>
      <c r="M845" s="54"/>
      <c r="N845" s="37"/>
    </row>
    <row r="846" spans="1:14" x14ac:dyDescent="0.3">
      <c r="A846" s="26"/>
      <c r="B846" s="41"/>
      <c r="C846" s="71"/>
      <c r="D846" s="28"/>
      <c r="E846" s="29"/>
      <c r="F846" s="16"/>
      <c r="G846" s="39"/>
      <c r="H846" s="51"/>
      <c r="I846" s="45"/>
      <c r="J846" s="17"/>
      <c r="K846" s="18" t="str">
        <f t="shared" si="20"/>
        <v xml:space="preserve"> </v>
      </c>
      <c r="L846" s="34"/>
      <c r="M846" s="54"/>
      <c r="N846" s="37"/>
    </row>
    <row r="847" spans="1:14" x14ac:dyDescent="0.3">
      <c r="A847" s="27"/>
      <c r="B847" s="41"/>
      <c r="C847" s="71"/>
      <c r="D847" s="28"/>
      <c r="E847" s="29"/>
      <c r="F847" s="16"/>
      <c r="G847" s="39"/>
      <c r="H847" s="51"/>
      <c r="I847" s="45"/>
      <c r="J847" s="17"/>
      <c r="K847" s="18" t="str">
        <f t="shared" si="20"/>
        <v xml:space="preserve"> </v>
      </c>
      <c r="L847" s="34"/>
      <c r="M847" s="54"/>
      <c r="N847" s="37"/>
    </row>
    <row r="848" spans="1:14" x14ac:dyDescent="0.3">
      <c r="A848" s="27"/>
      <c r="B848" s="41"/>
      <c r="C848" s="71"/>
      <c r="D848" s="28"/>
      <c r="E848" s="29"/>
      <c r="F848" s="16"/>
      <c r="G848" s="39"/>
      <c r="H848" s="51"/>
      <c r="I848" s="45"/>
      <c r="J848" s="17"/>
      <c r="K848" s="18" t="str">
        <f t="shared" si="20"/>
        <v xml:space="preserve"> </v>
      </c>
      <c r="L848" s="34"/>
      <c r="M848" s="54"/>
      <c r="N848" s="37"/>
    </row>
    <row r="849" spans="1:14" x14ac:dyDescent="0.3">
      <c r="A849" s="27"/>
      <c r="B849" s="41"/>
      <c r="C849" s="71"/>
      <c r="D849" s="28"/>
      <c r="E849" s="29"/>
      <c r="F849" s="16"/>
      <c r="G849" s="39"/>
      <c r="H849" s="51"/>
      <c r="I849" s="45"/>
      <c r="J849" s="17"/>
      <c r="K849" s="18" t="str">
        <f t="shared" si="20"/>
        <v xml:space="preserve"> </v>
      </c>
      <c r="L849" s="34"/>
      <c r="M849" s="54"/>
      <c r="N849" s="37"/>
    </row>
    <row r="850" spans="1:14" x14ac:dyDescent="0.3">
      <c r="A850" s="27"/>
      <c r="B850" s="41"/>
      <c r="C850" s="71"/>
      <c r="D850" s="28"/>
      <c r="E850" s="29"/>
      <c r="F850" s="16"/>
      <c r="G850" s="39"/>
      <c r="H850" s="51"/>
      <c r="I850" s="45"/>
      <c r="J850" s="17"/>
      <c r="K850" s="18" t="str">
        <f t="shared" si="20"/>
        <v xml:space="preserve"> </v>
      </c>
      <c r="L850" s="34"/>
      <c r="M850" s="54"/>
      <c r="N850" s="37"/>
    </row>
    <row r="851" spans="1:14" x14ac:dyDescent="0.3">
      <c r="A851" s="27"/>
      <c r="B851" s="41"/>
      <c r="C851" s="71"/>
      <c r="D851" s="28"/>
      <c r="E851" s="29"/>
      <c r="F851" s="16"/>
      <c r="G851" s="39"/>
      <c r="H851" s="51"/>
      <c r="I851" s="45"/>
      <c r="J851" s="17"/>
      <c r="K851" s="18" t="str">
        <f t="shared" si="20"/>
        <v xml:space="preserve"> </v>
      </c>
      <c r="L851" s="34"/>
      <c r="M851" s="54"/>
      <c r="N851" s="37"/>
    </row>
    <row r="852" spans="1:14" x14ac:dyDescent="0.3">
      <c r="A852" s="27"/>
      <c r="B852" s="41"/>
      <c r="C852" s="71"/>
      <c r="D852" s="28"/>
      <c r="E852" s="29"/>
      <c r="F852" s="16"/>
      <c r="G852" s="39"/>
      <c r="H852" s="51"/>
      <c r="I852" s="45"/>
      <c r="J852" s="17"/>
      <c r="K852" s="18" t="str">
        <f t="shared" si="20"/>
        <v xml:space="preserve"> </v>
      </c>
      <c r="L852" s="34"/>
      <c r="M852" s="54"/>
      <c r="N852" s="37"/>
    </row>
    <row r="853" spans="1:14" x14ac:dyDescent="0.3">
      <c r="A853" s="27"/>
      <c r="B853" s="41"/>
      <c r="C853" s="71"/>
      <c r="D853" s="28"/>
      <c r="E853" s="29"/>
      <c r="F853" s="16"/>
      <c r="G853" s="39"/>
      <c r="H853" s="51"/>
      <c r="I853" s="45"/>
      <c r="J853" s="17"/>
      <c r="K853" s="18" t="str">
        <f t="shared" si="20"/>
        <v xml:space="preserve"> </v>
      </c>
      <c r="L853" s="34"/>
      <c r="M853" s="54"/>
      <c r="N853" s="37"/>
    </row>
    <row r="854" spans="1:14" x14ac:dyDescent="0.3">
      <c r="A854" s="27"/>
      <c r="B854" s="41"/>
      <c r="C854" s="71"/>
      <c r="D854" s="28"/>
      <c r="E854" s="29"/>
      <c r="F854" s="16"/>
      <c r="G854" s="39"/>
      <c r="H854" s="51"/>
      <c r="I854" s="45"/>
      <c r="J854" s="17"/>
      <c r="K854" s="18" t="str">
        <f t="shared" si="20"/>
        <v xml:space="preserve"> </v>
      </c>
      <c r="L854" s="34"/>
      <c r="M854" s="54"/>
      <c r="N854" s="37"/>
    </row>
    <row r="855" spans="1:14" x14ac:dyDescent="0.3">
      <c r="A855" s="27"/>
      <c r="B855" s="41"/>
      <c r="C855" s="71"/>
      <c r="D855" s="28"/>
      <c r="E855" s="29"/>
      <c r="F855" s="16"/>
      <c r="G855" s="39"/>
      <c r="H855" s="51"/>
      <c r="I855" s="45"/>
      <c r="J855" s="17"/>
      <c r="K855" s="18" t="str">
        <f t="shared" si="20"/>
        <v xml:space="preserve"> </v>
      </c>
      <c r="L855" s="34"/>
      <c r="M855" s="54"/>
      <c r="N855" s="37"/>
    </row>
    <row r="856" spans="1:14" x14ac:dyDescent="0.3">
      <c r="A856" s="27"/>
      <c r="B856" s="41"/>
      <c r="C856" s="71"/>
      <c r="D856" s="28"/>
      <c r="E856" s="29"/>
      <c r="F856" s="16"/>
      <c r="G856" s="39"/>
      <c r="H856" s="51"/>
      <c r="I856" s="45"/>
      <c r="J856" s="17"/>
      <c r="K856" s="18" t="str">
        <f t="shared" si="20"/>
        <v xml:space="preserve"> </v>
      </c>
      <c r="L856" s="34"/>
      <c r="M856" s="54"/>
      <c r="N856" s="37"/>
    </row>
    <row r="857" spans="1:14" x14ac:dyDescent="0.3">
      <c r="A857" s="27"/>
      <c r="B857" s="41"/>
      <c r="C857" s="71"/>
      <c r="D857" s="28"/>
      <c r="E857" s="29"/>
      <c r="F857" s="16"/>
      <c r="G857" s="39"/>
      <c r="H857" s="51"/>
      <c r="I857" s="45"/>
      <c r="J857" s="17"/>
      <c r="K857" s="18" t="str">
        <f t="shared" si="20"/>
        <v xml:space="preserve"> </v>
      </c>
      <c r="L857" s="34"/>
      <c r="M857" s="54"/>
      <c r="N857" s="37"/>
    </row>
    <row r="858" spans="1:14" x14ac:dyDescent="0.3">
      <c r="A858" s="27"/>
      <c r="B858" s="41"/>
      <c r="C858" s="71"/>
      <c r="D858" s="28"/>
      <c r="E858" s="29"/>
      <c r="F858" s="16"/>
      <c r="G858" s="39"/>
      <c r="H858" s="51"/>
      <c r="I858" s="45"/>
      <c r="J858" s="17"/>
      <c r="K858" s="18" t="str">
        <f t="shared" si="20"/>
        <v xml:space="preserve"> </v>
      </c>
      <c r="L858" s="34"/>
      <c r="M858" s="54"/>
      <c r="N858" s="37"/>
    </row>
    <row r="859" spans="1:14" x14ac:dyDescent="0.3">
      <c r="A859" s="27"/>
      <c r="B859" s="41"/>
      <c r="C859" s="71"/>
      <c r="D859" s="28"/>
      <c r="E859" s="29"/>
      <c r="F859" s="16"/>
      <c r="G859" s="39"/>
      <c r="H859" s="51"/>
      <c r="I859" s="45"/>
      <c r="J859" s="17"/>
      <c r="K859" s="18" t="str">
        <f t="shared" si="20"/>
        <v xml:space="preserve"> </v>
      </c>
      <c r="L859" s="34"/>
      <c r="M859" s="54"/>
      <c r="N859" s="37"/>
    </row>
    <row r="860" spans="1:14" x14ac:dyDescent="0.3">
      <c r="A860" s="27"/>
      <c r="B860" s="41"/>
      <c r="C860" s="71"/>
      <c r="D860" s="28"/>
      <c r="E860" s="29"/>
      <c r="F860" s="16"/>
      <c r="G860" s="39"/>
      <c r="H860" s="51"/>
      <c r="I860" s="45"/>
      <c r="J860" s="17"/>
      <c r="K860" s="18" t="str">
        <f t="shared" si="20"/>
        <v xml:space="preserve"> </v>
      </c>
      <c r="L860" s="34"/>
      <c r="M860" s="54"/>
      <c r="N860" s="37"/>
    </row>
    <row r="861" spans="1:14" x14ac:dyDescent="0.3">
      <c r="A861" s="27"/>
      <c r="B861" s="41"/>
      <c r="C861" s="71"/>
      <c r="D861" s="28"/>
      <c r="E861" s="29"/>
      <c r="F861" s="16"/>
      <c r="G861" s="39"/>
      <c r="H861" s="51"/>
      <c r="I861" s="45"/>
      <c r="J861" s="17"/>
      <c r="K861" s="18" t="str">
        <f t="shared" si="20"/>
        <v xml:space="preserve"> </v>
      </c>
      <c r="L861" s="34"/>
      <c r="M861" s="54"/>
      <c r="N861" s="37"/>
    </row>
    <row r="862" spans="1:14" x14ac:dyDescent="0.3">
      <c r="A862" s="27"/>
      <c r="B862" s="41"/>
      <c r="C862" s="71"/>
      <c r="D862" s="28"/>
      <c r="E862" s="29"/>
      <c r="F862" s="16"/>
      <c r="G862" s="39"/>
      <c r="H862" s="51"/>
      <c r="I862" s="45"/>
      <c r="J862" s="17"/>
      <c r="K862" s="18" t="str">
        <f t="shared" si="20"/>
        <v xml:space="preserve"> </v>
      </c>
      <c r="L862" s="34"/>
      <c r="M862" s="54"/>
      <c r="N862" s="37"/>
    </row>
    <row r="863" spans="1:14" x14ac:dyDescent="0.3">
      <c r="A863" s="27"/>
      <c r="B863" s="41"/>
      <c r="C863" s="71"/>
      <c r="D863" s="28"/>
      <c r="E863" s="29"/>
      <c r="F863" s="16"/>
      <c r="G863" s="39"/>
      <c r="H863" s="51"/>
      <c r="I863" s="45"/>
      <c r="J863" s="17"/>
      <c r="K863" s="18" t="str">
        <f t="shared" si="20"/>
        <v xml:space="preserve"> </v>
      </c>
      <c r="L863" s="34"/>
      <c r="M863" s="54"/>
      <c r="N863" s="37"/>
    </row>
    <row r="864" spans="1:14" x14ac:dyDescent="0.3">
      <c r="A864" s="27"/>
      <c r="B864" s="41"/>
      <c r="C864" s="71"/>
      <c r="D864" s="28"/>
      <c r="E864" s="29"/>
      <c r="F864" s="16"/>
      <c r="G864" s="39"/>
      <c r="H864" s="51"/>
      <c r="I864" s="45"/>
      <c r="J864" s="17"/>
      <c r="K864" s="18" t="str">
        <f t="shared" si="20"/>
        <v xml:space="preserve"> </v>
      </c>
      <c r="L864" s="34"/>
      <c r="M864" s="54"/>
      <c r="N864" s="37"/>
    </row>
    <row r="865" spans="1:14" x14ac:dyDescent="0.3">
      <c r="A865" s="27"/>
      <c r="B865" s="41"/>
      <c r="C865" s="71"/>
      <c r="D865" s="28"/>
      <c r="E865" s="29"/>
      <c r="F865" s="16"/>
      <c r="G865" s="39"/>
      <c r="H865" s="51"/>
      <c r="I865" s="45"/>
      <c r="J865" s="17"/>
      <c r="K865" s="18" t="str">
        <f t="shared" si="20"/>
        <v xml:space="preserve"> </v>
      </c>
      <c r="L865" s="34"/>
      <c r="M865" s="54"/>
      <c r="N865" s="37"/>
    </row>
    <row r="866" spans="1:14" x14ac:dyDescent="0.3">
      <c r="A866" s="27"/>
      <c r="B866" s="41"/>
      <c r="C866" s="71"/>
      <c r="D866" s="28"/>
      <c r="E866" s="29"/>
      <c r="F866" s="16"/>
      <c r="G866" s="39"/>
      <c r="H866" s="51"/>
      <c r="I866" s="45"/>
      <c r="J866" s="17"/>
      <c r="K866" s="18" t="str">
        <f t="shared" si="20"/>
        <v xml:space="preserve"> </v>
      </c>
      <c r="L866" s="34"/>
      <c r="M866" s="54"/>
      <c r="N866" s="37"/>
    </row>
    <row r="867" spans="1:14" x14ac:dyDescent="0.3">
      <c r="A867" s="27"/>
      <c r="B867" s="41"/>
      <c r="C867" s="71"/>
      <c r="D867" s="28"/>
      <c r="E867" s="29"/>
      <c r="F867" s="16"/>
      <c r="G867" s="39"/>
      <c r="H867" s="51"/>
      <c r="I867" s="45"/>
      <c r="J867" s="17"/>
      <c r="K867" s="18" t="str">
        <f t="shared" si="20"/>
        <v xml:space="preserve"> </v>
      </c>
      <c r="L867" s="34"/>
      <c r="M867" s="54"/>
      <c r="N867" s="37"/>
    </row>
    <row r="868" spans="1:14" x14ac:dyDescent="0.3">
      <c r="A868" s="26"/>
      <c r="B868" s="41"/>
      <c r="C868" s="71"/>
      <c r="D868" s="28"/>
      <c r="E868" s="29"/>
      <c r="F868" s="16"/>
      <c r="G868" s="39"/>
      <c r="H868" s="51"/>
      <c r="I868" s="45"/>
      <c r="J868" s="17"/>
      <c r="K868" s="18" t="str">
        <f t="shared" si="20"/>
        <v xml:space="preserve"> </v>
      </c>
      <c r="L868" s="34"/>
      <c r="M868" s="54"/>
      <c r="N868" s="37"/>
    </row>
    <row r="869" spans="1:14" x14ac:dyDescent="0.3">
      <c r="A869" s="27"/>
      <c r="B869" s="41"/>
      <c r="C869" s="71"/>
      <c r="D869" s="28"/>
      <c r="E869" s="29"/>
      <c r="F869" s="16"/>
      <c r="G869" s="39"/>
      <c r="H869" s="51"/>
      <c r="I869" s="45"/>
      <c r="J869" s="17"/>
      <c r="K869" s="18" t="str">
        <f t="shared" si="20"/>
        <v xml:space="preserve"> </v>
      </c>
      <c r="L869" s="34"/>
      <c r="M869" s="54"/>
      <c r="N869" s="37"/>
    </row>
    <row r="870" spans="1:14" x14ac:dyDescent="0.3">
      <c r="A870" s="27"/>
      <c r="B870" s="41"/>
      <c r="C870" s="71"/>
      <c r="D870" s="28"/>
      <c r="E870" s="29"/>
      <c r="F870" s="16"/>
      <c r="G870" s="39"/>
      <c r="H870" s="51"/>
      <c r="I870" s="45"/>
      <c r="J870" s="17"/>
      <c r="K870" s="18" t="str">
        <f t="shared" si="20"/>
        <v xml:space="preserve"> </v>
      </c>
      <c r="L870" s="34"/>
      <c r="M870" s="54"/>
      <c r="N870" s="37"/>
    </row>
    <row r="871" spans="1:14" x14ac:dyDescent="0.3">
      <c r="A871" s="27"/>
      <c r="B871" s="41"/>
      <c r="C871" s="71"/>
      <c r="D871" s="28"/>
      <c r="E871" s="29"/>
      <c r="F871" s="16"/>
      <c r="G871" s="39"/>
      <c r="H871" s="51"/>
      <c r="I871" s="45"/>
      <c r="J871" s="17"/>
      <c r="K871" s="18" t="str">
        <f t="shared" si="20"/>
        <v xml:space="preserve"> </v>
      </c>
      <c r="L871" s="34"/>
      <c r="M871" s="54"/>
      <c r="N871" s="37"/>
    </row>
    <row r="872" spans="1:14" x14ac:dyDescent="0.3">
      <c r="A872" s="27"/>
      <c r="B872" s="41"/>
      <c r="C872" s="71"/>
      <c r="D872" s="28"/>
      <c r="E872" s="29"/>
      <c r="F872" s="16"/>
      <c r="G872" s="39"/>
      <c r="H872" s="51"/>
      <c r="I872" s="45"/>
      <c r="J872" s="17"/>
      <c r="K872" s="18" t="str">
        <f t="shared" si="20"/>
        <v xml:space="preserve"> </v>
      </c>
      <c r="L872" s="34"/>
      <c r="M872" s="54"/>
      <c r="N872" s="37"/>
    </row>
    <row r="873" spans="1:14" x14ac:dyDescent="0.3">
      <c r="A873" s="27"/>
      <c r="B873" s="41"/>
      <c r="C873" s="71"/>
      <c r="D873" s="28"/>
      <c r="E873" s="29"/>
      <c r="F873" s="16"/>
      <c r="G873" s="39"/>
      <c r="H873" s="51"/>
      <c r="I873" s="45"/>
      <c r="J873" s="17"/>
      <c r="K873" s="18" t="str">
        <f t="shared" si="20"/>
        <v xml:space="preserve"> </v>
      </c>
      <c r="L873" s="34"/>
      <c r="M873" s="54"/>
      <c r="N873" s="37"/>
    </row>
    <row r="874" spans="1:14" x14ac:dyDescent="0.3">
      <c r="A874" s="27"/>
      <c r="B874" s="41"/>
      <c r="C874" s="71"/>
      <c r="D874" s="28"/>
      <c r="E874" s="29"/>
      <c r="F874" s="16"/>
      <c r="G874" s="39"/>
      <c r="H874" s="51"/>
      <c r="I874" s="45"/>
      <c r="J874" s="17"/>
      <c r="K874" s="18" t="str">
        <f t="shared" si="20"/>
        <v xml:space="preserve"> </v>
      </c>
      <c r="L874" s="34"/>
      <c r="M874" s="54"/>
      <c r="N874" s="37"/>
    </row>
    <row r="875" spans="1:14" x14ac:dyDescent="0.3">
      <c r="A875" s="27"/>
      <c r="B875" s="41"/>
      <c r="C875" s="71"/>
      <c r="D875" s="28"/>
      <c r="E875" s="29"/>
      <c r="F875" s="16"/>
      <c r="G875" s="39"/>
      <c r="H875" s="51"/>
      <c r="I875" s="45"/>
      <c r="J875" s="17"/>
      <c r="K875" s="18" t="str">
        <f t="shared" si="20"/>
        <v xml:space="preserve"> </v>
      </c>
      <c r="L875" s="34"/>
      <c r="M875" s="54"/>
      <c r="N875" s="37"/>
    </row>
    <row r="876" spans="1:14" x14ac:dyDescent="0.3">
      <c r="A876" s="27"/>
      <c r="B876" s="41"/>
      <c r="C876" s="71"/>
      <c r="D876" s="28"/>
      <c r="E876" s="29"/>
      <c r="F876" s="16"/>
      <c r="G876" s="39"/>
      <c r="H876" s="51"/>
      <c r="I876" s="45"/>
      <c r="J876" s="17"/>
      <c r="K876" s="18" t="str">
        <f t="shared" si="20"/>
        <v xml:space="preserve"> </v>
      </c>
      <c r="L876" s="34"/>
      <c r="M876" s="54"/>
      <c r="N876" s="37"/>
    </row>
    <row r="877" spans="1:14" x14ac:dyDescent="0.3">
      <c r="A877" s="27"/>
      <c r="B877" s="41"/>
      <c r="C877" s="71"/>
      <c r="D877" s="28"/>
      <c r="E877" s="29"/>
      <c r="F877" s="16"/>
      <c r="G877" s="39"/>
      <c r="H877" s="51"/>
      <c r="I877" s="45"/>
      <c r="J877" s="17"/>
      <c r="K877" s="18" t="str">
        <f t="shared" si="20"/>
        <v xml:space="preserve"> </v>
      </c>
      <c r="L877" s="34"/>
      <c r="M877" s="54"/>
      <c r="N877" s="37"/>
    </row>
    <row r="878" spans="1:14" x14ac:dyDescent="0.3">
      <c r="A878" s="27"/>
      <c r="B878" s="41"/>
      <c r="C878" s="71"/>
      <c r="D878" s="28"/>
      <c r="E878" s="29"/>
      <c r="F878" s="16"/>
      <c r="G878" s="39"/>
      <c r="H878" s="51"/>
      <c r="I878" s="45"/>
      <c r="J878" s="17"/>
      <c r="K878" s="18" t="str">
        <f t="shared" si="20"/>
        <v xml:space="preserve"> </v>
      </c>
      <c r="L878" s="34"/>
      <c r="M878" s="54"/>
      <c r="N878" s="37"/>
    </row>
    <row r="879" spans="1:14" x14ac:dyDescent="0.3">
      <c r="A879" s="27"/>
      <c r="B879" s="41"/>
      <c r="C879" s="71"/>
      <c r="D879" s="28"/>
      <c r="E879" s="29"/>
      <c r="F879" s="16"/>
      <c r="G879" s="39"/>
      <c r="H879" s="51"/>
      <c r="I879" s="45"/>
      <c r="J879" s="17"/>
      <c r="K879" s="18" t="str">
        <f t="shared" si="20"/>
        <v xml:space="preserve"> </v>
      </c>
      <c r="L879" s="34"/>
      <c r="M879" s="54"/>
      <c r="N879" s="37"/>
    </row>
    <row r="880" spans="1:14" x14ac:dyDescent="0.3">
      <c r="A880" s="27"/>
      <c r="B880" s="41"/>
      <c r="C880" s="71"/>
      <c r="D880" s="28"/>
      <c r="E880" s="29"/>
      <c r="F880" s="16"/>
      <c r="G880" s="39"/>
      <c r="H880" s="51"/>
      <c r="I880" s="45"/>
      <c r="J880" s="17"/>
      <c r="K880" s="18" t="str">
        <f t="shared" si="20"/>
        <v xml:space="preserve"> </v>
      </c>
      <c r="L880" s="34"/>
      <c r="M880" s="54"/>
      <c r="N880" s="37"/>
    </row>
    <row r="881" spans="1:14" x14ac:dyDescent="0.3">
      <c r="A881" s="27"/>
      <c r="B881" s="41"/>
      <c r="C881" s="71"/>
      <c r="D881" s="28"/>
      <c r="E881" s="29"/>
      <c r="F881" s="16"/>
      <c r="G881" s="39"/>
      <c r="H881" s="51"/>
      <c r="I881" s="45"/>
      <c r="J881" s="17"/>
      <c r="K881" s="18" t="str">
        <f t="shared" si="20"/>
        <v xml:space="preserve"> </v>
      </c>
      <c r="L881" s="34"/>
      <c r="M881" s="54"/>
      <c r="N881" s="37"/>
    </row>
    <row r="882" spans="1:14" x14ac:dyDescent="0.3">
      <c r="A882" s="27"/>
      <c r="B882" s="41"/>
      <c r="C882" s="71"/>
      <c r="D882" s="28"/>
      <c r="E882" s="29"/>
      <c r="F882" s="16"/>
      <c r="G882" s="39"/>
      <c r="H882" s="51"/>
      <c r="I882" s="45"/>
      <c r="J882" s="17"/>
      <c r="K882" s="18" t="str">
        <f t="shared" si="20"/>
        <v xml:space="preserve"> </v>
      </c>
      <c r="L882" s="34"/>
      <c r="M882" s="54"/>
      <c r="N882" s="37"/>
    </row>
    <row r="883" spans="1:14" x14ac:dyDescent="0.3">
      <c r="A883" s="27"/>
      <c r="B883" s="41"/>
      <c r="C883" s="71"/>
      <c r="D883" s="28"/>
      <c r="E883" s="29"/>
      <c r="F883" s="16"/>
      <c r="G883" s="39"/>
      <c r="H883" s="51"/>
      <c r="I883" s="45"/>
      <c r="J883" s="17"/>
      <c r="K883" s="18" t="str">
        <f t="shared" si="20"/>
        <v xml:space="preserve"> </v>
      </c>
      <c r="L883" s="34"/>
      <c r="M883" s="54"/>
      <c r="N883" s="37"/>
    </row>
    <row r="884" spans="1:14" x14ac:dyDescent="0.3">
      <c r="A884" s="27"/>
      <c r="B884" s="41"/>
      <c r="C884" s="71"/>
      <c r="D884" s="28"/>
      <c r="E884" s="29"/>
      <c r="F884" s="16"/>
      <c r="G884" s="39"/>
      <c r="H884" s="51"/>
      <c r="I884" s="45"/>
      <c r="J884" s="17"/>
      <c r="K884" s="18" t="str">
        <f t="shared" si="20"/>
        <v xml:space="preserve"> </v>
      </c>
      <c r="L884" s="34"/>
      <c r="M884" s="54"/>
      <c r="N884" s="37"/>
    </row>
    <row r="885" spans="1:14" x14ac:dyDescent="0.3">
      <c r="A885" s="27"/>
      <c r="B885" s="41"/>
      <c r="C885" s="71"/>
      <c r="D885" s="28"/>
      <c r="E885" s="29"/>
      <c r="F885" s="16"/>
      <c r="G885" s="39"/>
      <c r="H885" s="51"/>
      <c r="I885" s="45"/>
      <c r="J885" s="17"/>
      <c r="K885" s="18" t="str">
        <f t="shared" si="20"/>
        <v xml:space="preserve"> </v>
      </c>
      <c r="L885" s="34"/>
      <c r="M885" s="54"/>
      <c r="N885" s="37"/>
    </row>
    <row r="886" spans="1:14" x14ac:dyDescent="0.3">
      <c r="A886" s="27"/>
      <c r="B886" s="41"/>
      <c r="C886" s="71"/>
      <c r="D886" s="28"/>
      <c r="E886" s="29"/>
      <c r="F886" s="16"/>
      <c r="G886" s="39"/>
      <c r="H886" s="51"/>
      <c r="I886" s="45"/>
      <c r="J886" s="17"/>
      <c r="K886" s="18" t="str">
        <f t="shared" si="20"/>
        <v xml:space="preserve"> </v>
      </c>
      <c r="L886" s="34"/>
      <c r="M886" s="54"/>
      <c r="N886" s="37"/>
    </row>
    <row r="887" spans="1:14" x14ac:dyDescent="0.3">
      <c r="A887" s="27"/>
      <c r="B887" s="41"/>
      <c r="C887" s="71"/>
      <c r="D887" s="28"/>
      <c r="E887" s="29"/>
      <c r="F887" s="16"/>
      <c r="G887" s="39"/>
      <c r="H887" s="51"/>
      <c r="I887" s="45"/>
      <c r="J887" s="17"/>
      <c r="K887" s="18" t="str">
        <f t="shared" si="20"/>
        <v xml:space="preserve"> </v>
      </c>
      <c r="L887" s="34"/>
      <c r="M887" s="54"/>
      <c r="N887" s="37"/>
    </row>
    <row r="888" spans="1:14" x14ac:dyDescent="0.3">
      <c r="A888" s="27"/>
      <c r="B888" s="41"/>
      <c r="C888" s="71"/>
      <c r="D888" s="28"/>
      <c r="E888" s="29"/>
      <c r="F888" s="16"/>
      <c r="G888" s="39"/>
      <c r="H888" s="51"/>
      <c r="I888" s="45"/>
      <c r="J888" s="17"/>
      <c r="K888" s="18" t="str">
        <f t="shared" si="20"/>
        <v xml:space="preserve"> </v>
      </c>
      <c r="L888" s="34"/>
      <c r="M888" s="54"/>
      <c r="N888" s="37"/>
    </row>
    <row r="889" spans="1:14" x14ac:dyDescent="0.3">
      <c r="A889" s="27"/>
      <c r="B889" s="41"/>
      <c r="C889" s="71"/>
      <c r="D889" s="28"/>
      <c r="E889" s="29"/>
      <c r="F889" s="16"/>
      <c r="G889" s="39"/>
      <c r="H889" s="51"/>
      <c r="I889" s="45"/>
      <c r="J889" s="17"/>
      <c r="K889" s="18" t="str">
        <f t="shared" si="20"/>
        <v xml:space="preserve"> </v>
      </c>
      <c r="L889" s="34"/>
      <c r="M889" s="54"/>
      <c r="N889" s="37"/>
    </row>
    <row r="890" spans="1:14" x14ac:dyDescent="0.3">
      <c r="A890" s="26"/>
      <c r="B890" s="41"/>
      <c r="C890" s="71"/>
      <c r="D890" s="28"/>
      <c r="E890" s="29"/>
      <c r="F890" s="16"/>
      <c r="G890" s="39"/>
      <c r="H890" s="51"/>
      <c r="I890" s="45"/>
      <c r="J890" s="17"/>
      <c r="K890" s="18" t="str">
        <f t="shared" si="20"/>
        <v xml:space="preserve"> </v>
      </c>
      <c r="L890" s="34"/>
      <c r="M890" s="54"/>
      <c r="N890" s="37"/>
    </row>
    <row r="891" spans="1:14" x14ac:dyDescent="0.3">
      <c r="A891" s="27"/>
      <c r="B891" s="41"/>
      <c r="C891" s="71"/>
      <c r="D891" s="28"/>
      <c r="E891" s="29"/>
      <c r="F891" s="16"/>
      <c r="G891" s="39"/>
      <c r="H891" s="51"/>
      <c r="I891" s="45"/>
      <c r="J891" s="17"/>
      <c r="K891" s="18" t="str">
        <f t="shared" si="20"/>
        <v xml:space="preserve"> </v>
      </c>
      <c r="L891" s="34"/>
      <c r="M891" s="54"/>
      <c r="N891" s="37"/>
    </row>
    <row r="892" spans="1:14" x14ac:dyDescent="0.3">
      <c r="A892" s="27"/>
      <c r="B892" s="41"/>
      <c r="C892" s="71"/>
      <c r="D892" s="28"/>
      <c r="E892" s="29"/>
      <c r="F892" s="16"/>
      <c r="G892" s="39"/>
      <c r="H892" s="51"/>
      <c r="I892" s="45"/>
      <c r="J892" s="17"/>
      <c r="K892" s="18" t="str">
        <f t="shared" si="20"/>
        <v xml:space="preserve"> </v>
      </c>
      <c r="L892" s="34"/>
      <c r="M892" s="54"/>
      <c r="N892" s="37"/>
    </row>
    <row r="893" spans="1:14" x14ac:dyDescent="0.3">
      <c r="A893" s="27"/>
      <c r="B893" s="41"/>
      <c r="C893" s="71"/>
      <c r="D893" s="28"/>
      <c r="E893" s="29"/>
      <c r="F893" s="16"/>
      <c r="G893" s="39"/>
      <c r="H893" s="51"/>
      <c r="I893" s="45"/>
      <c r="J893" s="17"/>
      <c r="K893" s="18" t="str">
        <f t="shared" si="20"/>
        <v xml:space="preserve"> </v>
      </c>
      <c r="L893" s="34"/>
      <c r="M893" s="54"/>
      <c r="N893" s="37"/>
    </row>
    <row r="894" spans="1:14" x14ac:dyDescent="0.3">
      <c r="A894" s="27"/>
      <c r="B894" s="41"/>
      <c r="C894" s="71"/>
      <c r="D894" s="28"/>
      <c r="E894" s="29"/>
      <c r="F894" s="16"/>
      <c r="G894" s="39"/>
      <c r="H894" s="51"/>
      <c r="I894" s="45"/>
      <c r="J894" s="17"/>
      <c r="K894" s="18" t="str">
        <f t="shared" si="20"/>
        <v xml:space="preserve"> </v>
      </c>
      <c r="L894" s="34"/>
      <c r="M894" s="54"/>
      <c r="N894" s="37"/>
    </row>
    <row r="895" spans="1:14" x14ac:dyDescent="0.3">
      <c r="A895" s="27"/>
      <c r="B895" s="41"/>
      <c r="C895" s="71"/>
      <c r="D895" s="28"/>
      <c r="E895" s="29"/>
      <c r="F895" s="16"/>
      <c r="G895" s="39"/>
      <c r="H895" s="51"/>
      <c r="I895" s="45"/>
      <c r="J895" s="17"/>
      <c r="K895" s="18" t="str">
        <f t="shared" si="20"/>
        <v xml:space="preserve"> </v>
      </c>
      <c r="L895" s="34"/>
      <c r="M895" s="54"/>
      <c r="N895" s="37"/>
    </row>
    <row r="896" spans="1:14" x14ac:dyDescent="0.3">
      <c r="A896" s="27"/>
      <c r="B896" s="41"/>
      <c r="C896" s="71"/>
      <c r="D896" s="28"/>
      <c r="E896" s="29"/>
      <c r="F896" s="16"/>
      <c r="G896" s="39"/>
      <c r="H896" s="51"/>
      <c r="I896" s="45"/>
      <c r="J896" s="17"/>
      <c r="K896" s="18" t="str">
        <f t="shared" si="20"/>
        <v xml:space="preserve"> </v>
      </c>
      <c r="L896" s="34"/>
      <c r="M896" s="54"/>
      <c r="N896" s="37"/>
    </row>
    <row r="897" spans="1:14" x14ac:dyDescent="0.3">
      <c r="A897" s="27"/>
      <c r="B897" s="41"/>
      <c r="C897" s="71"/>
      <c r="D897" s="28"/>
      <c r="E897" s="29"/>
      <c r="F897" s="16"/>
      <c r="G897" s="39"/>
      <c r="H897" s="51"/>
      <c r="I897" s="45"/>
      <c r="J897" s="17"/>
      <c r="K897" s="18" t="str">
        <f t="shared" si="20"/>
        <v xml:space="preserve"> </v>
      </c>
      <c r="L897" s="34"/>
      <c r="M897" s="54"/>
      <c r="N897" s="37"/>
    </row>
    <row r="898" spans="1:14" x14ac:dyDescent="0.3">
      <c r="A898" s="27"/>
      <c r="B898" s="41"/>
      <c r="C898" s="71"/>
      <c r="D898" s="28"/>
      <c r="E898" s="29"/>
      <c r="F898" s="16"/>
      <c r="G898" s="39"/>
      <c r="H898" s="51"/>
      <c r="I898" s="45"/>
      <c r="J898" s="17"/>
      <c r="K898" s="18" t="str">
        <f t="shared" si="20"/>
        <v xml:space="preserve"> </v>
      </c>
      <c r="L898" s="34"/>
      <c r="M898" s="54"/>
      <c r="N898" s="37"/>
    </row>
    <row r="899" spans="1:14" x14ac:dyDescent="0.3">
      <c r="A899" s="27"/>
      <c r="B899" s="41"/>
      <c r="C899" s="71"/>
      <c r="D899" s="28"/>
      <c r="E899" s="29"/>
      <c r="F899" s="16"/>
      <c r="G899" s="39"/>
      <c r="H899" s="51"/>
      <c r="I899" s="45"/>
      <c r="J899" s="17"/>
      <c r="K899" s="18" t="str">
        <f t="shared" ref="K899:K962" si="21">IF(I899,IF(ISNUMBER(J899),J899*I899," ")," ")</f>
        <v xml:space="preserve"> </v>
      </c>
      <c r="L899" s="34"/>
      <c r="M899" s="54"/>
      <c r="N899" s="37"/>
    </row>
    <row r="900" spans="1:14" x14ac:dyDescent="0.3">
      <c r="A900" s="27"/>
      <c r="B900" s="41"/>
      <c r="C900" s="71"/>
      <c r="D900" s="28"/>
      <c r="E900" s="29"/>
      <c r="F900" s="16"/>
      <c r="G900" s="39"/>
      <c r="H900" s="51"/>
      <c r="I900" s="45"/>
      <c r="J900" s="17"/>
      <c r="K900" s="18" t="str">
        <f t="shared" si="21"/>
        <v xml:space="preserve"> </v>
      </c>
      <c r="L900" s="34"/>
      <c r="M900" s="54"/>
      <c r="N900" s="37"/>
    </row>
    <row r="901" spans="1:14" x14ac:dyDescent="0.3">
      <c r="A901" s="27"/>
      <c r="B901" s="41"/>
      <c r="C901" s="71"/>
      <c r="D901" s="28"/>
      <c r="E901" s="29"/>
      <c r="F901" s="16"/>
      <c r="G901" s="39"/>
      <c r="H901" s="51"/>
      <c r="I901" s="45"/>
      <c r="J901" s="17"/>
      <c r="K901" s="18" t="str">
        <f t="shared" si="21"/>
        <v xml:space="preserve"> </v>
      </c>
      <c r="L901" s="34"/>
      <c r="M901" s="54"/>
      <c r="N901" s="37"/>
    </row>
    <row r="902" spans="1:14" x14ac:dyDescent="0.3">
      <c r="A902" s="27"/>
      <c r="B902" s="41"/>
      <c r="C902" s="71"/>
      <c r="D902" s="28"/>
      <c r="E902" s="29"/>
      <c r="F902" s="16"/>
      <c r="G902" s="39"/>
      <c r="H902" s="51"/>
      <c r="I902" s="45"/>
      <c r="J902" s="17"/>
      <c r="K902" s="18" t="str">
        <f t="shared" si="21"/>
        <v xml:space="preserve"> </v>
      </c>
      <c r="L902" s="34"/>
      <c r="M902" s="54"/>
      <c r="N902" s="37"/>
    </row>
    <row r="903" spans="1:14" x14ac:dyDescent="0.3">
      <c r="A903" s="27"/>
      <c r="B903" s="41"/>
      <c r="C903" s="71"/>
      <c r="D903" s="28"/>
      <c r="E903" s="29"/>
      <c r="F903" s="16"/>
      <c r="G903" s="39"/>
      <c r="H903" s="51"/>
      <c r="I903" s="45"/>
      <c r="J903" s="17"/>
      <c r="K903" s="18" t="str">
        <f t="shared" si="21"/>
        <v xml:space="preserve"> </v>
      </c>
      <c r="L903" s="34"/>
      <c r="M903" s="54"/>
      <c r="N903" s="37"/>
    </row>
    <row r="904" spans="1:14" x14ac:dyDescent="0.3">
      <c r="A904" s="27"/>
      <c r="B904" s="41"/>
      <c r="C904" s="71"/>
      <c r="D904" s="28"/>
      <c r="E904" s="29"/>
      <c r="F904" s="16"/>
      <c r="G904" s="39"/>
      <c r="H904" s="51"/>
      <c r="I904" s="45"/>
      <c r="J904" s="17"/>
      <c r="K904" s="18" t="str">
        <f t="shared" si="21"/>
        <v xml:space="preserve"> </v>
      </c>
      <c r="L904" s="34"/>
      <c r="M904" s="54"/>
      <c r="N904" s="37"/>
    </row>
    <row r="905" spans="1:14" x14ac:dyDescent="0.3">
      <c r="A905" s="27"/>
      <c r="B905" s="41"/>
      <c r="C905" s="71"/>
      <c r="D905" s="28"/>
      <c r="E905" s="29"/>
      <c r="F905" s="16"/>
      <c r="G905" s="39"/>
      <c r="H905" s="51"/>
      <c r="I905" s="45"/>
      <c r="J905" s="17"/>
      <c r="K905" s="18" t="str">
        <f t="shared" si="21"/>
        <v xml:space="preserve"> </v>
      </c>
      <c r="L905" s="34"/>
      <c r="M905" s="54"/>
      <c r="N905" s="37"/>
    </row>
    <row r="906" spans="1:14" x14ac:dyDescent="0.3">
      <c r="A906" s="27"/>
      <c r="B906" s="41"/>
      <c r="C906" s="71"/>
      <c r="D906" s="28"/>
      <c r="E906" s="29"/>
      <c r="F906" s="16"/>
      <c r="G906" s="39"/>
      <c r="H906" s="51"/>
      <c r="I906" s="45"/>
      <c r="J906" s="17"/>
      <c r="K906" s="18" t="str">
        <f t="shared" si="21"/>
        <v xml:space="preserve"> </v>
      </c>
      <c r="L906" s="34"/>
      <c r="M906" s="54"/>
      <c r="N906" s="37"/>
    </row>
    <row r="907" spans="1:14" x14ac:dyDescent="0.3">
      <c r="A907" s="27"/>
      <c r="B907" s="41"/>
      <c r="C907" s="71"/>
      <c r="D907" s="28"/>
      <c r="E907" s="29"/>
      <c r="F907" s="16"/>
      <c r="G907" s="39"/>
      <c r="H907" s="51"/>
      <c r="I907" s="45"/>
      <c r="J907" s="17"/>
      <c r="K907" s="18" t="str">
        <f t="shared" si="21"/>
        <v xml:space="preserve"> </v>
      </c>
      <c r="L907" s="34"/>
      <c r="M907" s="54"/>
      <c r="N907" s="37"/>
    </row>
    <row r="908" spans="1:14" x14ac:dyDescent="0.3">
      <c r="A908" s="27"/>
      <c r="B908" s="41"/>
      <c r="C908" s="71"/>
      <c r="D908" s="28"/>
      <c r="E908" s="29"/>
      <c r="F908" s="16"/>
      <c r="G908" s="39"/>
      <c r="H908" s="51"/>
      <c r="I908" s="45"/>
      <c r="J908" s="17"/>
      <c r="K908" s="18" t="str">
        <f t="shared" si="21"/>
        <v xml:space="preserve"> </v>
      </c>
      <c r="L908" s="34"/>
      <c r="M908" s="54"/>
      <c r="N908" s="37"/>
    </row>
    <row r="909" spans="1:14" x14ac:dyDescent="0.3">
      <c r="A909" s="27"/>
      <c r="B909" s="41"/>
      <c r="C909" s="71"/>
      <c r="D909" s="28"/>
      <c r="E909" s="29"/>
      <c r="F909" s="16"/>
      <c r="G909" s="39"/>
      <c r="H909" s="51"/>
      <c r="I909" s="45"/>
      <c r="J909" s="17"/>
      <c r="K909" s="18" t="str">
        <f t="shared" si="21"/>
        <v xml:space="preserve"> </v>
      </c>
      <c r="L909" s="34"/>
      <c r="M909" s="54"/>
      <c r="N909" s="37"/>
    </row>
    <row r="910" spans="1:14" x14ac:dyDescent="0.3">
      <c r="A910" s="27"/>
      <c r="B910" s="41"/>
      <c r="C910" s="71"/>
      <c r="D910" s="28"/>
      <c r="E910" s="29"/>
      <c r="F910" s="16"/>
      <c r="G910" s="39"/>
      <c r="H910" s="51"/>
      <c r="I910" s="45"/>
      <c r="J910" s="17"/>
      <c r="K910" s="18" t="str">
        <f t="shared" si="21"/>
        <v xml:space="preserve"> </v>
      </c>
      <c r="L910" s="34"/>
      <c r="M910" s="54"/>
      <c r="N910" s="37"/>
    </row>
    <row r="911" spans="1:14" x14ac:dyDescent="0.3">
      <c r="A911" s="27"/>
      <c r="B911" s="41"/>
      <c r="C911" s="71"/>
      <c r="D911" s="28"/>
      <c r="E911" s="29"/>
      <c r="F911" s="16"/>
      <c r="G911" s="39"/>
      <c r="H911" s="51"/>
      <c r="I911" s="45"/>
      <c r="J911" s="17"/>
      <c r="K911" s="18" t="str">
        <f t="shared" si="21"/>
        <v xml:space="preserve"> </v>
      </c>
      <c r="L911" s="34"/>
      <c r="M911" s="54"/>
      <c r="N911" s="37"/>
    </row>
    <row r="912" spans="1:14" x14ac:dyDescent="0.3">
      <c r="A912" s="26"/>
      <c r="B912" s="41"/>
      <c r="C912" s="71"/>
      <c r="D912" s="28"/>
      <c r="E912" s="29"/>
      <c r="F912" s="16"/>
      <c r="G912" s="39"/>
      <c r="H912" s="51"/>
      <c r="I912" s="45"/>
      <c r="J912" s="17"/>
      <c r="K912" s="18" t="str">
        <f t="shared" si="21"/>
        <v xml:space="preserve"> </v>
      </c>
      <c r="L912" s="34"/>
      <c r="M912" s="54"/>
      <c r="N912" s="37"/>
    </row>
    <row r="913" spans="1:14" x14ac:dyDescent="0.3">
      <c r="A913" s="27"/>
      <c r="B913" s="41"/>
      <c r="C913" s="71"/>
      <c r="D913" s="28"/>
      <c r="E913" s="29"/>
      <c r="F913" s="16"/>
      <c r="G913" s="39"/>
      <c r="H913" s="51"/>
      <c r="I913" s="45"/>
      <c r="J913" s="17"/>
      <c r="K913" s="18" t="str">
        <f t="shared" si="21"/>
        <v xml:space="preserve"> </v>
      </c>
      <c r="L913" s="34"/>
      <c r="M913" s="54"/>
      <c r="N913" s="37"/>
    </row>
    <row r="914" spans="1:14" x14ac:dyDescent="0.3">
      <c r="A914" s="27"/>
      <c r="B914" s="41"/>
      <c r="C914" s="71"/>
      <c r="D914" s="28"/>
      <c r="E914" s="29"/>
      <c r="F914" s="16"/>
      <c r="G914" s="39"/>
      <c r="H914" s="51"/>
      <c r="I914" s="45"/>
      <c r="J914" s="17"/>
      <c r="K914" s="18" t="str">
        <f t="shared" si="21"/>
        <v xml:space="preserve"> </v>
      </c>
      <c r="L914" s="34"/>
      <c r="M914" s="54"/>
      <c r="N914" s="37"/>
    </row>
    <row r="915" spans="1:14" x14ac:dyDescent="0.3">
      <c r="A915" s="27"/>
      <c r="B915" s="41"/>
      <c r="C915" s="71"/>
      <c r="D915" s="28"/>
      <c r="E915" s="29"/>
      <c r="F915" s="16"/>
      <c r="G915" s="39"/>
      <c r="H915" s="51"/>
      <c r="I915" s="45"/>
      <c r="J915" s="17"/>
      <c r="K915" s="18" t="str">
        <f t="shared" si="21"/>
        <v xml:space="preserve"> </v>
      </c>
      <c r="L915" s="34"/>
      <c r="M915" s="54"/>
      <c r="N915" s="37"/>
    </row>
    <row r="916" spans="1:14" x14ac:dyDescent="0.3">
      <c r="A916" s="27"/>
      <c r="B916" s="41"/>
      <c r="C916" s="71"/>
      <c r="D916" s="28"/>
      <c r="E916" s="29"/>
      <c r="F916" s="16"/>
      <c r="G916" s="39"/>
      <c r="H916" s="51"/>
      <c r="I916" s="45"/>
      <c r="J916" s="17"/>
      <c r="K916" s="18" t="str">
        <f t="shared" si="21"/>
        <v xml:space="preserve"> </v>
      </c>
      <c r="L916" s="34"/>
      <c r="M916" s="54"/>
      <c r="N916" s="37"/>
    </row>
    <row r="917" spans="1:14" x14ac:dyDescent="0.3">
      <c r="A917" s="27"/>
      <c r="B917" s="41"/>
      <c r="C917" s="71"/>
      <c r="D917" s="28"/>
      <c r="E917" s="29"/>
      <c r="F917" s="16"/>
      <c r="G917" s="39"/>
      <c r="H917" s="51"/>
      <c r="I917" s="45"/>
      <c r="J917" s="17"/>
      <c r="K917" s="18" t="str">
        <f t="shared" si="21"/>
        <v xml:space="preserve"> </v>
      </c>
      <c r="L917" s="34"/>
      <c r="M917" s="54"/>
      <c r="N917" s="37"/>
    </row>
    <row r="918" spans="1:14" x14ac:dyDescent="0.3">
      <c r="A918" s="27"/>
      <c r="B918" s="41"/>
      <c r="C918" s="71"/>
      <c r="D918" s="28"/>
      <c r="E918" s="29"/>
      <c r="F918" s="16"/>
      <c r="G918" s="39"/>
      <c r="H918" s="51"/>
      <c r="I918" s="45"/>
      <c r="J918" s="17"/>
      <c r="K918" s="18" t="str">
        <f t="shared" si="21"/>
        <v xml:space="preserve"> </v>
      </c>
      <c r="L918" s="34"/>
      <c r="M918" s="54"/>
      <c r="N918" s="37"/>
    </row>
    <row r="919" spans="1:14" x14ac:dyDescent="0.3">
      <c r="A919" s="27"/>
      <c r="B919" s="41"/>
      <c r="C919" s="71"/>
      <c r="D919" s="28"/>
      <c r="E919" s="29"/>
      <c r="F919" s="16"/>
      <c r="G919" s="39"/>
      <c r="H919" s="51"/>
      <c r="I919" s="45"/>
      <c r="J919" s="17"/>
      <c r="K919" s="18" t="str">
        <f t="shared" si="21"/>
        <v xml:space="preserve"> </v>
      </c>
      <c r="L919" s="34"/>
      <c r="M919" s="54"/>
      <c r="N919" s="37"/>
    </row>
    <row r="920" spans="1:14" x14ac:dyDescent="0.3">
      <c r="A920" s="27"/>
      <c r="B920" s="41"/>
      <c r="C920" s="71"/>
      <c r="D920" s="28"/>
      <c r="E920" s="29"/>
      <c r="F920" s="16"/>
      <c r="G920" s="39"/>
      <c r="H920" s="51"/>
      <c r="I920" s="45"/>
      <c r="J920" s="17"/>
      <c r="K920" s="18" t="str">
        <f t="shared" si="21"/>
        <v xml:space="preserve"> </v>
      </c>
      <c r="L920" s="34"/>
      <c r="M920" s="54"/>
      <c r="N920" s="37"/>
    </row>
    <row r="921" spans="1:14" x14ac:dyDescent="0.3">
      <c r="A921" s="27"/>
      <c r="B921" s="41"/>
      <c r="C921" s="71"/>
      <c r="D921" s="28"/>
      <c r="E921" s="29"/>
      <c r="F921" s="16"/>
      <c r="G921" s="39"/>
      <c r="H921" s="51"/>
      <c r="I921" s="45"/>
      <c r="J921" s="17"/>
      <c r="K921" s="18" t="str">
        <f t="shared" si="21"/>
        <v xml:space="preserve"> </v>
      </c>
      <c r="L921" s="34"/>
      <c r="M921" s="54"/>
      <c r="N921" s="37"/>
    </row>
    <row r="922" spans="1:14" x14ac:dyDescent="0.3">
      <c r="A922" s="27"/>
      <c r="B922" s="41"/>
      <c r="C922" s="71"/>
      <c r="D922" s="28"/>
      <c r="E922" s="29"/>
      <c r="F922" s="16"/>
      <c r="G922" s="39"/>
      <c r="H922" s="51"/>
      <c r="I922" s="45"/>
      <c r="J922" s="17"/>
      <c r="K922" s="18" t="str">
        <f t="shared" si="21"/>
        <v xml:space="preserve"> </v>
      </c>
      <c r="L922" s="34"/>
      <c r="M922" s="54"/>
      <c r="N922" s="37"/>
    </row>
    <row r="923" spans="1:14" x14ac:dyDescent="0.3">
      <c r="A923" s="27"/>
      <c r="B923" s="41"/>
      <c r="C923" s="71"/>
      <c r="D923" s="28"/>
      <c r="E923" s="29"/>
      <c r="F923" s="16"/>
      <c r="G923" s="39"/>
      <c r="H923" s="51"/>
      <c r="I923" s="45"/>
      <c r="J923" s="17"/>
      <c r="K923" s="18" t="str">
        <f t="shared" si="21"/>
        <v xml:space="preserve"> </v>
      </c>
      <c r="L923" s="34"/>
      <c r="M923" s="54"/>
      <c r="N923" s="37"/>
    </row>
    <row r="924" spans="1:14" x14ac:dyDescent="0.3">
      <c r="A924" s="27"/>
      <c r="B924" s="41"/>
      <c r="C924" s="71"/>
      <c r="D924" s="28"/>
      <c r="E924" s="29"/>
      <c r="F924" s="16"/>
      <c r="G924" s="39"/>
      <c r="H924" s="51"/>
      <c r="I924" s="45"/>
      <c r="J924" s="17"/>
      <c r="K924" s="18" t="str">
        <f t="shared" si="21"/>
        <v xml:space="preserve"> </v>
      </c>
      <c r="L924" s="34"/>
      <c r="M924" s="54"/>
      <c r="N924" s="37"/>
    </row>
    <row r="925" spans="1:14" x14ac:dyDescent="0.3">
      <c r="A925" s="27"/>
      <c r="B925" s="41"/>
      <c r="C925" s="71"/>
      <c r="D925" s="28"/>
      <c r="E925" s="29"/>
      <c r="F925" s="16"/>
      <c r="G925" s="39"/>
      <c r="H925" s="51"/>
      <c r="I925" s="45"/>
      <c r="J925" s="17"/>
      <c r="K925" s="18" t="str">
        <f t="shared" si="21"/>
        <v xml:space="preserve"> </v>
      </c>
      <c r="L925" s="34"/>
      <c r="M925" s="54"/>
      <c r="N925" s="37"/>
    </row>
    <row r="926" spans="1:14" x14ac:dyDescent="0.3">
      <c r="A926" s="27"/>
      <c r="B926" s="41"/>
      <c r="C926" s="71"/>
      <c r="D926" s="28"/>
      <c r="E926" s="29"/>
      <c r="F926" s="16"/>
      <c r="G926" s="39"/>
      <c r="H926" s="51"/>
      <c r="I926" s="45"/>
      <c r="J926" s="17"/>
      <c r="K926" s="18" t="str">
        <f t="shared" si="21"/>
        <v xml:space="preserve"> </v>
      </c>
      <c r="L926" s="34"/>
      <c r="M926" s="54"/>
      <c r="N926" s="37"/>
    </row>
    <row r="927" spans="1:14" x14ac:dyDescent="0.3">
      <c r="A927" s="27"/>
      <c r="B927" s="41"/>
      <c r="C927" s="71"/>
      <c r="D927" s="28"/>
      <c r="E927" s="29"/>
      <c r="F927" s="16"/>
      <c r="G927" s="39"/>
      <c r="H927" s="51"/>
      <c r="I927" s="45"/>
      <c r="J927" s="17"/>
      <c r="K927" s="18" t="str">
        <f t="shared" si="21"/>
        <v xml:space="preserve"> </v>
      </c>
      <c r="L927" s="34"/>
      <c r="M927" s="54"/>
      <c r="N927" s="37"/>
    </row>
    <row r="928" spans="1:14" x14ac:dyDescent="0.3">
      <c r="A928" s="27"/>
      <c r="B928" s="41"/>
      <c r="C928" s="71"/>
      <c r="D928" s="28"/>
      <c r="E928" s="29"/>
      <c r="F928" s="16"/>
      <c r="G928" s="39"/>
      <c r="H928" s="51"/>
      <c r="I928" s="45"/>
      <c r="J928" s="17"/>
      <c r="K928" s="18" t="str">
        <f t="shared" si="21"/>
        <v xml:space="preserve"> </v>
      </c>
      <c r="L928" s="34"/>
      <c r="M928" s="54"/>
      <c r="N928" s="37"/>
    </row>
    <row r="929" spans="1:14" x14ac:dyDescent="0.3">
      <c r="A929" s="27"/>
      <c r="B929" s="41"/>
      <c r="C929" s="71"/>
      <c r="D929" s="28"/>
      <c r="E929" s="29"/>
      <c r="F929" s="16"/>
      <c r="G929" s="39"/>
      <c r="H929" s="51"/>
      <c r="I929" s="45"/>
      <c r="J929" s="17"/>
      <c r="K929" s="18" t="str">
        <f t="shared" si="21"/>
        <v xml:space="preserve"> </v>
      </c>
      <c r="L929" s="34"/>
      <c r="M929" s="54"/>
      <c r="N929" s="37"/>
    </row>
    <row r="930" spans="1:14" x14ac:dyDescent="0.3">
      <c r="A930" s="27"/>
      <c r="B930" s="41"/>
      <c r="C930" s="71"/>
      <c r="D930" s="28"/>
      <c r="E930" s="29"/>
      <c r="F930" s="16"/>
      <c r="G930" s="39"/>
      <c r="H930" s="51"/>
      <c r="I930" s="45"/>
      <c r="J930" s="17"/>
      <c r="K930" s="18" t="str">
        <f t="shared" si="21"/>
        <v xml:space="preserve"> </v>
      </c>
      <c r="L930" s="34"/>
      <c r="M930" s="54"/>
      <c r="N930" s="37"/>
    </row>
    <row r="931" spans="1:14" x14ac:dyDescent="0.3">
      <c r="A931" s="27"/>
      <c r="B931" s="41"/>
      <c r="C931" s="71"/>
      <c r="D931" s="28"/>
      <c r="E931" s="29"/>
      <c r="F931" s="16"/>
      <c r="G931" s="39"/>
      <c r="H931" s="51"/>
      <c r="I931" s="45"/>
      <c r="J931" s="17"/>
      <c r="K931" s="18" t="str">
        <f t="shared" si="21"/>
        <v xml:space="preserve"> </v>
      </c>
      <c r="L931" s="34"/>
      <c r="M931" s="54"/>
      <c r="N931" s="37"/>
    </row>
    <row r="932" spans="1:14" x14ac:dyDescent="0.3">
      <c r="A932" s="27"/>
      <c r="B932" s="41"/>
      <c r="C932" s="71"/>
      <c r="D932" s="28"/>
      <c r="E932" s="29"/>
      <c r="F932" s="16"/>
      <c r="G932" s="39"/>
      <c r="H932" s="51"/>
      <c r="I932" s="45"/>
      <c r="J932" s="17"/>
      <c r="K932" s="18" t="str">
        <f t="shared" si="21"/>
        <v xml:space="preserve"> </v>
      </c>
      <c r="L932" s="34"/>
      <c r="M932" s="54"/>
      <c r="N932" s="37"/>
    </row>
    <row r="933" spans="1:14" x14ac:dyDescent="0.3">
      <c r="A933" s="27"/>
      <c r="B933" s="41"/>
      <c r="C933" s="71"/>
      <c r="D933" s="28"/>
      <c r="E933" s="29"/>
      <c r="F933" s="16"/>
      <c r="G933" s="39"/>
      <c r="H933" s="51"/>
      <c r="I933" s="45"/>
      <c r="J933" s="17"/>
      <c r="K933" s="18" t="str">
        <f t="shared" si="21"/>
        <v xml:space="preserve"> </v>
      </c>
      <c r="L933" s="34"/>
      <c r="M933" s="54"/>
      <c r="N933" s="37"/>
    </row>
    <row r="934" spans="1:14" x14ac:dyDescent="0.3">
      <c r="A934" s="26"/>
      <c r="B934" s="41"/>
      <c r="C934" s="71"/>
      <c r="D934" s="28"/>
      <c r="E934" s="29"/>
      <c r="F934" s="16"/>
      <c r="G934" s="39"/>
      <c r="H934" s="51"/>
      <c r="I934" s="45"/>
      <c r="J934" s="17"/>
      <c r="K934" s="18" t="str">
        <f t="shared" si="21"/>
        <v xml:space="preserve"> </v>
      </c>
      <c r="L934" s="34"/>
      <c r="M934" s="54"/>
      <c r="N934" s="37"/>
    </row>
    <row r="935" spans="1:14" x14ac:dyDescent="0.3">
      <c r="A935" s="27"/>
      <c r="B935" s="41"/>
      <c r="C935" s="71"/>
      <c r="D935" s="28"/>
      <c r="E935" s="29"/>
      <c r="F935" s="16"/>
      <c r="G935" s="39"/>
      <c r="H935" s="51"/>
      <c r="I935" s="45"/>
      <c r="J935" s="17"/>
      <c r="K935" s="18" t="str">
        <f t="shared" si="21"/>
        <v xml:space="preserve"> </v>
      </c>
      <c r="L935" s="34"/>
      <c r="M935" s="54"/>
      <c r="N935" s="37"/>
    </row>
    <row r="936" spans="1:14" x14ac:dyDescent="0.3">
      <c r="A936" s="27"/>
      <c r="B936" s="41"/>
      <c r="C936" s="71"/>
      <c r="D936" s="28"/>
      <c r="E936" s="29"/>
      <c r="F936" s="16"/>
      <c r="G936" s="39"/>
      <c r="H936" s="51"/>
      <c r="I936" s="45"/>
      <c r="J936" s="17"/>
      <c r="K936" s="18" t="str">
        <f t="shared" si="21"/>
        <v xml:space="preserve"> </v>
      </c>
      <c r="L936" s="34"/>
      <c r="M936" s="54"/>
      <c r="N936" s="37"/>
    </row>
    <row r="937" spans="1:14" x14ac:dyDescent="0.3">
      <c r="A937" s="27"/>
      <c r="B937" s="41"/>
      <c r="C937" s="71"/>
      <c r="D937" s="28"/>
      <c r="E937" s="29"/>
      <c r="F937" s="16"/>
      <c r="G937" s="39"/>
      <c r="H937" s="51"/>
      <c r="I937" s="45"/>
      <c r="J937" s="17"/>
      <c r="K937" s="18" t="str">
        <f t="shared" si="21"/>
        <v xml:space="preserve"> </v>
      </c>
      <c r="L937" s="34"/>
      <c r="M937" s="54"/>
      <c r="N937" s="37"/>
    </row>
    <row r="938" spans="1:14" x14ac:dyDescent="0.3">
      <c r="A938" s="27"/>
      <c r="B938" s="41"/>
      <c r="C938" s="71"/>
      <c r="D938" s="28"/>
      <c r="E938" s="29"/>
      <c r="F938" s="16"/>
      <c r="G938" s="39"/>
      <c r="H938" s="51"/>
      <c r="I938" s="45"/>
      <c r="J938" s="17"/>
      <c r="K938" s="18" t="str">
        <f t="shared" si="21"/>
        <v xml:space="preserve"> </v>
      </c>
      <c r="L938" s="34"/>
      <c r="M938" s="54"/>
      <c r="N938" s="37"/>
    </row>
    <row r="939" spans="1:14" x14ac:dyDescent="0.3">
      <c r="A939" s="27"/>
      <c r="B939" s="41"/>
      <c r="C939" s="71"/>
      <c r="D939" s="28"/>
      <c r="E939" s="29"/>
      <c r="F939" s="16"/>
      <c r="G939" s="39"/>
      <c r="H939" s="51"/>
      <c r="I939" s="45"/>
      <c r="J939" s="17"/>
      <c r="K939" s="18" t="str">
        <f t="shared" si="21"/>
        <v xml:space="preserve"> </v>
      </c>
      <c r="L939" s="34"/>
      <c r="M939" s="54"/>
      <c r="N939" s="37"/>
    </row>
    <row r="940" spans="1:14" x14ac:dyDescent="0.3">
      <c r="A940" s="27"/>
      <c r="B940" s="41"/>
      <c r="C940" s="71"/>
      <c r="D940" s="28"/>
      <c r="E940" s="29"/>
      <c r="F940" s="16"/>
      <c r="G940" s="39"/>
      <c r="H940" s="51"/>
      <c r="I940" s="45"/>
      <c r="J940" s="17"/>
      <c r="K940" s="18" t="str">
        <f t="shared" si="21"/>
        <v xml:space="preserve"> </v>
      </c>
      <c r="L940" s="34"/>
      <c r="M940" s="54"/>
      <c r="N940" s="37"/>
    </row>
    <row r="941" spans="1:14" x14ac:dyDescent="0.3">
      <c r="A941" s="27"/>
      <c r="B941" s="41"/>
      <c r="C941" s="71"/>
      <c r="D941" s="28"/>
      <c r="E941" s="29"/>
      <c r="F941" s="16"/>
      <c r="G941" s="39"/>
      <c r="H941" s="51"/>
      <c r="I941" s="45"/>
      <c r="J941" s="17"/>
      <c r="K941" s="18" t="str">
        <f t="shared" si="21"/>
        <v xml:space="preserve"> </v>
      </c>
      <c r="L941" s="34"/>
      <c r="M941" s="54"/>
      <c r="N941" s="37"/>
    </row>
    <row r="942" spans="1:14" x14ac:dyDescent="0.3">
      <c r="A942" s="27"/>
      <c r="B942" s="41"/>
      <c r="C942" s="71"/>
      <c r="D942" s="28"/>
      <c r="E942" s="29"/>
      <c r="F942" s="16"/>
      <c r="G942" s="39"/>
      <c r="H942" s="51"/>
      <c r="I942" s="45"/>
      <c r="J942" s="17"/>
      <c r="K942" s="18" t="str">
        <f t="shared" si="21"/>
        <v xml:space="preserve"> </v>
      </c>
      <c r="L942" s="34"/>
      <c r="M942" s="54"/>
      <c r="N942" s="37"/>
    </row>
    <row r="943" spans="1:14" x14ac:dyDescent="0.3">
      <c r="A943" s="27"/>
      <c r="B943" s="41"/>
      <c r="C943" s="71"/>
      <c r="D943" s="28"/>
      <c r="E943" s="29"/>
      <c r="F943" s="16"/>
      <c r="G943" s="39"/>
      <c r="H943" s="51"/>
      <c r="I943" s="45"/>
      <c r="J943" s="17"/>
      <c r="K943" s="18" t="str">
        <f t="shared" si="21"/>
        <v xml:space="preserve"> </v>
      </c>
      <c r="L943" s="34"/>
      <c r="M943" s="54"/>
      <c r="N943" s="37"/>
    </row>
    <row r="944" spans="1:14" x14ac:dyDescent="0.3">
      <c r="A944" s="27"/>
      <c r="B944" s="41"/>
      <c r="C944" s="71"/>
      <c r="D944" s="28"/>
      <c r="E944" s="29"/>
      <c r="F944" s="16"/>
      <c r="G944" s="39"/>
      <c r="H944" s="51"/>
      <c r="I944" s="45"/>
      <c r="J944" s="17"/>
      <c r="K944" s="18" t="str">
        <f t="shared" si="21"/>
        <v xml:space="preserve"> </v>
      </c>
      <c r="L944" s="34"/>
      <c r="M944" s="54"/>
      <c r="N944" s="37"/>
    </row>
    <row r="945" spans="1:14" x14ac:dyDescent="0.3">
      <c r="A945" s="27"/>
      <c r="B945" s="41"/>
      <c r="C945" s="71"/>
      <c r="D945" s="28"/>
      <c r="E945" s="29"/>
      <c r="F945" s="16"/>
      <c r="G945" s="39"/>
      <c r="H945" s="51"/>
      <c r="I945" s="45"/>
      <c r="J945" s="17"/>
      <c r="K945" s="18" t="str">
        <f t="shared" si="21"/>
        <v xml:space="preserve"> </v>
      </c>
      <c r="L945" s="34"/>
      <c r="M945" s="54"/>
      <c r="N945" s="37"/>
    </row>
    <row r="946" spans="1:14" x14ac:dyDescent="0.3">
      <c r="A946" s="27"/>
      <c r="B946" s="41"/>
      <c r="C946" s="71"/>
      <c r="D946" s="28"/>
      <c r="E946" s="29"/>
      <c r="F946" s="16"/>
      <c r="G946" s="39"/>
      <c r="H946" s="51"/>
      <c r="I946" s="45"/>
      <c r="J946" s="17"/>
      <c r="K946" s="18" t="str">
        <f t="shared" si="21"/>
        <v xml:space="preserve"> </v>
      </c>
      <c r="L946" s="34"/>
      <c r="M946" s="54"/>
      <c r="N946" s="37"/>
    </row>
    <row r="947" spans="1:14" x14ac:dyDescent="0.3">
      <c r="A947" s="27"/>
      <c r="B947" s="41"/>
      <c r="C947" s="71"/>
      <c r="D947" s="28"/>
      <c r="E947" s="29"/>
      <c r="F947" s="16"/>
      <c r="G947" s="39"/>
      <c r="H947" s="51"/>
      <c r="I947" s="45"/>
      <c r="J947" s="17"/>
      <c r="K947" s="18" t="str">
        <f t="shared" si="21"/>
        <v xml:space="preserve"> </v>
      </c>
      <c r="L947" s="34"/>
      <c r="M947" s="54"/>
      <c r="N947" s="37"/>
    </row>
    <row r="948" spans="1:14" x14ac:dyDescent="0.3">
      <c r="A948" s="27"/>
      <c r="B948" s="41"/>
      <c r="C948" s="71"/>
      <c r="D948" s="28"/>
      <c r="E948" s="29"/>
      <c r="F948" s="16"/>
      <c r="G948" s="39"/>
      <c r="H948" s="51"/>
      <c r="I948" s="45"/>
      <c r="J948" s="17"/>
      <c r="K948" s="18" t="str">
        <f t="shared" si="21"/>
        <v xml:space="preserve"> </v>
      </c>
      <c r="L948" s="34"/>
      <c r="M948" s="54"/>
      <c r="N948" s="37"/>
    </row>
    <row r="949" spans="1:14" x14ac:dyDescent="0.3">
      <c r="A949" s="27"/>
      <c r="B949" s="41"/>
      <c r="C949" s="71"/>
      <c r="D949" s="28"/>
      <c r="E949" s="29"/>
      <c r="F949" s="16"/>
      <c r="G949" s="39"/>
      <c r="H949" s="51"/>
      <c r="I949" s="45"/>
      <c r="J949" s="17"/>
      <c r="K949" s="18" t="str">
        <f t="shared" si="21"/>
        <v xml:space="preserve"> </v>
      </c>
      <c r="L949" s="34"/>
      <c r="M949" s="54"/>
      <c r="N949" s="37"/>
    </row>
    <row r="950" spans="1:14" x14ac:dyDescent="0.3">
      <c r="A950" s="27"/>
      <c r="B950" s="41"/>
      <c r="C950" s="71"/>
      <c r="D950" s="28"/>
      <c r="E950" s="29"/>
      <c r="F950" s="16"/>
      <c r="G950" s="39"/>
      <c r="H950" s="51"/>
      <c r="I950" s="45"/>
      <c r="J950" s="17"/>
      <c r="K950" s="18" t="str">
        <f t="shared" si="21"/>
        <v xml:space="preserve"> </v>
      </c>
      <c r="L950" s="34"/>
      <c r="M950" s="54"/>
      <c r="N950" s="37"/>
    </row>
    <row r="951" spans="1:14" x14ac:dyDescent="0.3">
      <c r="A951" s="27"/>
      <c r="B951" s="41"/>
      <c r="C951" s="71"/>
      <c r="D951" s="28"/>
      <c r="E951" s="29"/>
      <c r="F951" s="16"/>
      <c r="G951" s="39"/>
      <c r="H951" s="51"/>
      <c r="I951" s="45"/>
      <c r="J951" s="17"/>
      <c r="K951" s="18" t="str">
        <f t="shared" si="21"/>
        <v xml:space="preserve"> </v>
      </c>
      <c r="L951" s="34"/>
      <c r="M951" s="54"/>
      <c r="N951" s="37"/>
    </row>
    <row r="952" spans="1:14" x14ac:dyDescent="0.3">
      <c r="A952" s="27"/>
      <c r="B952" s="41"/>
      <c r="C952" s="71"/>
      <c r="D952" s="28"/>
      <c r="E952" s="29"/>
      <c r="F952" s="16"/>
      <c r="G952" s="39"/>
      <c r="H952" s="51"/>
      <c r="I952" s="45"/>
      <c r="J952" s="17"/>
      <c r="K952" s="18" t="str">
        <f t="shared" si="21"/>
        <v xml:space="preserve"> </v>
      </c>
      <c r="L952" s="34"/>
      <c r="M952" s="54"/>
      <c r="N952" s="37"/>
    </row>
    <row r="953" spans="1:14" x14ac:dyDescent="0.3">
      <c r="A953" s="27"/>
      <c r="B953" s="41"/>
      <c r="C953" s="71"/>
      <c r="D953" s="28"/>
      <c r="E953" s="29"/>
      <c r="F953" s="16"/>
      <c r="G953" s="39"/>
      <c r="H953" s="51"/>
      <c r="I953" s="45"/>
      <c r="J953" s="17"/>
      <c r="K953" s="18" t="str">
        <f t="shared" si="21"/>
        <v xml:space="preserve"> </v>
      </c>
      <c r="L953" s="34"/>
      <c r="M953" s="54"/>
      <c r="N953" s="37"/>
    </row>
    <row r="954" spans="1:14" x14ac:dyDescent="0.3">
      <c r="A954" s="27"/>
      <c r="B954" s="41"/>
      <c r="C954" s="71"/>
      <c r="D954" s="28"/>
      <c r="E954" s="29"/>
      <c r="F954" s="16"/>
      <c r="G954" s="39"/>
      <c r="H954" s="51"/>
      <c r="I954" s="45"/>
      <c r="J954" s="17"/>
      <c r="K954" s="18" t="str">
        <f t="shared" si="21"/>
        <v xml:space="preserve"> </v>
      </c>
      <c r="L954" s="34"/>
      <c r="M954" s="54"/>
      <c r="N954" s="37"/>
    </row>
    <row r="955" spans="1:14" x14ac:dyDescent="0.3">
      <c r="A955" s="27"/>
      <c r="B955" s="41"/>
      <c r="C955" s="71"/>
      <c r="D955" s="28"/>
      <c r="E955" s="29"/>
      <c r="F955" s="16"/>
      <c r="G955" s="39"/>
      <c r="H955" s="51"/>
      <c r="I955" s="45"/>
      <c r="J955" s="17"/>
      <c r="K955" s="18" t="str">
        <f t="shared" si="21"/>
        <v xml:space="preserve"> </v>
      </c>
      <c r="L955" s="34"/>
      <c r="M955" s="54"/>
      <c r="N955" s="37"/>
    </row>
    <row r="956" spans="1:14" x14ac:dyDescent="0.3">
      <c r="A956" s="26"/>
      <c r="B956" s="41"/>
      <c r="C956" s="71"/>
      <c r="D956" s="28"/>
      <c r="E956" s="29"/>
      <c r="F956" s="16"/>
      <c r="G956" s="39"/>
      <c r="H956" s="51"/>
      <c r="I956" s="45"/>
      <c r="J956" s="17"/>
      <c r="K956" s="18" t="str">
        <f t="shared" si="21"/>
        <v xml:space="preserve"> </v>
      </c>
      <c r="L956" s="34"/>
      <c r="M956" s="54"/>
      <c r="N956" s="37"/>
    </row>
    <row r="957" spans="1:14" x14ac:dyDescent="0.3">
      <c r="A957" s="27"/>
      <c r="B957" s="41"/>
      <c r="C957" s="71"/>
      <c r="D957" s="28"/>
      <c r="E957" s="29"/>
      <c r="F957" s="16"/>
      <c r="G957" s="39"/>
      <c r="H957" s="51"/>
      <c r="I957" s="45"/>
      <c r="J957" s="17"/>
      <c r="K957" s="18" t="str">
        <f t="shared" si="21"/>
        <v xml:space="preserve"> </v>
      </c>
      <c r="L957" s="34"/>
      <c r="M957" s="54"/>
      <c r="N957" s="37"/>
    </row>
    <row r="958" spans="1:14" x14ac:dyDescent="0.3">
      <c r="A958" s="27"/>
      <c r="B958" s="41"/>
      <c r="C958" s="71"/>
      <c r="D958" s="28"/>
      <c r="E958" s="29"/>
      <c r="F958" s="16"/>
      <c r="G958" s="39"/>
      <c r="H958" s="51"/>
      <c r="I958" s="45"/>
      <c r="J958" s="17"/>
      <c r="K958" s="18" t="str">
        <f t="shared" si="21"/>
        <v xml:space="preserve"> </v>
      </c>
      <c r="L958" s="34"/>
      <c r="M958" s="54"/>
      <c r="N958" s="37"/>
    </row>
    <row r="959" spans="1:14" x14ac:dyDescent="0.3">
      <c r="A959" s="27"/>
      <c r="B959" s="41"/>
      <c r="C959" s="71"/>
      <c r="D959" s="28"/>
      <c r="E959" s="29"/>
      <c r="F959" s="16"/>
      <c r="G959" s="39"/>
      <c r="H959" s="51"/>
      <c r="I959" s="45"/>
      <c r="J959" s="17"/>
      <c r="K959" s="18" t="str">
        <f t="shared" si="21"/>
        <v xml:space="preserve"> </v>
      </c>
      <c r="L959" s="34"/>
      <c r="M959" s="54"/>
      <c r="N959" s="37"/>
    </row>
    <row r="960" spans="1:14" x14ac:dyDescent="0.3">
      <c r="A960" s="27"/>
      <c r="B960" s="41"/>
      <c r="C960" s="71"/>
      <c r="D960" s="28"/>
      <c r="E960" s="29"/>
      <c r="F960" s="16"/>
      <c r="G960" s="39"/>
      <c r="H960" s="51"/>
      <c r="I960" s="45"/>
      <c r="J960" s="17"/>
      <c r="K960" s="18" t="str">
        <f t="shared" si="21"/>
        <v xml:space="preserve"> </v>
      </c>
      <c r="L960" s="34"/>
      <c r="M960" s="54"/>
      <c r="N960" s="37"/>
    </row>
    <row r="961" spans="1:14" x14ac:dyDescent="0.3">
      <c r="A961" s="27"/>
      <c r="B961" s="41"/>
      <c r="C961" s="71"/>
      <c r="D961" s="28"/>
      <c r="E961" s="29"/>
      <c r="F961" s="16"/>
      <c r="G961" s="39"/>
      <c r="H961" s="51"/>
      <c r="I961" s="45"/>
      <c r="J961" s="17"/>
      <c r="K961" s="18" t="str">
        <f t="shared" si="21"/>
        <v xml:space="preserve"> </v>
      </c>
      <c r="L961" s="34"/>
      <c r="M961" s="54"/>
      <c r="N961" s="37"/>
    </row>
    <row r="962" spans="1:14" x14ac:dyDescent="0.3">
      <c r="A962" s="27"/>
      <c r="B962" s="41"/>
      <c r="C962" s="71"/>
      <c r="D962" s="28"/>
      <c r="E962" s="29"/>
      <c r="F962" s="16"/>
      <c r="G962" s="39"/>
      <c r="H962" s="51"/>
      <c r="I962" s="45"/>
      <c r="J962" s="17"/>
      <c r="K962" s="18" t="str">
        <f t="shared" si="21"/>
        <v xml:space="preserve"> </v>
      </c>
      <c r="L962" s="34"/>
      <c r="M962" s="54"/>
      <c r="N962" s="37"/>
    </row>
    <row r="963" spans="1:14" x14ac:dyDescent="0.3">
      <c r="A963" s="27"/>
      <c r="B963" s="41"/>
      <c r="C963" s="71"/>
      <c r="D963" s="28"/>
      <c r="E963" s="29"/>
      <c r="F963" s="16"/>
      <c r="G963" s="39"/>
      <c r="H963" s="51"/>
      <c r="I963" s="45"/>
      <c r="J963" s="17"/>
      <c r="K963" s="18" t="str">
        <f t="shared" ref="K963:K1026" si="22">IF(I963,IF(ISNUMBER(J963),J963*I963," ")," ")</f>
        <v xml:space="preserve"> </v>
      </c>
      <c r="L963" s="34"/>
      <c r="M963" s="54"/>
      <c r="N963" s="37"/>
    </row>
    <row r="964" spans="1:14" x14ac:dyDescent="0.3">
      <c r="A964" s="27"/>
      <c r="B964" s="41"/>
      <c r="C964" s="71"/>
      <c r="D964" s="28"/>
      <c r="E964" s="29"/>
      <c r="F964" s="16"/>
      <c r="G964" s="39"/>
      <c r="H964" s="51"/>
      <c r="I964" s="45"/>
      <c r="J964" s="17"/>
      <c r="K964" s="18" t="str">
        <f t="shared" si="22"/>
        <v xml:space="preserve"> </v>
      </c>
      <c r="L964" s="34"/>
      <c r="M964" s="54"/>
      <c r="N964" s="37"/>
    </row>
    <row r="965" spans="1:14" x14ac:dyDescent="0.3">
      <c r="A965" s="27"/>
      <c r="B965" s="41"/>
      <c r="C965" s="71"/>
      <c r="D965" s="28"/>
      <c r="E965" s="29"/>
      <c r="F965" s="16"/>
      <c r="G965" s="39"/>
      <c r="H965" s="51"/>
      <c r="I965" s="45"/>
      <c r="J965" s="17"/>
      <c r="K965" s="18" t="str">
        <f t="shared" si="22"/>
        <v xml:space="preserve"> </v>
      </c>
      <c r="L965" s="34"/>
      <c r="M965" s="54"/>
      <c r="N965" s="37"/>
    </row>
    <row r="966" spans="1:14" x14ac:dyDescent="0.3">
      <c r="A966" s="27"/>
      <c r="B966" s="41"/>
      <c r="C966" s="71"/>
      <c r="D966" s="28"/>
      <c r="E966" s="29"/>
      <c r="F966" s="16"/>
      <c r="G966" s="39"/>
      <c r="H966" s="51"/>
      <c r="I966" s="45"/>
      <c r="J966" s="17"/>
      <c r="K966" s="18" t="str">
        <f t="shared" si="22"/>
        <v xml:space="preserve"> </v>
      </c>
      <c r="L966" s="34"/>
      <c r="M966" s="54"/>
      <c r="N966" s="37"/>
    </row>
    <row r="967" spans="1:14" x14ac:dyDescent="0.3">
      <c r="A967" s="27"/>
      <c r="B967" s="41"/>
      <c r="C967" s="71"/>
      <c r="D967" s="28"/>
      <c r="E967" s="29"/>
      <c r="F967" s="16"/>
      <c r="G967" s="39"/>
      <c r="H967" s="51"/>
      <c r="I967" s="45"/>
      <c r="J967" s="17"/>
      <c r="K967" s="18" t="str">
        <f t="shared" si="22"/>
        <v xml:space="preserve"> </v>
      </c>
      <c r="L967" s="34"/>
      <c r="M967" s="54"/>
      <c r="N967" s="37"/>
    </row>
    <row r="968" spans="1:14" x14ac:dyDescent="0.3">
      <c r="A968" s="27"/>
      <c r="B968" s="41"/>
      <c r="C968" s="71"/>
      <c r="D968" s="28"/>
      <c r="E968" s="29"/>
      <c r="F968" s="16"/>
      <c r="G968" s="39"/>
      <c r="H968" s="51"/>
      <c r="I968" s="45"/>
      <c r="J968" s="17"/>
      <c r="K968" s="18" t="str">
        <f t="shared" si="22"/>
        <v xml:space="preserve"> </v>
      </c>
      <c r="L968" s="34"/>
      <c r="M968" s="54"/>
      <c r="N968" s="37"/>
    </row>
    <row r="969" spans="1:14" x14ac:dyDescent="0.3">
      <c r="A969" s="27"/>
      <c r="B969" s="41"/>
      <c r="C969" s="71"/>
      <c r="D969" s="28"/>
      <c r="E969" s="29"/>
      <c r="F969" s="16"/>
      <c r="G969" s="39"/>
      <c r="H969" s="51"/>
      <c r="I969" s="45"/>
      <c r="J969" s="17"/>
      <c r="K969" s="18" t="str">
        <f t="shared" si="22"/>
        <v xml:space="preserve"> </v>
      </c>
      <c r="L969" s="34"/>
      <c r="M969" s="54"/>
      <c r="N969" s="37"/>
    </row>
    <row r="970" spans="1:14" x14ac:dyDescent="0.3">
      <c r="A970" s="27"/>
      <c r="B970" s="41"/>
      <c r="C970" s="71"/>
      <c r="D970" s="28"/>
      <c r="E970" s="29"/>
      <c r="F970" s="16"/>
      <c r="G970" s="39"/>
      <c r="H970" s="51"/>
      <c r="I970" s="45"/>
      <c r="J970" s="17"/>
      <c r="K970" s="18" t="str">
        <f t="shared" si="22"/>
        <v xml:space="preserve"> </v>
      </c>
      <c r="L970" s="34"/>
      <c r="M970" s="54"/>
      <c r="N970" s="37"/>
    </row>
    <row r="971" spans="1:14" x14ac:dyDescent="0.3">
      <c r="A971" s="27"/>
      <c r="B971" s="41"/>
      <c r="C971" s="71"/>
      <c r="D971" s="28"/>
      <c r="E971" s="29"/>
      <c r="F971" s="16"/>
      <c r="G971" s="39"/>
      <c r="H971" s="51"/>
      <c r="I971" s="45"/>
      <c r="J971" s="17"/>
      <c r="K971" s="18" t="str">
        <f t="shared" si="22"/>
        <v xml:space="preserve"> </v>
      </c>
      <c r="L971" s="34"/>
      <c r="M971" s="54"/>
      <c r="N971" s="37"/>
    </row>
    <row r="972" spans="1:14" x14ac:dyDescent="0.3">
      <c r="A972" s="27"/>
      <c r="B972" s="41"/>
      <c r="C972" s="71"/>
      <c r="D972" s="28"/>
      <c r="E972" s="29"/>
      <c r="F972" s="16"/>
      <c r="G972" s="39"/>
      <c r="H972" s="51"/>
      <c r="I972" s="45"/>
      <c r="J972" s="17"/>
      <c r="K972" s="18" t="str">
        <f t="shared" si="22"/>
        <v xml:space="preserve"> </v>
      </c>
      <c r="L972" s="34"/>
      <c r="M972" s="54"/>
      <c r="N972" s="37"/>
    </row>
    <row r="973" spans="1:14" x14ac:dyDescent="0.3">
      <c r="A973" s="27"/>
      <c r="B973" s="41"/>
      <c r="C973" s="71"/>
      <c r="D973" s="28"/>
      <c r="E973" s="29"/>
      <c r="F973" s="16"/>
      <c r="G973" s="39"/>
      <c r="H973" s="51"/>
      <c r="I973" s="45"/>
      <c r="J973" s="17"/>
      <c r="K973" s="18" t="str">
        <f t="shared" si="22"/>
        <v xml:space="preserve"> </v>
      </c>
      <c r="L973" s="34"/>
      <c r="M973" s="54"/>
      <c r="N973" s="37"/>
    </row>
    <row r="974" spans="1:14" x14ac:dyDescent="0.3">
      <c r="A974" s="27"/>
      <c r="B974" s="41"/>
      <c r="C974" s="71"/>
      <c r="D974" s="28"/>
      <c r="E974" s="29"/>
      <c r="F974" s="16"/>
      <c r="G974" s="39"/>
      <c r="H974" s="51"/>
      <c r="I974" s="45"/>
      <c r="J974" s="17"/>
      <c r="K974" s="18" t="str">
        <f t="shared" si="22"/>
        <v xml:space="preserve"> </v>
      </c>
      <c r="L974" s="34"/>
      <c r="M974" s="54"/>
      <c r="N974" s="37"/>
    </row>
    <row r="975" spans="1:14" x14ac:dyDescent="0.3">
      <c r="A975" s="27"/>
      <c r="B975" s="41"/>
      <c r="C975" s="71"/>
      <c r="D975" s="28"/>
      <c r="E975" s="29"/>
      <c r="F975" s="16"/>
      <c r="G975" s="39"/>
      <c r="H975" s="51"/>
      <c r="I975" s="45"/>
      <c r="J975" s="17"/>
      <c r="K975" s="18" t="str">
        <f t="shared" si="22"/>
        <v xml:space="preserve"> </v>
      </c>
      <c r="L975" s="34"/>
      <c r="M975" s="54"/>
      <c r="N975" s="37"/>
    </row>
    <row r="976" spans="1:14" x14ac:dyDescent="0.3">
      <c r="A976" s="27"/>
      <c r="B976" s="41"/>
      <c r="C976" s="71"/>
      <c r="D976" s="28"/>
      <c r="E976" s="29"/>
      <c r="F976" s="16"/>
      <c r="G976" s="39"/>
      <c r="H976" s="51"/>
      <c r="I976" s="45"/>
      <c r="J976" s="17"/>
      <c r="K976" s="18" t="str">
        <f t="shared" si="22"/>
        <v xml:space="preserve"> </v>
      </c>
      <c r="L976" s="34"/>
      <c r="M976" s="54"/>
      <c r="N976" s="37"/>
    </row>
    <row r="977" spans="1:14" x14ac:dyDescent="0.3">
      <c r="A977" s="27"/>
      <c r="B977" s="41"/>
      <c r="C977" s="71"/>
      <c r="D977" s="28"/>
      <c r="E977" s="29"/>
      <c r="F977" s="16"/>
      <c r="G977" s="39"/>
      <c r="H977" s="51"/>
      <c r="I977" s="45"/>
      <c r="J977" s="17"/>
      <c r="K977" s="18" t="str">
        <f t="shared" si="22"/>
        <v xml:space="preserve"> </v>
      </c>
      <c r="L977" s="34"/>
      <c r="M977" s="54"/>
      <c r="N977" s="37"/>
    </row>
    <row r="978" spans="1:14" x14ac:dyDescent="0.3">
      <c r="A978" s="26"/>
      <c r="B978" s="41"/>
      <c r="C978" s="71"/>
      <c r="D978" s="28"/>
      <c r="E978" s="29"/>
      <c r="F978" s="16"/>
      <c r="G978" s="39"/>
      <c r="H978" s="51"/>
      <c r="I978" s="45"/>
      <c r="J978" s="17"/>
      <c r="K978" s="18" t="str">
        <f t="shared" si="22"/>
        <v xml:space="preserve"> </v>
      </c>
      <c r="L978" s="34"/>
      <c r="M978" s="54"/>
      <c r="N978" s="37"/>
    </row>
    <row r="979" spans="1:14" x14ac:dyDescent="0.3">
      <c r="A979" s="27"/>
      <c r="B979" s="41"/>
      <c r="C979" s="71"/>
      <c r="D979" s="28"/>
      <c r="E979" s="29"/>
      <c r="F979" s="16"/>
      <c r="G979" s="39"/>
      <c r="H979" s="51"/>
      <c r="I979" s="45"/>
      <c r="J979" s="17"/>
      <c r="K979" s="18" t="str">
        <f t="shared" si="22"/>
        <v xml:space="preserve"> </v>
      </c>
      <c r="L979" s="34"/>
      <c r="M979" s="54"/>
      <c r="N979" s="37"/>
    </row>
    <row r="980" spans="1:14" x14ac:dyDescent="0.3">
      <c r="A980" s="27"/>
      <c r="B980" s="41"/>
      <c r="C980" s="71"/>
      <c r="D980" s="28"/>
      <c r="E980" s="29"/>
      <c r="F980" s="16"/>
      <c r="G980" s="39"/>
      <c r="H980" s="51"/>
      <c r="I980" s="45"/>
      <c r="J980" s="17"/>
      <c r="K980" s="18" t="str">
        <f t="shared" si="22"/>
        <v xml:space="preserve"> </v>
      </c>
      <c r="L980" s="34"/>
      <c r="M980" s="54"/>
      <c r="N980" s="37"/>
    </row>
    <row r="981" spans="1:14" x14ac:dyDescent="0.3">
      <c r="A981" s="27"/>
      <c r="B981" s="41"/>
      <c r="C981" s="71"/>
      <c r="D981" s="28"/>
      <c r="E981" s="29"/>
      <c r="F981" s="16"/>
      <c r="G981" s="39"/>
      <c r="H981" s="51"/>
      <c r="I981" s="45"/>
      <c r="J981" s="17"/>
      <c r="K981" s="18" t="str">
        <f t="shared" si="22"/>
        <v xml:space="preserve"> </v>
      </c>
      <c r="L981" s="34"/>
      <c r="M981" s="54"/>
      <c r="N981" s="37"/>
    </row>
    <row r="982" spans="1:14" x14ac:dyDescent="0.3">
      <c r="A982" s="27"/>
      <c r="B982" s="41"/>
      <c r="C982" s="71"/>
      <c r="D982" s="28"/>
      <c r="E982" s="29"/>
      <c r="F982" s="16"/>
      <c r="G982" s="39"/>
      <c r="H982" s="51"/>
      <c r="I982" s="45"/>
      <c r="J982" s="17"/>
      <c r="K982" s="18" t="str">
        <f t="shared" si="22"/>
        <v xml:space="preserve"> </v>
      </c>
      <c r="L982" s="34"/>
      <c r="M982" s="54"/>
      <c r="N982" s="37"/>
    </row>
    <row r="983" spans="1:14" x14ac:dyDescent="0.3">
      <c r="A983" s="27"/>
      <c r="B983" s="41"/>
      <c r="C983" s="71"/>
      <c r="D983" s="28"/>
      <c r="E983" s="29"/>
      <c r="F983" s="16"/>
      <c r="G983" s="39"/>
      <c r="H983" s="51"/>
      <c r="I983" s="45"/>
      <c r="J983" s="17"/>
      <c r="K983" s="18" t="str">
        <f t="shared" si="22"/>
        <v xml:space="preserve"> </v>
      </c>
      <c r="L983" s="34"/>
      <c r="M983" s="54"/>
      <c r="N983" s="37"/>
    </row>
    <row r="984" spans="1:14" x14ac:dyDescent="0.3">
      <c r="A984" s="27"/>
      <c r="B984" s="41"/>
      <c r="C984" s="71"/>
      <c r="D984" s="28"/>
      <c r="E984" s="29"/>
      <c r="F984" s="16"/>
      <c r="G984" s="39"/>
      <c r="H984" s="51"/>
      <c r="I984" s="45"/>
      <c r="J984" s="17"/>
      <c r="K984" s="18" t="str">
        <f t="shared" si="22"/>
        <v xml:space="preserve"> </v>
      </c>
      <c r="L984" s="34"/>
      <c r="M984" s="54"/>
      <c r="N984" s="37"/>
    </row>
    <row r="985" spans="1:14" x14ac:dyDescent="0.3">
      <c r="A985" s="27"/>
      <c r="B985" s="41"/>
      <c r="C985" s="71"/>
      <c r="D985" s="28"/>
      <c r="E985" s="29"/>
      <c r="F985" s="16"/>
      <c r="G985" s="39"/>
      <c r="H985" s="51"/>
      <c r="I985" s="45"/>
      <c r="J985" s="17"/>
      <c r="K985" s="18" t="str">
        <f t="shared" si="22"/>
        <v xml:space="preserve"> </v>
      </c>
      <c r="L985" s="34"/>
      <c r="M985" s="54"/>
      <c r="N985" s="37"/>
    </row>
    <row r="986" spans="1:14" x14ac:dyDescent="0.3">
      <c r="A986" s="27"/>
      <c r="B986" s="41"/>
      <c r="C986" s="71"/>
      <c r="D986" s="28"/>
      <c r="E986" s="29"/>
      <c r="F986" s="16"/>
      <c r="G986" s="39"/>
      <c r="H986" s="51"/>
      <c r="I986" s="45"/>
      <c r="J986" s="17"/>
      <c r="K986" s="18" t="str">
        <f t="shared" si="22"/>
        <v xml:space="preserve"> </v>
      </c>
      <c r="L986" s="34"/>
      <c r="M986" s="54"/>
      <c r="N986" s="37"/>
    </row>
    <row r="987" spans="1:14" x14ac:dyDescent="0.3">
      <c r="A987" s="27"/>
      <c r="B987" s="41"/>
      <c r="C987" s="71"/>
      <c r="D987" s="28"/>
      <c r="E987" s="29"/>
      <c r="F987" s="16"/>
      <c r="G987" s="39"/>
      <c r="H987" s="51"/>
      <c r="I987" s="45"/>
      <c r="J987" s="17"/>
      <c r="K987" s="18" t="str">
        <f t="shared" si="22"/>
        <v xml:space="preserve"> </v>
      </c>
      <c r="L987" s="34"/>
      <c r="M987" s="54"/>
      <c r="N987" s="37"/>
    </row>
    <row r="988" spans="1:14" x14ac:dyDescent="0.3">
      <c r="A988" s="27"/>
      <c r="B988" s="41"/>
      <c r="C988" s="71"/>
      <c r="D988" s="28"/>
      <c r="E988" s="29"/>
      <c r="F988" s="16"/>
      <c r="G988" s="39"/>
      <c r="H988" s="51"/>
      <c r="I988" s="45"/>
      <c r="J988" s="17"/>
      <c r="K988" s="18" t="str">
        <f t="shared" si="22"/>
        <v xml:space="preserve"> </v>
      </c>
      <c r="L988" s="34"/>
      <c r="M988" s="54"/>
      <c r="N988" s="37"/>
    </row>
    <row r="989" spans="1:14" x14ac:dyDescent="0.3">
      <c r="A989" s="27"/>
      <c r="B989" s="41"/>
      <c r="C989" s="71"/>
      <c r="D989" s="28"/>
      <c r="E989" s="29"/>
      <c r="F989" s="16"/>
      <c r="G989" s="39"/>
      <c r="H989" s="51"/>
      <c r="I989" s="45"/>
      <c r="J989" s="17"/>
      <c r="K989" s="18" t="str">
        <f t="shared" si="22"/>
        <v xml:space="preserve"> </v>
      </c>
      <c r="L989" s="34"/>
      <c r="M989" s="54"/>
      <c r="N989" s="37"/>
    </row>
    <row r="990" spans="1:14" x14ac:dyDescent="0.3">
      <c r="A990" s="27"/>
      <c r="B990" s="41"/>
      <c r="C990" s="71"/>
      <c r="D990" s="28"/>
      <c r="E990" s="29"/>
      <c r="F990" s="16"/>
      <c r="G990" s="39"/>
      <c r="H990" s="51"/>
      <c r="I990" s="45"/>
      <c r="J990" s="17"/>
      <c r="K990" s="18" t="str">
        <f t="shared" si="22"/>
        <v xml:space="preserve"> </v>
      </c>
      <c r="L990" s="34"/>
      <c r="M990" s="54"/>
      <c r="N990" s="37"/>
    </row>
    <row r="991" spans="1:14" x14ac:dyDescent="0.3">
      <c r="A991" s="27"/>
      <c r="B991" s="41"/>
      <c r="C991" s="71"/>
      <c r="D991" s="28"/>
      <c r="E991" s="29"/>
      <c r="F991" s="16"/>
      <c r="G991" s="39"/>
      <c r="H991" s="51"/>
      <c r="I991" s="45"/>
      <c r="J991" s="17"/>
      <c r="K991" s="18" t="str">
        <f t="shared" si="22"/>
        <v xml:space="preserve"> </v>
      </c>
      <c r="L991" s="34"/>
      <c r="M991" s="54"/>
      <c r="N991" s="37"/>
    </row>
    <row r="992" spans="1:14" x14ac:dyDescent="0.3">
      <c r="A992" s="27"/>
      <c r="B992" s="41"/>
      <c r="C992" s="71"/>
      <c r="D992" s="28"/>
      <c r="E992" s="29"/>
      <c r="F992" s="16"/>
      <c r="G992" s="39"/>
      <c r="H992" s="51"/>
      <c r="I992" s="45"/>
      <c r="J992" s="17"/>
      <c r="K992" s="18" t="str">
        <f t="shared" si="22"/>
        <v xml:space="preserve"> </v>
      </c>
      <c r="L992" s="34"/>
      <c r="M992" s="54"/>
      <c r="N992" s="37"/>
    </row>
    <row r="993" spans="1:14" x14ac:dyDescent="0.3">
      <c r="A993" s="27"/>
      <c r="B993" s="41"/>
      <c r="C993" s="71"/>
      <c r="D993" s="28"/>
      <c r="E993" s="29"/>
      <c r="F993" s="16"/>
      <c r="G993" s="39"/>
      <c r="H993" s="51"/>
      <c r="I993" s="45"/>
      <c r="J993" s="17"/>
      <c r="K993" s="18" t="str">
        <f t="shared" si="22"/>
        <v xml:space="preserve"> </v>
      </c>
      <c r="L993" s="34"/>
      <c r="M993" s="54"/>
      <c r="N993" s="37"/>
    </row>
    <row r="994" spans="1:14" x14ac:dyDescent="0.3">
      <c r="A994" s="27"/>
      <c r="B994" s="41"/>
      <c r="C994" s="71"/>
      <c r="D994" s="28"/>
      <c r="E994" s="29"/>
      <c r="F994" s="16"/>
      <c r="G994" s="39"/>
      <c r="H994" s="51"/>
      <c r="I994" s="45"/>
      <c r="J994" s="17"/>
      <c r="K994" s="18" t="str">
        <f t="shared" si="22"/>
        <v xml:space="preserve"> </v>
      </c>
      <c r="L994" s="34"/>
      <c r="M994" s="54"/>
      <c r="N994" s="37"/>
    </row>
    <row r="995" spans="1:14" x14ac:dyDescent="0.3">
      <c r="A995" s="27"/>
      <c r="B995" s="41"/>
      <c r="C995" s="71"/>
      <c r="D995" s="28"/>
      <c r="E995" s="29"/>
      <c r="F995" s="16"/>
      <c r="G995" s="39"/>
      <c r="H995" s="51"/>
      <c r="I995" s="45"/>
      <c r="J995" s="17"/>
      <c r="K995" s="18" t="str">
        <f t="shared" si="22"/>
        <v xml:space="preserve"> </v>
      </c>
      <c r="L995" s="34"/>
      <c r="M995" s="54"/>
      <c r="N995" s="37"/>
    </row>
    <row r="996" spans="1:14" x14ac:dyDescent="0.3">
      <c r="A996" s="27"/>
      <c r="B996" s="41"/>
      <c r="C996" s="71"/>
      <c r="D996" s="28"/>
      <c r="E996" s="29"/>
      <c r="F996" s="16"/>
      <c r="G996" s="39"/>
      <c r="H996" s="51"/>
      <c r="I996" s="45"/>
      <c r="J996" s="17"/>
      <c r="K996" s="18" t="str">
        <f t="shared" si="22"/>
        <v xml:space="preserve"> </v>
      </c>
      <c r="L996" s="34"/>
      <c r="M996" s="54"/>
      <c r="N996" s="37"/>
    </row>
    <row r="997" spans="1:14" x14ac:dyDescent="0.3">
      <c r="A997" s="27"/>
      <c r="B997" s="41"/>
      <c r="C997" s="71"/>
      <c r="D997" s="28"/>
      <c r="E997" s="29"/>
      <c r="F997" s="16"/>
      <c r="G997" s="39"/>
      <c r="H997" s="51"/>
      <c r="I997" s="45"/>
      <c r="J997" s="17"/>
      <c r="K997" s="18" t="str">
        <f t="shared" si="22"/>
        <v xml:space="preserve"> </v>
      </c>
      <c r="L997" s="34"/>
      <c r="M997" s="54"/>
      <c r="N997" s="37"/>
    </row>
    <row r="998" spans="1:14" x14ac:dyDescent="0.3">
      <c r="A998" s="27"/>
      <c r="B998" s="41"/>
      <c r="C998" s="71"/>
      <c r="D998" s="28"/>
      <c r="E998" s="29"/>
      <c r="F998" s="16"/>
      <c r="G998" s="39"/>
      <c r="H998" s="51"/>
      <c r="I998" s="45"/>
      <c r="J998" s="17"/>
      <c r="K998" s="18" t="str">
        <f t="shared" si="22"/>
        <v xml:space="preserve"> </v>
      </c>
      <c r="L998" s="34"/>
      <c r="M998" s="54"/>
      <c r="N998" s="37"/>
    </row>
    <row r="999" spans="1:14" x14ac:dyDescent="0.3">
      <c r="A999" s="27"/>
      <c r="B999" s="41"/>
      <c r="C999" s="71"/>
      <c r="D999" s="28"/>
      <c r="E999" s="29"/>
      <c r="F999" s="16"/>
      <c r="G999" s="39"/>
      <c r="H999" s="51"/>
      <c r="I999" s="45"/>
      <c r="J999" s="17"/>
      <c r="K999" s="18" t="str">
        <f t="shared" si="22"/>
        <v xml:space="preserve"> </v>
      </c>
      <c r="L999" s="34"/>
      <c r="M999" s="54"/>
      <c r="N999" s="37"/>
    </row>
    <row r="1000" spans="1:14" x14ac:dyDescent="0.3">
      <c r="A1000" s="26"/>
      <c r="B1000" s="41"/>
      <c r="C1000" s="71"/>
      <c r="D1000" s="28"/>
      <c r="E1000" s="29"/>
      <c r="F1000" s="16"/>
      <c r="G1000" s="39"/>
      <c r="H1000" s="51"/>
      <c r="I1000" s="45"/>
      <c r="J1000" s="17"/>
      <c r="K1000" s="18" t="str">
        <f t="shared" si="22"/>
        <v xml:space="preserve"> </v>
      </c>
      <c r="L1000" s="34"/>
      <c r="M1000" s="54"/>
      <c r="N1000" s="37"/>
    </row>
    <row r="1001" spans="1:14" x14ac:dyDescent="0.3">
      <c r="A1001" s="27"/>
      <c r="B1001" s="41"/>
      <c r="C1001" s="71"/>
      <c r="D1001" s="28"/>
      <c r="E1001" s="29"/>
      <c r="F1001" s="16"/>
      <c r="G1001" s="39"/>
      <c r="H1001" s="51"/>
      <c r="I1001" s="45"/>
      <c r="J1001" s="17"/>
      <c r="K1001" s="18" t="str">
        <f t="shared" si="22"/>
        <v xml:space="preserve"> </v>
      </c>
      <c r="L1001" s="34"/>
      <c r="M1001" s="54"/>
      <c r="N1001" s="37"/>
    </row>
    <row r="1002" spans="1:14" x14ac:dyDescent="0.3">
      <c r="A1002" s="27"/>
      <c r="B1002" s="41"/>
      <c r="C1002" s="71"/>
      <c r="D1002" s="28"/>
      <c r="E1002" s="29"/>
      <c r="F1002" s="16"/>
      <c r="G1002" s="39"/>
      <c r="H1002" s="51"/>
      <c r="I1002" s="45"/>
      <c r="J1002" s="17"/>
      <c r="K1002" s="18" t="str">
        <f t="shared" si="22"/>
        <v xml:space="preserve"> </v>
      </c>
      <c r="L1002" s="34"/>
      <c r="M1002" s="54"/>
      <c r="N1002" s="37"/>
    </row>
    <row r="1003" spans="1:14" x14ac:dyDescent="0.3">
      <c r="A1003" s="27"/>
      <c r="B1003" s="41"/>
      <c r="C1003" s="71"/>
      <c r="D1003" s="28"/>
      <c r="E1003" s="29"/>
      <c r="F1003" s="16"/>
      <c r="G1003" s="39"/>
      <c r="H1003" s="51"/>
      <c r="I1003" s="45"/>
      <c r="J1003" s="17"/>
      <c r="K1003" s="18" t="str">
        <f t="shared" si="22"/>
        <v xml:space="preserve"> </v>
      </c>
      <c r="L1003" s="34"/>
      <c r="M1003" s="54"/>
      <c r="N1003" s="37"/>
    </row>
    <row r="1004" spans="1:14" x14ac:dyDescent="0.3">
      <c r="A1004" s="27"/>
      <c r="B1004" s="41"/>
      <c r="C1004" s="71"/>
      <c r="D1004" s="28"/>
      <c r="E1004" s="29"/>
      <c r="F1004" s="16"/>
      <c r="G1004" s="39"/>
      <c r="H1004" s="51"/>
      <c r="I1004" s="45"/>
      <c r="J1004" s="17"/>
      <c r="K1004" s="18" t="str">
        <f t="shared" si="22"/>
        <v xml:space="preserve"> </v>
      </c>
      <c r="L1004" s="34"/>
      <c r="M1004" s="54"/>
      <c r="N1004" s="37"/>
    </row>
    <row r="1005" spans="1:14" x14ac:dyDescent="0.3">
      <c r="A1005" s="27"/>
      <c r="B1005" s="41"/>
      <c r="C1005" s="71"/>
      <c r="D1005" s="28"/>
      <c r="E1005" s="29"/>
      <c r="F1005" s="16"/>
      <c r="G1005" s="39"/>
      <c r="H1005" s="51"/>
      <c r="I1005" s="45"/>
      <c r="J1005" s="17"/>
      <c r="K1005" s="18" t="str">
        <f t="shared" si="22"/>
        <v xml:space="preserve"> </v>
      </c>
      <c r="L1005" s="34"/>
      <c r="M1005" s="54"/>
      <c r="N1005" s="37"/>
    </row>
    <row r="1006" spans="1:14" x14ac:dyDescent="0.3">
      <c r="A1006" s="27"/>
      <c r="B1006" s="41"/>
      <c r="C1006" s="71"/>
      <c r="D1006" s="28"/>
      <c r="E1006" s="29"/>
      <c r="F1006" s="16"/>
      <c r="G1006" s="39"/>
      <c r="H1006" s="51"/>
      <c r="I1006" s="45"/>
      <c r="J1006" s="17"/>
      <c r="K1006" s="18" t="str">
        <f t="shared" si="22"/>
        <v xml:space="preserve"> </v>
      </c>
      <c r="L1006" s="34"/>
      <c r="M1006" s="54"/>
      <c r="N1006" s="37"/>
    </row>
    <row r="1007" spans="1:14" x14ac:dyDescent="0.3">
      <c r="A1007" s="27"/>
      <c r="B1007" s="41"/>
      <c r="C1007" s="71"/>
      <c r="D1007" s="28"/>
      <c r="E1007" s="29"/>
      <c r="F1007" s="16"/>
      <c r="G1007" s="39"/>
      <c r="H1007" s="51"/>
      <c r="I1007" s="45"/>
      <c r="J1007" s="17"/>
      <c r="K1007" s="18" t="str">
        <f t="shared" si="22"/>
        <v xml:space="preserve"> </v>
      </c>
      <c r="L1007" s="34"/>
      <c r="M1007" s="54"/>
      <c r="N1007" s="37"/>
    </row>
    <row r="1008" spans="1:14" x14ac:dyDescent="0.3">
      <c r="A1008" s="27"/>
      <c r="B1008" s="41"/>
      <c r="C1008" s="71"/>
      <c r="D1008" s="28"/>
      <c r="E1008" s="29"/>
      <c r="F1008" s="16"/>
      <c r="G1008" s="39"/>
      <c r="H1008" s="51"/>
      <c r="I1008" s="45"/>
      <c r="J1008" s="17"/>
      <c r="K1008" s="18" t="str">
        <f t="shared" si="22"/>
        <v xml:space="preserve"> </v>
      </c>
      <c r="L1008" s="34"/>
      <c r="M1008" s="54"/>
      <c r="N1008" s="37"/>
    </row>
    <row r="1009" spans="1:14" x14ac:dyDescent="0.3">
      <c r="A1009" s="27"/>
      <c r="B1009" s="41"/>
      <c r="C1009" s="71"/>
      <c r="D1009" s="28"/>
      <c r="E1009" s="29"/>
      <c r="F1009" s="16"/>
      <c r="G1009" s="39"/>
      <c r="H1009" s="51"/>
      <c r="I1009" s="45"/>
      <c r="J1009" s="17"/>
      <c r="K1009" s="18" t="str">
        <f t="shared" si="22"/>
        <v xml:space="preserve"> </v>
      </c>
      <c r="L1009" s="34"/>
      <c r="M1009" s="54"/>
      <c r="N1009" s="37"/>
    </row>
    <row r="1010" spans="1:14" x14ac:dyDescent="0.3">
      <c r="A1010" s="27"/>
      <c r="B1010" s="41"/>
      <c r="C1010" s="71"/>
      <c r="D1010" s="28"/>
      <c r="E1010" s="29"/>
      <c r="F1010" s="16"/>
      <c r="G1010" s="39"/>
      <c r="H1010" s="51"/>
      <c r="I1010" s="45"/>
      <c r="J1010" s="17"/>
      <c r="K1010" s="18" t="str">
        <f t="shared" si="22"/>
        <v xml:space="preserve"> </v>
      </c>
      <c r="L1010" s="34"/>
      <c r="M1010" s="54"/>
      <c r="N1010" s="37"/>
    </row>
    <row r="1011" spans="1:14" x14ac:dyDescent="0.3">
      <c r="A1011" s="27"/>
      <c r="B1011" s="41"/>
      <c r="C1011" s="71"/>
      <c r="D1011" s="28"/>
      <c r="E1011" s="29"/>
      <c r="F1011" s="16"/>
      <c r="G1011" s="39"/>
      <c r="H1011" s="51"/>
      <c r="I1011" s="45"/>
      <c r="J1011" s="17"/>
      <c r="K1011" s="18" t="str">
        <f t="shared" si="22"/>
        <v xml:space="preserve"> </v>
      </c>
      <c r="L1011" s="34"/>
      <c r="M1011" s="54"/>
      <c r="N1011" s="37"/>
    </row>
    <row r="1012" spans="1:14" x14ac:dyDescent="0.3">
      <c r="A1012" s="27"/>
      <c r="B1012" s="41"/>
      <c r="C1012" s="71"/>
      <c r="D1012" s="28"/>
      <c r="E1012" s="29"/>
      <c r="F1012" s="16"/>
      <c r="G1012" s="39"/>
      <c r="H1012" s="51"/>
      <c r="I1012" s="45"/>
      <c r="J1012" s="17"/>
      <c r="K1012" s="18" t="str">
        <f t="shared" si="22"/>
        <v xml:space="preserve"> </v>
      </c>
      <c r="L1012" s="34"/>
      <c r="M1012" s="54"/>
      <c r="N1012" s="37"/>
    </row>
    <row r="1013" spans="1:14" x14ac:dyDescent="0.3">
      <c r="A1013" s="27"/>
      <c r="B1013" s="41"/>
      <c r="C1013" s="71"/>
      <c r="D1013" s="28"/>
      <c r="E1013" s="29"/>
      <c r="F1013" s="16"/>
      <c r="G1013" s="39"/>
      <c r="H1013" s="51"/>
      <c r="I1013" s="45"/>
      <c r="J1013" s="17"/>
      <c r="K1013" s="18" t="str">
        <f t="shared" si="22"/>
        <v xml:space="preserve"> </v>
      </c>
      <c r="L1013" s="34"/>
      <c r="M1013" s="54"/>
      <c r="N1013" s="37"/>
    </row>
    <row r="1014" spans="1:14" x14ac:dyDescent="0.3">
      <c r="A1014" s="27"/>
      <c r="B1014" s="41"/>
      <c r="C1014" s="71"/>
      <c r="D1014" s="28"/>
      <c r="E1014" s="29"/>
      <c r="F1014" s="16"/>
      <c r="G1014" s="39"/>
      <c r="H1014" s="51"/>
      <c r="I1014" s="45"/>
      <c r="J1014" s="17"/>
      <c r="K1014" s="18" t="str">
        <f t="shared" si="22"/>
        <v xml:space="preserve"> </v>
      </c>
      <c r="L1014" s="34"/>
      <c r="M1014" s="54"/>
      <c r="N1014" s="37"/>
    </row>
    <row r="1015" spans="1:14" x14ac:dyDescent="0.3">
      <c r="A1015" s="27"/>
      <c r="B1015" s="41"/>
      <c r="C1015" s="71"/>
      <c r="D1015" s="28"/>
      <c r="E1015" s="29"/>
      <c r="F1015" s="16"/>
      <c r="G1015" s="39"/>
      <c r="H1015" s="51"/>
      <c r="I1015" s="45"/>
      <c r="J1015" s="17"/>
      <c r="K1015" s="18" t="str">
        <f t="shared" si="22"/>
        <v xml:space="preserve"> </v>
      </c>
      <c r="L1015" s="34"/>
      <c r="M1015" s="54"/>
      <c r="N1015" s="37"/>
    </row>
    <row r="1016" spans="1:14" x14ac:dyDescent="0.3">
      <c r="A1016" s="27"/>
      <c r="B1016" s="41"/>
      <c r="C1016" s="71"/>
      <c r="D1016" s="28"/>
      <c r="E1016" s="29"/>
      <c r="F1016" s="16"/>
      <c r="G1016" s="39"/>
      <c r="H1016" s="51"/>
      <c r="I1016" s="45"/>
      <c r="J1016" s="17"/>
      <c r="K1016" s="18" t="str">
        <f t="shared" si="22"/>
        <v xml:space="preserve"> </v>
      </c>
      <c r="L1016" s="34"/>
      <c r="M1016" s="54"/>
      <c r="N1016" s="37"/>
    </row>
    <row r="1017" spans="1:14" x14ac:dyDescent="0.3">
      <c r="A1017" s="27"/>
      <c r="B1017" s="41"/>
      <c r="C1017" s="71"/>
      <c r="D1017" s="28"/>
      <c r="E1017" s="29"/>
      <c r="F1017" s="16"/>
      <c r="G1017" s="39"/>
      <c r="H1017" s="51"/>
      <c r="I1017" s="45"/>
      <c r="J1017" s="17"/>
      <c r="K1017" s="18" t="str">
        <f t="shared" si="22"/>
        <v xml:space="preserve"> </v>
      </c>
      <c r="L1017" s="34"/>
      <c r="M1017" s="54"/>
      <c r="N1017" s="37"/>
    </row>
    <row r="1018" spans="1:14" x14ac:dyDescent="0.3">
      <c r="A1018" s="27"/>
      <c r="B1018" s="41"/>
      <c r="C1018" s="71"/>
      <c r="D1018" s="28"/>
      <c r="E1018" s="29"/>
      <c r="F1018" s="16"/>
      <c r="G1018" s="39"/>
      <c r="H1018" s="51"/>
      <c r="I1018" s="45"/>
      <c r="J1018" s="17"/>
      <c r="K1018" s="18" t="str">
        <f t="shared" si="22"/>
        <v xml:space="preserve"> </v>
      </c>
      <c r="L1018" s="34"/>
      <c r="M1018" s="54"/>
      <c r="N1018" s="37"/>
    </row>
    <row r="1019" spans="1:14" x14ac:dyDescent="0.3">
      <c r="A1019" s="27"/>
      <c r="B1019" s="41"/>
      <c r="C1019" s="71"/>
      <c r="D1019" s="28"/>
      <c r="E1019" s="29"/>
      <c r="F1019" s="16"/>
      <c r="G1019" s="39"/>
      <c r="H1019" s="51"/>
      <c r="I1019" s="45"/>
      <c r="J1019" s="17"/>
      <c r="K1019" s="18" t="str">
        <f t="shared" si="22"/>
        <v xml:space="preserve"> </v>
      </c>
      <c r="L1019" s="34"/>
      <c r="M1019" s="54"/>
      <c r="N1019" s="37"/>
    </row>
    <row r="1020" spans="1:14" x14ac:dyDescent="0.3">
      <c r="A1020" s="27"/>
      <c r="B1020" s="41"/>
      <c r="C1020" s="71"/>
      <c r="D1020" s="28"/>
      <c r="E1020" s="29"/>
      <c r="F1020" s="16"/>
      <c r="G1020" s="39"/>
      <c r="H1020" s="51"/>
      <c r="I1020" s="45"/>
      <c r="J1020" s="17"/>
      <c r="K1020" s="18" t="str">
        <f t="shared" si="22"/>
        <v xml:space="preserve"> </v>
      </c>
      <c r="L1020" s="34"/>
      <c r="M1020" s="54"/>
      <c r="N1020" s="37"/>
    </row>
    <row r="1021" spans="1:14" x14ac:dyDescent="0.3">
      <c r="A1021" s="27"/>
      <c r="B1021" s="41"/>
      <c r="C1021" s="71"/>
      <c r="D1021" s="28"/>
      <c r="E1021" s="29"/>
      <c r="F1021" s="16"/>
      <c r="G1021" s="39"/>
      <c r="H1021" s="51"/>
      <c r="I1021" s="45"/>
      <c r="J1021" s="17"/>
      <c r="K1021" s="18" t="str">
        <f t="shared" si="22"/>
        <v xml:space="preserve"> </v>
      </c>
      <c r="L1021" s="34"/>
      <c r="M1021" s="54"/>
      <c r="N1021" s="37"/>
    </row>
    <row r="1022" spans="1:14" x14ac:dyDescent="0.3">
      <c r="A1022" s="26"/>
      <c r="B1022" s="41"/>
      <c r="C1022" s="71"/>
      <c r="D1022" s="28"/>
      <c r="E1022" s="29"/>
      <c r="F1022" s="16"/>
      <c r="G1022" s="39"/>
      <c r="H1022" s="51"/>
      <c r="I1022" s="45"/>
      <c r="J1022" s="17"/>
      <c r="K1022" s="18" t="str">
        <f t="shared" si="22"/>
        <v xml:space="preserve"> </v>
      </c>
      <c r="L1022" s="34"/>
      <c r="M1022" s="54"/>
      <c r="N1022" s="37"/>
    </row>
    <row r="1023" spans="1:14" x14ac:dyDescent="0.3">
      <c r="A1023" s="27"/>
      <c r="B1023" s="41"/>
      <c r="C1023" s="71"/>
      <c r="D1023" s="28"/>
      <c r="E1023" s="29"/>
      <c r="F1023" s="16"/>
      <c r="G1023" s="39"/>
      <c r="H1023" s="51"/>
      <c r="I1023" s="45"/>
      <c r="J1023" s="17"/>
      <c r="K1023" s="18" t="str">
        <f t="shared" si="22"/>
        <v xml:space="preserve"> </v>
      </c>
      <c r="L1023" s="34"/>
      <c r="M1023" s="54"/>
      <c r="N1023" s="37"/>
    </row>
    <row r="1024" spans="1:14" x14ac:dyDescent="0.3">
      <c r="A1024" s="27"/>
      <c r="B1024" s="41"/>
      <c r="C1024" s="71"/>
      <c r="D1024" s="28"/>
      <c r="E1024" s="29"/>
      <c r="F1024" s="16"/>
      <c r="G1024" s="39"/>
      <c r="H1024" s="51"/>
      <c r="I1024" s="45"/>
      <c r="J1024" s="17"/>
      <c r="K1024" s="18" t="str">
        <f t="shared" si="22"/>
        <v xml:space="preserve"> </v>
      </c>
      <c r="L1024" s="34"/>
      <c r="M1024" s="54"/>
      <c r="N1024" s="37"/>
    </row>
    <row r="1025" spans="1:14" x14ac:dyDescent="0.3">
      <c r="A1025" s="27"/>
      <c r="B1025" s="41"/>
      <c r="C1025" s="71"/>
      <c r="D1025" s="28"/>
      <c r="E1025" s="29"/>
      <c r="F1025" s="16"/>
      <c r="G1025" s="39"/>
      <c r="H1025" s="51"/>
      <c r="I1025" s="45"/>
      <c r="J1025" s="17"/>
      <c r="K1025" s="18" t="str">
        <f t="shared" si="22"/>
        <v xml:space="preserve"> </v>
      </c>
      <c r="L1025" s="34"/>
      <c r="M1025" s="54"/>
      <c r="N1025" s="37"/>
    </row>
    <row r="1026" spans="1:14" x14ac:dyDescent="0.3">
      <c r="A1026" s="27"/>
      <c r="B1026" s="41"/>
      <c r="C1026" s="71"/>
      <c r="D1026" s="28"/>
      <c r="E1026" s="29"/>
      <c r="F1026" s="16"/>
      <c r="G1026" s="39"/>
      <c r="H1026" s="51"/>
      <c r="I1026" s="45"/>
      <c r="J1026" s="17"/>
      <c r="K1026" s="18" t="str">
        <f t="shared" si="22"/>
        <v xml:space="preserve"> </v>
      </c>
      <c r="L1026" s="34"/>
      <c r="M1026" s="54"/>
      <c r="N1026" s="37"/>
    </row>
    <row r="1027" spans="1:14" x14ac:dyDescent="0.3">
      <c r="A1027" s="27"/>
      <c r="B1027" s="41"/>
      <c r="C1027" s="71"/>
      <c r="D1027" s="28"/>
      <c r="E1027" s="29"/>
      <c r="F1027" s="16"/>
      <c r="G1027" s="39"/>
      <c r="H1027" s="51"/>
      <c r="I1027" s="45"/>
      <c r="J1027" s="17"/>
      <c r="K1027" s="18" t="str">
        <f t="shared" ref="K1027:K1090" si="23">IF(I1027,IF(ISNUMBER(J1027),J1027*I1027," ")," ")</f>
        <v xml:space="preserve"> </v>
      </c>
      <c r="L1027" s="34"/>
      <c r="M1027" s="54"/>
      <c r="N1027" s="37"/>
    </row>
    <row r="1028" spans="1:14" x14ac:dyDescent="0.3">
      <c r="A1028" s="27"/>
      <c r="B1028" s="41"/>
      <c r="C1028" s="71"/>
      <c r="D1028" s="28"/>
      <c r="E1028" s="29"/>
      <c r="F1028" s="16"/>
      <c r="G1028" s="39"/>
      <c r="H1028" s="51"/>
      <c r="I1028" s="45"/>
      <c r="J1028" s="17"/>
      <c r="K1028" s="18" t="str">
        <f t="shared" si="23"/>
        <v xml:space="preserve"> </v>
      </c>
      <c r="L1028" s="34"/>
      <c r="M1028" s="54"/>
      <c r="N1028" s="37"/>
    </row>
    <row r="1029" spans="1:14" x14ac:dyDescent="0.3">
      <c r="A1029" s="27"/>
      <c r="B1029" s="41"/>
      <c r="C1029" s="71"/>
      <c r="D1029" s="28"/>
      <c r="E1029" s="29"/>
      <c r="F1029" s="16"/>
      <c r="G1029" s="39"/>
      <c r="H1029" s="51"/>
      <c r="I1029" s="45"/>
      <c r="J1029" s="17"/>
      <c r="K1029" s="18" t="str">
        <f t="shared" si="23"/>
        <v xml:space="preserve"> </v>
      </c>
      <c r="L1029" s="34"/>
      <c r="M1029" s="54"/>
      <c r="N1029" s="37"/>
    </row>
    <row r="1030" spans="1:14" x14ac:dyDescent="0.3">
      <c r="A1030" s="27"/>
      <c r="B1030" s="41"/>
      <c r="C1030" s="71"/>
      <c r="D1030" s="28"/>
      <c r="E1030" s="29"/>
      <c r="F1030" s="16"/>
      <c r="G1030" s="39"/>
      <c r="H1030" s="51"/>
      <c r="I1030" s="45"/>
      <c r="J1030" s="17"/>
      <c r="K1030" s="18" t="str">
        <f t="shared" si="23"/>
        <v xml:space="preserve"> </v>
      </c>
      <c r="L1030" s="34"/>
      <c r="M1030" s="54"/>
      <c r="N1030" s="37"/>
    </row>
    <row r="1031" spans="1:14" x14ac:dyDescent="0.3">
      <c r="A1031" s="27"/>
      <c r="B1031" s="41"/>
      <c r="C1031" s="71"/>
      <c r="D1031" s="28"/>
      <c r="E1031" s="29"/>
      <c r="F1031" s="16"/>
      <c r="G1031" s="39"/>
      <c r="H1031" s="51"/>
      <c r="I1031" s="45"/>
      <c r="J1031" s="17"/>
      <c r="K1031" s="18" t="str">
        <f t="shared" si="23"/>
        <v xml:space="preserve"> </v>
      </c>
      <c r="L1031" s="34"/>
      <c r="M1031" s="54"/>
      <c r="N1031" s="37"/>
    </row>
    <row r="1032" spans="1:14" x14ac:dyDescent="0.3">
      <c r="A1032" s="27"/>
      <c r="B1032" s="41"/>
      <c r="C1032" s="71"/>
      <c r="D1032" s="28"/>
      <c r="E1032" s="29"/>
      <c r="F1032" s="16"/>
      <c r="G1032" s="39"/>
      <c r="H1032" s="51"/>
      <c r="I1032" s="45"/>
      <c r="J1032" s="17"/>
      <c r="K1032" s="18" t="str">
        <f t="shared" si="23"/>
        <v xml:space="preserve"> </v>
      </c>
      <c r="L1032" s="34"/>
      <c r="M1032" s="54"/>
      <c r="N1032" s="37"/>
    </row>
    <row r="1033" spans="1:14" x14ac:dyDescent="0.3">
      <c r="A1033" s="27"/>
      <c r="B1033" s="41"/>
      <c r="C1033" s="71"/>
      <c r="D1033" s="28"/>
      <c r="E1033" s="29"/>
      <c r="F1033" s="16"/>
      <c r="G1033" s="39"/>
      <c r="H1033" s="51"/>
      <c r="I1033" s="45"/>
      <c r="J1033" s="17"/>
      <c r="K1033" s="18" t="str">
        <f t="shared" si="23"/>
        <v xml:space="preserve"> </v>
      </c>
      <c r="L1033" s="34"/>
      <c r="M1033" s="54"/>
      <c r="N1033" s="37"/>
    </row>
    <row r="1034" spans="1:14" x14ac:dyDescent="0.3">
      <c r="A1034" s="27"/>
      <c r="B1034" s="41"/>
      <c r="C1034" s="71"/>
      <c r="D1034" s="28"/>
      <c r="E1034" s="29"/>
      <c r="F1034" s="16"/>
      <c r="G1034" s="39"/>
      <c r="H1034" s="51"/>
      <c r="I1034" s="45"/>
      <c r="J1034" s="17"/>
      <c r="K1034" s="18" t="str">
        <f t="shared" si="23"/>
        <v xml:space="preserve"> </v>
      </c>
      <c r="L1034" s="34"/>
      <c r="M1034" s="54"/>
      <c r="N1034" s="37"/>
    </row>
    <row r="1035" spans="1:14" x14ac:dyDescent="0.3">
      <c r="A1035" s="27"/>
      <c r="B1035" s="41"/>
      <c r="C1035" s="71"/>
      <c r="D1035" s="28"/>
      <c r="E1035" s="29"/>
      <c r="F1035" s="16"/>
      <c r="G1035" s="39"/>
      <c r="H1035" s="51"/>
      <c r="I1035" s="45"/>
      <c r="J1035" s="17"/>
      <c r="K1035" s="18" t="str">
        <f t="shared" si="23"/>
        <v xml:space="preserve"> </v>
      </c>
      <c r="L1035" s="34"/>
      <c r="M1035" s="54"/>
      <c r="N1035" s="37"/>
    </row>
    <row r="1036" spans="1:14" x14ac:dyDescent="0.3">
      <c r="A1036" s="27"/>
      <c r="B1036" s="41"/>
      <c r="C1036" s="71"/>
      <c r="D1036" s="28"/>
      <c r="E1036" s="29"/>
      <c r="F1036" s="16"/>
      <c r="G1036" s="39"/>
      <c r="H1036" s="51"/>
      <c r="I1036" s="45"/>
      <c r="J1036" s="17"/>
      <c r="K1036" s="18" t="str">
        <f t="shared" si="23"/>
        <v xml:space="preserve"> </v>
      </c>
      <c r="L1036" s="34"/>
      <c r="M1036" s="54"/>
      <c r="N1036" s="37"/>
    </row>
    <row r="1037" spans="1:14" x14ac:dyDescent="0.3">
      <c r="A1037" s="27"/>
      <c r="B1037" s="41"/>
      <c r="C1037" s="71"/>
      <c r="D1037" s="28"/>
      <c r="E1037" s="29"/>
      <c r="F1037" s="16"/>
      <c r="G1037" s="39"/>
      <c r="H1037" s="51"/>
      <c r="I1037" s="45"/>
      <c r="J1037" s="17"/>
      <c r="K1037" s="18" t="str">
        <f t="shared" si="23"/>
        <v xml:space="preserve"> </v>
      </c>
      <c r="L1037" s="34"/>
      <c r="M1037" s="54"/>
      <c r="N1037" s="37"/>
    </row>
    <row r="1038" spans="1:14" x14ac:dyDescent="0.3">
      <c r="A1038" s="27"/>
      <c r="B1038" s="41"/>
      <c r="C1038" s="71"/>
      <c r="D1038" s="28"/>
      <c r="E1038" s="29"/>
      <c r="F1038" s="16"/>
      <c r="G1038" s="39"/>
      <c r="H1038" s="51"/>
      <c r="I1038" s="45"/>
      <c r="J1038" s="17"/>
      <c r="K1038" s="18" t="str">
        <f t="shared" si="23"/>
        <v xml:space="preserve"> </v>
      </c>
      <c r="L1038" s="34"/>
      <c r="M1038" s="54"/>
      <c r="N1038" s="37"/>
    </row>
    <row r="1039" spans="1:14" x14ac:dyDescent="0.3">
      <c r="A1039" s="27"/>
      <c r="B1039" s="41"/>
      <c r="C1039" s="71"/>
      <c r="D1039" s="28"/>
      <c r="E1039" s="29"/>
      <c r="F1039" s="16"/>
      <c r="G1039" s="39"/>
      <c r="H1039" s="51"/>
      <c r="I1039" s="45"/>
      <c r="J1039" s="17"/>
      <c r="K1039" s="18" t="str">
        <f t="shared" si="23"/>
        <v xml:space="preserve"> </v>
      </c>
      <c r="L1039" s="34"/>
      <c r="M1039" s="54"/>
      <c r="N1039" s="37"/>
    </row>
    <row r="1040" spans="1:14" x14ac:dyDescent="0.3">
      <c r="A1040" s="27"/>
      <c r="B1040" s="41"/>
      <c r="C1040" s="71"/>
      <c r="D1040" s="28"/>
      <c r="E1040" s="29"/>
      <c r="F1040" s="16"/>
      <c r="G1040" s="39"/>
      <c r="H1040" s="51"/>
      <c r="I1040" s="45"/>
      <c r="J1040" s="17"/>
      <c r="K1040" s="18" t="str">
        <f t="shared" si="23"/>
        <v xml:space="preserve"> </v>
      </c>
      <c r="L1040" s="34"/>
      <c r="M1040" s="54"/>
      <c r="N1040" s="37"/>
    </row>
    <row r="1041" spans="1:14" x14ac:dyDescent="0.3">
      <c r="A1041" s="27"/>
      <c r="B1041" s="41"/>
      <c r="C1041" s="71"/>
      <c r="D1041" s="28"/>
      <c r="E1041" s="29"/>
      <c r="F1041" s="16"/>
      <c r="G1041" s="39"/>
      <c r="H1041" s="51"/>
      <c r="I1041" s="45"/>
      <c r="J1041" s="17"/>
      <c r="K1041" s="18" t="str">
        <f t="shared" si="23"/>
        <v xml:space="preserve"> </v>
      </c>
      <c r="L1041" s="34"/>
      <c r="M1041" s="54"/>
      <c r="N1041" s="37"/>
    </row>
    <row r="1042" spans="1:14" x14ac:dyDescent="0.3">
      <c r="A1042" s="27"/>
      <c r="B1042" s="41"/>
      <c r="C1042" s="71"/>
      <c r="D1042" s="28"/>
      <c r="E1042" s="29"/>
      <c r="F1042" s="16"/>
      <c r="G1042" s="39"/>
      <c r="H1042" s="51"/>
      <c r="I1042" s="45"/>
      <c r="J1042" s="17"/>
      <c r="K1042" s="18" t="str">
        <f t="shared" si="23"/>
        <v xml:space="preserve"> </v>
      </c>
      <c r="L1042" s="34"/>
      <c r="M1042" s="54"/>
      <c r="N1042" s="37"/>
    </row>
    <row r="1043" spans="1:14" x14ac:dyDescent="0.3">
      <c r="A1043" s="27"/>
      <c r="B1043" s="41"/>
      <c r="C1043" s="71"/>
      <c r="D1043" s="28"/>
      <c r="E1043" s="29"/>
      <c r="F1043" s="16"/>
      <c r="G1043" s="39"/>
      <c r="H1043" s="51"/>
      <c r="I1043" s="45"/>
      <c r="J1043" s="17"/>
      <c r="K1043" s="18" t="str">
        <f t="shared" si="23"/>
        <v xml:space="preserve"> </v>
      </c>
      <c r="L1043" s="34"/>
      <c r="M1043" s="54"/>
      <c r="N1043" s="37"/>
    </row>
    <row r="1044" spans="1:14" x14ac:dyDescent="0.3">
      <c r="A1044" s="26"/>
      <c r="B1044" s="41"/>
      <c r="C1044" s="71"/>
      <c r="D1044" s="28"/>
      <c r="E1044" s="29"/>
      <c r="F1044" s="16"/>
      <c r="G1044" s="39"/>
      <c r="H1044" s="51"/>
      <c r="I1044" s="45"/>
      <c r="J1044" s="17"/>
      <c r="K1044" s="18" t="str">
        <f t="shared" si="23"/>
        <v xml:space="preserve"> </v>
      </c>
      <c r="L1044" s="34"/>
      <c r="M1044" s="54"/>
      <c r="N1044" s="37"/>
    </row>
    <row r="1045" spans="1:14" x14ac:dyDescent="0.3">
      <c r="A1045" s="27"/>
      <c r="B1045" s="41"/>
      <c r="C1045" s="71"/>
      <c r="D1045" s="28"/>
      <c r="E1045" s="29"/>
      <c r="F1045" s="16"/>
      <c r="G1045" s="39"/>
      <c r="H1045" s="51"/>
      <c r="I1045" s="45"/>
      <c r="J1045" s="17"/>
      <c r="K1045" s="18" t="str">
        <f t="shared" si="23"/>
        <v xml:space="preserve"> </v>
      </c>
      <c r="L1045" s="34"/>
      <c r="M1045" s="54"/>
      <c r="N1045" s="37"/>
    </row>
    <row r="1046" spans="1:14" x14ac:dyDescent="0.3">
      <c r="A1046" s="27"/>
      <c r="B1046" s="41"/>
      <c r="C1046" s="71"/>
      <c r="D1046" s="28"/>
      <c r="E1046" s="29"/>
      <c r="F1046" s="16"/>
      <c r="G1046" s="39"/>
      <c r="H1046" s="51"/>
      <c r="I1046" s="45"/>
      <c r="J1046" s="17"/>
      <c r="K1046" s="18" t="str">
        <f t="shared" si="23"/>
        <v xml:space="preserve"> </v>
      </c>
      <c r="L1046" s="34"/>
      <c r="M1046" s="54"/>
      <c r="N1046" s="37"/>
    </row>
    <row r="1047" spans="1:14" x14ac:dyDescent="0.3">
      <c r="A1047" s="27"/>
      <c r="B1047" s="41"/>
      <c r="C1047" s="71"/>
      <c r="D1047" s="28"/>
      <c r="E1047" s="29"/>
      <c r="F1047" s="16"/>
      <c r="G1047" s="39"/>
      <c r="H1047" s="51"/>
      <c r="I1047" s="45"/>
      <c r="J1047" s="17"/>
      <c r="K1047" s="18" t="str">
        <f t="shared" si="23"/>
        <v xml:space="preserve"> </v>
      </c>
      <c r="L1047" s="34"/>
      <c r="M1047" s="54"/>
      <c r="N1047" s="37"/>
    </row>
    <row r="1048" spans="1:14" x14ac:dyDescent="0.3">
      <c r="A1048" s="27"/>
      <c r="B1048" s="41"/>
      <c r="C1048" s="71"/>
      <c r="D1048" s="28"/>
      <c r="E1048" s="29"/>
      <c r="F1048" s="16"/>
      <c r="G1048" s="39"/>
      <c r="H1048" s="51"/>
      <c r="I1048" s="45"/>
      <c r="J1048" s="17"/>
      <c r="K1048" s="18" t="str">
        <f t="shared" si="23"/>
        <v xml:space="preserve"> </v>
      </c>
      <c r="L1048" s="34"/>
      <c r="M1048" s="54"/>
      <c r="N1048" s="37"/>
    </row>
    <row r="1049" spans="1:14" x14ac:dyDescent="0.3">
      <c r="A1049" s="27"/>
      <c r="B1049" s="41"/>
      <c r="C1049" s="71"/>
      <c r="D1049" s="28"/>
      <c r="E1049" s="29"/>
      <c r="F1049" s="16"/>
      <c r="G1049" s="39"/>
      <c r="H1049" s="51"/>
      <c r="I1049" s="45"/>
      <c r="J1049" s="17"/>
      <c r="K1049" s="18" t="str">
        <f t="shared" si="23"/>
        <v xml:space="preserve"> </v>
      </c>
      <c r="L1049" s="34"/>
      <c r="M1049" s="54"/>
      <c r="N1049" s="37"/>
    </row>
    <row r="1050" spans="1:14" x14ac:dyDescent="0.3">
      <c r="A1050" s="27"/>
      <c r="B1050" s="41"/>
      <c r="C1050" s="71"/>
      <c r="D1050" s="28"/>
      <c r="E1050" s="29"/>
      <c r="F1050" s="16"/>
      <c r="G1050" s="39"/>
      <c r="H1050" s="51"/>
      <c r="I1050" s="45"/>
      <c r="J1050" s="17"/>
      <c r="K1050" s="18" t="str">
        <f t="shared" si="23"/>
        <v xml:space="preserve"> </v>
      </c>
      <c r="L1050" s="34"/>
      <c r="M1050" s="54"/>
      <c r="N1050" s="37"/>
    </row>
    <row r="1051" spans="1:14" x14ac:dyDescent="0.3">
      <c r="A1051" s="27"/>
      <c r="B1051" s="41"/>
      <c r="C1051" s="71"/>
      <c r="D1051" s="28"/>
      <c r="E1051" s="29"/>
      <c r="F1051" s="16"/>
      <c r="G1051" s="39"/>
      <c r="H1051" s="51"/>
      <c r="I1051" s="45"/>
      <c r="J1051" s="17"/>
      <c r="K1051" s="18" t="str">
        <f t="shared" si="23"/>
        <v xml:space="preserve"> </v>
      </c>
      <c r="L1051" s="34"/>
      <c r="M1051" s="54"/>
      <c r="N1051" s="37"/>
    </row>
    <row r="1052" spans="1:14" x14ac:dyDescent="0.3">
      <c r="A1052" s="27"/>
      <c r="B1052" s="41"/>
      <c r="C1052" s="71"/>
      <c r="D1052" s="28"/>
      <c r="E1052" s="29"/>
      <c r="F1052" s="16"/>
      <c r="G1052" s="39"/>
      <c r="H1052" s="51"/>
      <c r="I1052" s="45"/>
      <c r="J1052" s="17"/>
      <c r="K1052" s="18" t="str">
        <f t="shared" si="23"/>
        <v xml:space="preserve"> </v>
      </c>
      <c r="L1052" s="34"/>
      <c r="M1052" s="54"/>
      <c r="N1052" s="37"/>
    </row>
    <row r="1053" spans="1:14" x14ac:dyDescent="0.3">
      <c r="A1053" s="27"/>
      <c r="B1053" s="41"/>
      <c r="C1053" s="71"/>
      <c r="D1053" s="28"/>
      <c r="E1053" s="29"/>
      <c r="F1053" s="16"/>
      <c r="G1053" s="39"/>
      <c r="H1053" s="51"/>
      <c r="I1053" s="45"/>
      <c r="J1053" s="17"/>
      <c r="K1053" s="18" t="str">
        <f t="shared" si="23"/>
        <v xml:space="preserve"> </v>
      </c>
      <c r="L1053" s="34"/>
      <c r="M1053" s="54"/>
      <c r="N1053" s="37"/>
    </row>
    <row r="1054" spans="1:14" x14ac:dyDescent="0.3">
      <c r="A1054" s="27"/>
      <c r="B1054" s="41"/>
      <c r="C1054" s="71"/>
      <c r="D1054" s="28"/>
      <c r="E1054" s="29"/>
      <c r="F1054" s="16"/>
      <c r="G1054" s="39"/>
      <c r="H1054" s="51"/>
      <c r="I1054" s="45"/>
      <c r="J1054" s="17"/>
      <c r="K1054" s="18" t="str">
        <f t="shared" si="23"/>
        <v xml:space="preserve"> </v>
      </c>
      <c r="L1054" s="34"/>
      <c r="M1054" s="54"/>
      <c r="N1054" s="37"/>
    </row>
    <row r="1055" spans="1:14" x14ac:dyDescent="0.3">
      <c r="A1055" s="27"/>
      <c r="B1055" s="41"/>
      <c r="C1055" s="71"/>
      <c r="D1055" s="28"/>
      <c r="E1055" s="29"/>
      <c r="F1055" s="16"/>
      <c r="G1055" s="39"/>
      <c r="H1055" s="51"/>
      <c r="I1055" s="45"/>
      <c r="J1055" s="17"/>
      <c r="K1055" s="18" t="str">
        <f t="shared" si="23"/>
        <v xml:space="preserve"> </v>
      </c>
      <c r="L1055" s="34"/>
      <c r="M1055" s="54"/>
      <c r="N1055" s="37"/>
    </row>
    <row r="1056" spans="1:14" x14ac:dyDescent="0.3">
      <c r="A1056" s="27"/>
      <c r="B1056" s="41"/>
      <c r="C1056" s="71"/>
      <c r="D1056" s="28"/>
      <c r="E1056" s="29"/>
      <c r="F1056" s="16"/>
      <c r="G1056" s="39"/>
      <c r="H1056" s="51"/>
      <c r="I1056" s="45"/>
      <c r="J1056" s="17"/>
      <c r="K1056" s="18" t="str">
        <f t="shared" si="23"/>
        <v xml:space="preserve"> </v>
      </c>
      <c r="L1056" s="34"/>
      <c r="M1056" s="54"/>
      <c r="N1056" s="37"/>
    </row>
    <row r="1057" spans="1:14" x14ac:dyDescent="0.3">
      <c r="A1057" s="27"/>
      <c r="B1057" s="41"/>
      <c r="C1057" s="71"/>
      <c r="D1057" s="28"/>
      <c r="E1057" s="29"/>
      <c r="F1057" s="16"/>
      <c r="G1057" s="39"/>
      <c r="H1057" s="51"/>
      <c r="I1057" s="45"/>
      <c r="J1057" s="17"/>
      <c r="K1057" s="18" t="str">
        <f t="shared" si="23"/>
        <v xml:space="preserve"> </v>
      </c>
      <c r="L1057" s="34"/>
      <c r="M1057" s="54"/>
      <c r="N1057" s="37"/>
    </row>
    <row r="1058" spans="1:14" x14ac:dyDescent="0.3">
      <c r="A1058" s="27"/>
      <c r="B1058" s="41"/>
      <c r="C1058" s="71"/>
      <c r="D1058" s="28"/>
      <c r="E1058" s="29"/>
      <c r="F1058" s="16"/>
      <c r="G1058" s="39"/>
      <c r="H1058" s="51"/>
      <c r="I1058" s="45"/>
      <c r="J1058" s="17"/>
      <c r="K1058" s="18" t="str">
        <f t="shared" si="23"/>
        <v xml:space="preserve"> </v>
      </c>
      <c r="L1058" s="34"/>
      <c r="M1058" s="54"/>
      <c r="N1058" s="37"/>
    </row>
    <row r="1059" spans="1:14" x14ac:dyDescent="0.3">
      <c r="A1059" s="27"/>
      <c r="B1059" s="41"/>
      <c r="C1059" s="71"/>
      <c r="D1059" s="28"/>
      <c r="E1059" s="29"/>
      <c r="F1059" s="16"/>
      <c r="G1059" s="39"/>
      <c r="H1059" s="51"/>
      <c r="I1059" s="45"/>
      <c r="J1059" s="17"/>
      <c r="K1059" s="18" t="str">
        <f t="shared" si="23"/>
        <v xml:space="preserve"> </v>
      </c>
      <c r="L1059" s="34"/>
      <c r="M1059" s="54"/>
      <c r="N1059" s="37"/>
    </row>
    <row r="1060" spans="1:14" x14ac:dyDescent="0.3">
      <c r="A1060" s="27"/>
      <c r="B1060" s="41"/>
      <c r="C1060" s="71"/>
      <c r="D1060" s="28"/>
      <c r="E1060" s="29"/>
      <c r="F1060" s="16"/>
      <c r="G1060" s="39"/>
      <c r="H1060" s="51"/>
      <c r="I1060" s="45"/>
      <c r="J1060" s="17"/>
      <c r="K1060" s="18" t="str">
        <f t="shared" si="23"/>
        <v xml:space="preserve"> </v>
      </c>
      <c r="L1060" s="34"/>
      <c r="M1060" s="54"/>
      <c r="N1060" s="37"/>
    </row>
    <row r="1061" spans="1:14" x14ac:dyDescent="0.3">
      <c r="A1061" s="27"/>
      <c r="B1061" s="41"/>
      <c r="C1061" s="71"/>
      <c r="D1061" s="28"/>
      <c r="E1061" s="29"/>
      <c r="F1061" s="16"/>
      <c r="G1061" s="39"/>
      <c r="H1061" s="51"/>
      <c r="I1061" s="45"/>
      <c r="J1061" s="17"/>
      <c r="K1061" s="18" t="str">
        <f t="shared" si="23"/>
        <v xml:space="preserve"> </v>
      </c>
      <c r="L1061" s="34"/>
      <c r="M1061" s="54"/>
      <c r="N1061" s="37"/>
    </row>
    <row r="1062" spans="1:14" x14ac:dyDescent="0.3">
      <c r="A1062" s="27"/>
      <c r="B1062" s="41"/>
      <c r="C1062" s="71"/>
      <c r="D1062" s="28"/>
      <c r="E1062" s="29"/>
      <c r="F1062" s="16"/>
      <c r="G1062" s="39"/>
      <c r="H1062" s="51"/>
      <c r="I1062" s="45"/>
      <c r="J1062" s="17"/>
      <c r="K1062" s="18" t="str">
        <f t="shared" si="23"/>
        <v xml:space="preserve"> </v>
      </c>
      <c r="L1062" s="34"/>
      <c r="M1062" s="54"/>
      <c r="N1062" s="37"/>
    </row>
    <row r="1063" spans="1:14" x14ac:dyDescent="0.3">
      <c r="A1063" s="27"/>
      <c r="B1063" s="41"/>
      <c r="C1063" s="71"/>
      <c r="D1063" s="28"/>
      <c r="E1063" s="29"/>
      <c r="F1063" s="16"/>
      <c r="G1063" s="39"/>
      <c r="H1063" s="51"/>
      <c r="I1063" s="45"/>
      <c r="J1063" s="17"/>
      <c r="K1063" s="18" t="str">
        <f t="shared" si="23"/>
        <v xml:space="preserve"> </v>
      </c>
      <c r="L1063" s="34"/>
      <c r="M1063" s="54"/>
      <c r="N1063" s="37"/>
    </row>
    <row r="1064" spans="1:14" x14ac:dyDescent="0.3">
      <c r="A1064" s="27"/>
      <c r="B1064" s="41"/>
      <c r="C1064" s="71"/>
      <c r="D1064" s="28"/>
      <c r="E1064" s="29"/>
      <c r="F1064" s="16"/>
      <c r="G1064" s="39"/>
      <c r="H1064" s="51"/>
      <c r="I1064" s="45"/>
      <c r="J1064" s="17"/>
      <c r="K1064" s="18" t="str">
        <f t="shared" si="23"/>
        <v xml:space="preserve"> </v>
      </c>
      <c r="L1064" s="34"/>
      <c r="M1064" s="54"/>
      <c r="N1064" s="37"/>
    </row>
    <row r="1065" spans="1:14" x14ac:dyDescent="0.3">
      <c r="A1065" s="27"/>
      <c r="B1065" s="41"/>
      <c r="C1065" s="71"/>
      <c r="D1065" s="28"/>
      <c r="E1065" s="29"/>
      <c r="F1065" s="16"/>
      <c r="G1065" s="39"/>
      <c r="H1065" s="51"/>
      <c r="I1065" s="45"/>
      <c r="J1065" s="17"/>
      <c r="K1065" s="18" t="str">
        <f t="shared" si="23"/>
        <v xml:space="preserve"> </v>
      </c>
      <c r="L1065" s="34"/>
      <c r="M1065" s="54"/>
      <c r="N1065" s="37"/>
    </row>
    <row r="1066" spans="1:14" x14ac:dyDescent="0.3">
      <c r="A1066" s="26"/>
      <c r="B1066" s="41"/>
      <c r="C1066" s="71"/>
      <c r="D1066" s="28"/>
      <c r="E1066" s="29"/>
      <c r="F1066" s="16"/>
      <c r="G1066" s="39"/>
      <c r="H1066" s="51"/>
      <c r="I1066" s="45"/>
      <c r="J1066" s="17"/>
      <c r="K1066" s="18" t="str">
        <f t="shared" si="23"/>
        <v xml:space="preserve"> </v>
      </c>
      <c r="L1066" s="34"/>
      <c r="M1066" s="54"/>
      <c r="N1066" s="37"/>
    </row>
    <row r="1067" spans="1:14" x14ac:dyDescent="0.3">
      <c r="A1067" s="27"/>
      <c r="B1067" s="41"/>
      <c r="C1067" s="71"/>
      <c r="D1067" s="28"/>
      <c r="E1067" s="29"/>
      <c r="F1067" s="16"/>
      <c r="G1067" s="39"/>
      <c r="H1067" s="51"/>
      <c r="I1067" s="45"/>
      <c r="J1067" s="17"/>
      <c r="K1067" s="18" t="str">
        <f t="shared" si="23"/>
        <v xml:space="preserve"> </v>
      </c>
      <c r="L1067" s="34"/>
      <c r="M1067" s="54"/>
      <c r="N1067" s="37"/>
    </row>
    <row r="1068" spans="1:14" x14ac:dyDescent="0.3">
      <c r="A1068" s="27"/>
      <c r="B1068" s="41"/>
      <c r="C1068" s="71"/>
      <c r="D1068" s="28"/>
      <c r="E1068" s="29"/>
      <c r="F1068" s="16"/>
      <c r="G1068" s="39"/>
      <c r="H1068" s="51"/>
      <c r="I1068" s="45"/>
      <c r="J1068" s="17"/>
      <c r="K1068" s="18" t="str">
        <f t="shared" si="23"/>
        <v xml:space="preserve"> </v>
      </c>
      <c r="L1068" s="34"/>
      <c r="M1068" s="54"/>
      <c r="N1068" s="37"/>
    </row>
    <row r="1069" spans="1:14" x14ac:dyDescent="0.3">
      <c r="A1069" s="27"/>
      <c r="B1069" s="41"/>
      <c r="C1069" s="71"/>
      <c r="D1069" s="28"/>
      <c r="E1069" s="29"/>
      <c r="F1069" s="16"/>
      <c r="G1069" s="39"/>
      <c r="H1069" s="51"/>
      <c r="I1069" s="45"/>
      <c r="J1069" s="17"/>
      <c r="K1069" s="18" t="str">
        <f t="shared" si="23"/>
        <v xml:space="preserve"> </v>
      </c>
      <c r="L1069" s="34"/>
      <c r="M1069" s="54"/>
      <c r="N1069" s="37"/>
    </row>
    <row r="1070" spans="1:14" x14ac:dyDescent="0.3">
      <c r="A1070" s="27"/>
      <c r="B1070" s="41"/>
      <c r="C1070" s="71"/>
      <c r="D1070" s="28"/>
      <c r="E1070" s="29"/>
      <c r="F1070" s="16"/>
      <c r="G1070" s="39"/>
      <c r="H1070" s="51"/>
      <c r="I1070" s="45"/>
      <c r="J1070" s="17"/>
      <c r="K1070" s="18" t="str">
        <f t="shared" si="23"/>
        <v xml:space="preserve"> </v>
      </c>
      <c r="L1070" s="34"/>
      <c r="M1070" s="54"/>
      <c r="N1070" s="37"/>
    </row>
    <row r="1071" spans="1:14" x14ac:dyDescent="0.3">
      <c r="A1071" s="27"/>
      <c r="B1071" s="41"/>
      <c r="C1071" s="71"/>
      <c r="D1071" s="28"/>
      <c r="E1071" s="29"/>
      <c r="F1071" s="16"/>
      <c r="G1071" s="39"/>
      <c r="H1071" s="51"/>
      <c r="I1071" s="45"/>
      <c r="J1071" s="17"/>
      <c r="K1071" s="18" t="str">
        <f t="shared" si="23"/>
        <v xml:space="preserve"> </v>
      </c>
      <c r="L1071" s="34"/>
      <c r="M1071" s="54"/>
      <c r="N1071" s="37"/>
    </row>
    <row r="1072" spans="1:14" x14ac:dyDescent="0.3">
      <c r="A1072" s="27"/>
      <c r="B1072" s="41"/>
      <c r="C1072" s="71"/>
      <c r="D1072" s="28"/>
      <c r="E1072" s="29"/>
      <c r="F1072" s="16"/>
      <c r="G1072" s="39"/>
      <c r="H1072" s="51"/>
      <c r="I1072" s="45"/>
      <c r="J1072" s="17"/>
      <c r="K1072" s="18" t="str">
        <f t="shared" si="23"/>
        <v xml:space="preserve"> </v>
      </c>
      <c r="L1072" s="34"/>
      <c r="M1072" s="54"/>
      <c r="N1072" s="37"/>
    </row>
    <row r="1073" spans="1:14" x14ac:dyDescent="0.3">
      <c r="A1073" s="27"/>
      <c r="B1073" s="41"/>
      <c r="C1073" s="71"/>
      <c r="D1073" s="28"/>
      <c r="E1073" s="29"/>
      <c r="F1073" s="16"/>
      <c r="G1073" s="39"/>
      <c r="H1073" s="51"/>
      <c r="I1073" s="45"/>
      <c r="J1073" s="17"/>
      <c r="K1073" s="18" t="str">
        <f t="shared" si="23"/>
        <v xml:space="preserve"> </v>
      </c>
      <c r="L1073" s="34"/>
      <c r="M1073" s="54"/>
      <c r="N1073" s="37"/>
    </row>
    <row r="1074" spans="1:14" x14ac:dyDescent="0.3">
      <c r="A1074" s="27"/>
      <c r="B1074" s="41"/>
      <c r="C1074" s="71"/>
      <c r="D1074" s="28"/>
      <c r="E1074" s="29"/>
      <c r="F1074" s="16"/>
      <c r="G1074" s="39"/>
      <c r="H1074" s="51"/>
      <c r="I1074" s="45"/>
      <c r="J1074" s="17"/>
      <c r="K1074" s="18" t="str">
        <f t="shared" si="23"/>
        <v xml:space="preserve"> </v>
      </c>
      <c r="L1074" s="34"/>
      <c r="M1074" s="54"/>
      <c r="N1074" s="37"/>
    </row>
    <row r="1075" spans="1:14" x14ac:dyDescent="0.3">
      <c r="A1075" s="27"/>
      <c r="B1075" s="41"/>
      <c r="C1075" s="71"/>
      <c r="D1075" s="28"/>
      <c r="E1075" s="29"/>
      <c r="F1075" s="16"/>
      <c r="G1075" s="39"/>
      <c r="H1075" s="51"/>
      <c r="I1075" s="45"/>
      <c r="J1075" s="17"/>
      <c r="K1075" s="18" t="str">
        <f t="shared" si="23"/>
        <v xml:space="preserve"> </v>
      </c>
      <c r="L1075" s="34"/>
      <c r="M1075" s="54"/>
      <c r="N1075" s="37"/>
    </row>
    <row r="1076" spans="1:14" x14ac:dyDescent="0.3">
      <c r="A1076" s="27"/>
      <c r="B1076" s="41"/>
      <c r="C1076" s="71"/>
      <c r="D1076" s="28"/>
      <c r="E1076" s="29"/>
      <c r="F1076" s="16"/>
      <c r="G1076" s="39"/>
      <c r="H1076" s="51"/>
      <c r="I1076" s="45"/>
      <c r="J1076" s="17"/>
      <c r="K1076" s="18" t="str">
        <f t="shared" si="23"/>
        <v xml:space="preserve"> </v>
      </c>
      <c r="L1076" s="34"/>
      <c r="M1076" s="54"/>
      <c r="N1076" s="37"/>
    </row>
    <row r="1077" spans="1:14" x14ac:dyDescent="0.3">
      <c r="A1077" s="27"/>
      <c r="B1077" s="41"/>
      <c r="C1077" s="71"/>
      <c r="D1077" s="28"/>
      <c r="E1077" s="29"/>
      <c r="F1077" s="16"/>
      <c r="G1077" s="39"/>
      <c r="H1077" s="51"/>
      <c r="I1077" s="45"/>
      <c r="J1077" s="17"/>
      <c r="K1077" s="18" t="str">
        <f t="shared" si="23"/>
        <v xml:space="preserve"> </v>
      </c>
      <c r="L1077" s="34"/>
      <c r="M1077" s="54"/>
      <c r="N1077" s="37"/>
    </row>
    <row r="1078" spans="1:14" x14ac:dyDescent="0.3">
      <c r="A1078" s="27"/>
      <c r="B1078" s="41"/>
      <c r="C1078" s="71"/>
      <c r="D1078" s="28"/>
      <c r="E1078" s="29"/>
      <c r="F1078" s="16"/>
      <c r="G1078" s="39"/>
      <c r="H1078" s="51"/>
      <c r="I1078" s="45"/>
      <c r="J1078" s="17"/>
      <c r="K1078" s="18" t="str">
        <f t="shared" si="23"/>
        <v xml:space="preserve"> </v>
      </c>
      <c r="L1078" s="34"/>
      <c r="M1078" s="54"/>
      <c r="N1078" s="37"/>
    </row>
    <row r="1079" spans="1:14" x14ac:dyDescent="0.3">
      <c r="A1079" s="27"/>
      <c r="B1079" s="41"/>
      <c r="C1079" s="71"/>
      <c r="D1079" s="28"/>
      <c r="E1079" s="29"/>
      <c r="F1079" s="16"/>
      <c r="G1079" s="39"/>
      <c r="H1079" s="51"/>
      <c r="I1079" s="45"/>
      <c r="J1079" s="17"/>
      <c r="K1079" s="18" t="str">
        <f t="shared" si="23"/>
        <v xml:space="preserve"> </v>
      </c>
      <c r="L1079" s="34"/>
      <c r="M1079" s="54"/>
      <c r="N1079" s="37"/>
    </row>
    <row r="1080" spans="1:14" x14ac:dyDescent="0.3">
      <c r="A1080" s="27"/>
      <c r="B1080" s="41"/>
      <c r="C1080" s="71"/>
      <c r="D1080" s="28"/>
      <c r="E1080" s="29"/>
      <c r="F1080" s="16"/>
      <c r="G1080" s="39"/>
      <c r="H1080" s="51"/>
      <c r="I1080" s="45"/>
      <c r="J1080" s="17"/>
      <c r="K1080" s="18" t="str">
        <f t="shared" si="23"/>
        <v xml:space="preserve"> </v>
      </c>
      <c r="L1080" s="34"/>
      <c r="M1080" s="54"/>
      <c r="N1080" s="37"/>
    </row>
    <row r="1081" spans="1:14" x14ac:dyDescent="0.3">
      <c r="A1081" s="27"/>
      <c r="B1081" s="41"/>
      <c r="C1081" s="71"/>
      <c r="D1081" s="28"/>
      <c r="E1081" s="29"/>
      <c r="F1081" s="16"/>
      <c r="G1081" s="39"/>
      <c r="H1081" s="51"/>
      <c r="I1081" s="45"/>
      <c r="J1081" s="17"/>
      <c r="K1081" s="18" t="str">
        <f t="shared" si="23"/>
        <v xml:space="preserve"> </v>
      </c>
      <c r="L1081" s="34"/>
      <c r="M1081" s="54"/>
      <c r="N1081" s="37"/>
    </row>
    <row r="1082" spans="1:14" x14ac:dyDescent="0.3">
      <c r="A1082" s="27"/>
      <c r="B1082" s="41"/>
      <c r="C1082" s="71"/>
      <c r="D1082" s="28"/>
      <c r="E1082" s="29"/>
      <c r="F1082" s="16"/>
      <c r="G1082" s="39"/>
      <c r="H1082" s="51"/>
      <c r="I1082" s="45"/>
      <c r="J1082" s="17"/>
      <c r="K1082" s="18" t="str">
        <f t="shared" si="23"/>
        <v xml:space="preserve"> </v>
      </c>
      <c r="L1082" s="34"/>
      <c r="M1082" s="54"/>
      <c r="N1082" s="37"/>
    </row>
    <row r="1083" spans="1:14" x14ac:dyDescent="0.3">
      <c r="A1083" s="27"/>
      <c r="B1083" s="41"/>
      <c r="C1083" s="71"/>
      <c r="D1083" s="28"/>
      <c r="E1083" s="29"/>
      <c r="F1083" s="16"/>
      <c r="G1083" s="39"/>
      <c r="H1083" s="51"/>
      <c r="I1083" s="45"/>
      <c r="J1083" s="17"/>
      <c r="K1083" s="18" t="str">
        <f t="shared" si="23"/>
        <v xml:space="preserve"> </v>
      </c>
      <c r="L1083" s="34"/>
      <c r="M1083" s="54"/>
      <c r="N1083" s="37"/>
    </row>
    <row r="1084" spans="1:14" x14ac:dyDescent="0.3">
      <c r="A1084" s="27"/>
      <c r="B1084" s="41"/>
      <c r="C1084" s="71"/>
      <c r="D1084" s="28"/>
      <c r="E1084" s="29"/>
      <c r="F1084" s="16"/>
      <c r="G1084" s="39"/>
      <c r="H1084" s="51"/>
      <c r="I1084" s="45"/>
      <c r="J1084" s="17"/>
      <c r="K1084" s="18" t="str">
        <f t="shared" si="23"/>
        <v xml:space="preserve"> </v>
      </c>
      <c r="L1084" s="34"/>
      <c r="M1084" s="54"/>
      <c r="N1084" s="37"/>
    </row>
    <row r="1085" spans="1:14" x14ac:dyDescent="0.3">
      <c r="A1085" s="27"/>
      <c r="B1085" s="41"/>
      <c r="C1085" s="71"/>
      <c r="D1085" s="28"/>
      <c r="E1085" s="29"/>
      <c r="F1085" s="16"/>
      <c r="G1085" s="39"/>
      <c r="H1085" s="51"/>
      <c r="I1085" s="45"/>
      <c r="J1085" s="17"/>
      <c r="K1085" s="18" t="str">
        <f t="shared" si="23"/>
        <v xml:space="preserve"> </v>
      </c>
      <c r="L1085" s="34"/>
      <c r="M1085" s="54"/>
      <c r="N1085" s="37"/>
    </row>
    <row r="1086" spans="1:14" x14ac:dyDescent="0.3">
      <c r="A1086" s="27"/>
      <c r="B1086" s="41"/>
      <c r="C1086" s="71"/>
      <c r="D1086" s="28"/>
      <c r="E1086" s="29"/>
      <c r="F1086" s="16"/>
      <c r="G1086" s="39"/>
      <c r="H1086" s="51"/>
      <c r="I1086" s="45"/>
      <c r="J1086" s="17"/>
      <c r="K1086" s="18" t="str">
        <f t="shared" si="23"/>
        <v xml:space="preserve"> </v>
      </c>
      <c r="L1086" s="34"/>
      <c r="M1086" s="54"/>
      <c r="N1086" s="37"/>
    </row>
    <row r="1087" spans="1:14" x14ac:dyDescent="0.3">
      <c r="A1087" s="27"/>
      <c r="B1087" s="41"/>
      <c r="C1087" s="71"/>
      <c r="D1087" s="28"/>
      <c r="E1087" s="29"/>
      <c r="F1087" s="16"/>
      <c r="G1087" s="39"/>
      <c r="H1087" s="51"/>
      <c r="I1087" s="45"/>
      <c r="J1087" s="17"/>
      <c r="K1087" s="18" t="str">
        <f t="shared" si="23"/>
        <v xml:space="preserve"> </v>
      </c>
      <c r="L1087" s="34"/>
      <c r="M1087" s="54"/>
      <c r="N1087" s="37"/>
    </row>
    <row r="1088" spans="1:14" x14ac:dyDescent="0.3">
      <c r="A1088" s="26"/>
      <c r="B1088" s="41"/>
      <c r="C1088" s="71"/>
      <c r="D1088" s="28"/>
      <c r="E1088" s="29"/>
      <c r="F1088" s="16"/>
      <c r="G1088" s="39"/>
      <c r="H1088" s="51"/>
      <c r="I1088" s="45"/>
      <c r="J1088" s="17"/>
      <c r="K1088" s="18" t="str">
        <f t="shared" si="23"/>
        <v xml:space="preserve"> </v>
      </c>
      <c r="L1088" s="34"/>
      <c r="M1088" s="54"/>
      <c r="N1088" s="37"/>
    </row>
    <row r="1089" spans="1:14" x14ac:dyDescent="0.3">
      <c r="A1089" s="27"/>
      <c r="B1089" s="41"/>
      <c r="C1089" s="71"/>
      <c r="D1089" s="28"/>
      <c r="E1089" s="29"/>
      <c r="F1089" s="16"/>
      <c r="G1089" s="39"/>
      <c r="H1089" s="51"/>
      <c r="I1089" s="45"/>
      <c r="J1089" s="17"/>
      <c r="K1089" s="18" t="str">
        <f t="shared" si="23"/>
        <v xml:space="preserve"> </v>
      </c>
      <c r="L1089" s="34"/>
      <c r="M1089" s="54"/>
      <c r="N1089" s="37"/>
    </row>
    <row r="1090" spans="1:14" x14ac:dyDescent="0.3">
      <c r="A1090" s="27"/>
      <c r="B1090" s="41"/>
      <c r="C1090" s="71"/>
      <c r="D1090" s="28"/>
      <c r="E1090" s="29"/>
      <c r="F1090" s="16"/>
      <c r="G1090" s="39"/>
      <c r="H1090" s="51"/>
      <c r="I1090" s="45"/>
      <c r="J1090" s="17"/>
      <c r="K1090" s="18" t="str">
        <f t="shared" si="23"/>
        <v xml:space="preserve"> </v>
      </c>
      <c r="L1090" s="34"/>
      <c r="M1090" s="54"/>
      <c r="N1090" s="37"/>
    </row>
    <row r="1091" spans="1:14" x14ac:dyDescent="0.3">
      <c r="A1091" s="27"/>
      <c r="B1091" s="41"/>
      <c r="C1091" s="71"/>
      <c r="D1091" s="28"/>
      <c r="E1091" s="29"/>
      <c r="F1091" s="16"/>
      <c r="G1091" s="39"/>
      <c r="H1091" s="51"/>
      <c r="I1091" s="45"/>
      <c r="J1091" s="17"/>
      <c r="K1091" s="18" t="str">
        <f t="shared" ref="K1091:K1154" si="24">IF(I1091,IF(ISNUMBER(J1091),J1091*I1091," ")," ")</f>
        <v xml:space="preserve"> </v>
      </c>
      <c r="L1091" s="34"/>
      <c r="M1091" s="54"/>
      <c r="N1091" s="37"/>
    </row>
    <row r="1092" spans="1:14" x14ac:dyDescent="0.3">
      <c r="A1092" s="27"/>
      <c r="B1092" s="41"/>
      <c r="C1092" s="71"/>
      <c r="D1092" s="28"/>
      <c r="E1092" s="29"/>
      <c r="F1092" s="16"/>
      <c r="G1092" s="39"/>
      <c r="H1092" s="51"/>
      <c r="I1092" s="45"/>
      <c r="J1092" s="17"/>
      <c r="K1092" s="18" t="str">
        <f t="shared" si="24"/>
        <v xml:space="preserve"> </v>
      </c>
      <c r="L1092" s="34"/>
      <c r="M1092" s="54"/>
      <c r="N1092" s="37"/>
    </row>
    <row r="1093" spans="1:14" x14ac:dyDescent="0.3">
      <c r="A1093" s="27"/>
      <c r="B1093" s="41"/>
      <c r="C1093" s="71"/>
      <c r="D1093" s="28"/>
      <c r="E1093" s="29"/>
      <c r="F1093" s="16"/>
      <c r="G1093" s="39"/>
      <c r="H1093" s="51"/>
      <c r="I1093" s="45"/>
      <c r="J1093" s="17"/>
      <c r="K1093" s="18" t="str">
        <f t="shared" si="24"/>
        <v xml:space="preserve"> </v>
      </c>
      <c r="L1093" s="34"/>
      <c r="M1093" s="54"/>
      <c r="N1093" s="37"/>
    </row>
    <row r="1094" spans="1:14" x14ac:dyDescent="0.3">
      <c r="A1094" s="27"/>
      <c r="B1094" s="41"/>
      <c r="C1094" s="71"/>
      <c r="D1094" s="28"/>
      <c r="E1094" s="29"/>
      <c r="F1094" s="16"/>
      <c r="G1094" s="39"/>
      <c r="H1094" s="51"/>
      <c r="I1094" s="45"/>
      <c r="J1094" s="17"/>
      <c r="K1094" s="18" t="str">
        <f t="shared" si="24"/>
        <v xml:space="preserve"> </v>
      </c>
      <c r="L1094" s="34"/>
      <c r="M1094" s="54"/>
      <c r="N1094" s="37"/>
    </row>
    <row r="1095" spans="1:14" x14ac:dyDescent="0.3">
      <c r="A1095" s="27"/>
      <c r="B1095" s="41"/>
      <c r="C1095" s="71"/>
      <c r="D1095" s="28"/>
      <c r="E1095" s="29"/>
      <c r="F1095" s="16"/>
      <c r="G1095" s="39"/>
      <c r="H1095" s="51"/>
      <c r="I1095" s="45"/>
      <c r="J1095" s="17"/>
      <c r="K1095" s="18" t="str">
        <f t="shared" si="24"/>
        <v xml:space="preserve"> </v>
      </c>
      <c r="L1095" s="34"/>
      <c r="M1095" s="54"/>
      <c r="N1095" s="37"/>
    </row>
    <row r="1096" spans="1:14" x14ac:dyDescent="0.3">
      <c r="A1096" s="27"/>
      <c r="B1096" s="41"/>
      <c r="C1096" s="71"/>
      <c r="D1096" s="28"/>
      <c r="E1096" s="29"/>
      <c r="F1096" s="16"/>
      <c r="G1096" s="39"/>
      <c r="H1096" s="51"/>
      <c r="I1096" s="45"/>
      <c r="J1096" s="17"/>
      <c r="K1096" s="18" t="str">
        <f t="shared" si="24"/>
        <v xml:space="preserve"> </v>
      </c>
      <c r="L1096" s="34"/>
      <c r="M1096" s="54"/>
      <c r="N1096" s="37"/>
    </row>
    <row r="1097" spans="1:14" x14ac:dyDescent="0.3">
      <c r="A1097" s="27"/>
      <c r="B1097" s="41"/>
      <c r="C1097" s="71"/>
      <c r="D1097" s="28"/>
      <c r="E1097" s="29"/>
      <c r="F1097" s="16"/>
      <c r="G1097" s="39"/>
      <c r="H1097" s="51"/>
      <c r="I1097" s="45"/>
      <c r="J1097" s="17"/>
      <c r="K1097" s="18" t="str">
        <f t="shared" si="24"/>
        <v xml:space="preserve"> </v>
      </c>
      <c r="L1097" s="34"/>
      <c r="M1097" s="54"/>
      <c r="N1097" s="37"/>
    </row>
    <row r="1098" spans="1:14" x14ac:dyDescent="0.3">
      <c r="A1098" s="27"/>
      <c r="B1098" s="41"/>
      <c r="C1098" s="71"/>
      <c r="D1098" s="28"/>
      <c r="E1098" s="29"/>
      <c r="F1098" s="16"/>
      <c r="G1098" s="39"/>
      <c r="H1098" s="51"/>
      <c r="I1098" s="45"/>
      <c r="J1098" s="17"/>
      <c r="K1098" s="18" t="str">
        <f t="shared" si="24"/>
        <v xml:space="preserve"> </v>
      </c>
      <c r="L1098" s="34"/>
      <c r="M1098" s="54"/>
      <c r="N1098" s="37"/>
    </row>
    <row r="1099" spans="1:14" x14ac:dyDescent="0.3">
      <c r="A1099" s="27"/>
      <c r="B1099" s="41"/>
      <c r="C1099" s="71"/>
      <c r="D1099" s="28"/>
      <c r="E1099" s="29"/>
      <c r="F1099" s="16"/>
      <c r="G1099" s="39"/>
      <c r="H1099" s="51"/>
      <c r="I1099" s="45"/>
      <c r="J1099" s="17"/>
      <c r="K1099" s="18" t="str">
        <f t="shared" si="24"/>
        <v xml:space="preserve"> </v>
      </c>
      <c r="L1099" s="34"/>
      <c r="M1099" s="54"/>
      <c r="N1099" s="37"/>
    </row>
    <row r="1100" spans="1:14" x14ac:dyDescent="0.3">
      <c r="A1100" s="27"/>
      <c r="B1100" s="41"/>
      <c r="C1100" s="71"/>
      <c r="D1100" s="28"/>
      <c r="E1100" s="29"/>
      <c r="F1100" s="16"/>
      <c r="G1100" s="39"/>
      <c r="H1100" s="51"/>
      <c r="I1100" s="45"/>
      <c r="J1100" s="17"/>
      <c r="K1100" s="18" t="str">
        <f t="shared" si="24"/>
        <v xml:space="preserve"> </v>
      </c>
      <c r="L1100" s="34"/>
      <c r="M1100" s="54"/>
      <c r="N1100" s="37"/>
    </row>
    <row r="1101" spans="1:14" x14ac:dyDescent="0.3">
      <c r="A1101" s="27"/>
      <c r="B1101" s="41"/>
      <c r="C1101" s="71"/>
      <c r="D1101" s="28"/>
      <c r="E1101" s="29"/>
      <c r="F1101" s="16"/>
      <c r="G1101" s="39"/>
      <c r="H1101" s="51"/>
      <c r="I1101" s="45"/>
      <c r="J1101" s="17"/>
      <c r="K1101" s="18" t="str">
        <f t="shared" si="24"/>
        <v xml:space="preserve"> </v>
      </c>
      <c r="L1101" s="34"/>
      <c r="M1101" s="54"/>
      <c r="N1101" s="37"/>
    </row>
    <row r="1102" spans="1:14" x14ac:dyDescent="0.3">
      <c r="A1102" s="27"/>
      <c r="B1102" s="41"/>
      <c r="C1102" s="71"/>
      <c r="D1102" s="28"/>
      <c r="E1102" s="29"/>
      <c r="F1102" s="16"/>
      <c r="G1102" s="39"/>
      <c r="H1102" s="51"/>
      <c r="I1102" s="45"/>
      <c r="J1102" s="17"/>
      <c r="K1102" s="18" t="str">
        <f t="shared" si="24"/>
        <v xml:space="preserve"> </v>
      </c>
      <c r="L1102" s="34"/>
      <c r="M1102" s="54"/>
      <c r="N1102" s="37"/>
    </row>
    <row r="1103" spans="1:14" x14ac:dyDescent="0.3">
      <c r="A1103" s="27"/>
      <c r="B1103" s="41"/>
      <c r="C1103" s="71"/>
      <c r="D1103" s="28"/>
      <c r="E1103" s="29"/>
      <c r="F1103" s="16"/>
      <c r="G1103" s="39"/>
      <c r="H1103" s="51"/>
      <c r="I1103" s="45"/>
      <c r="J1103" s="17"/>
      <c r="K1103" s="18" t="str">
        <f t="shared" si="24"/>
        <v xml:space="preserve"> </v>
      </c>
      <c r="L1103" s="34"/>
      <c r="M1103" s="54"/>
      <c r="N1103" s="37"/>
    </row>
    <row r="1104" spans="1:14" x14ac:dyDescent="0.3">
      <c r="A1104" s="27"/>
      <c r="B1104" s="41"/>
      <c r="C1104" s="71"/>
      <c r="D1104" s="28"/>
      <c r="E1104" s="29"/>
      <c r="F1104" s="16"/>
      <c r="G1104" s="39"/>
      <c r="H1104" s="51"/>
      <c r="I1104" s="45"/>
      <c r="J1104" s="17"/>
      <c r="K1104" s="18" t="str">
        <f t="shared" si="24"/>
        <v xml:space="preserve"> </v>
      </c>
      <c r="L1104" s="34"/>
      <c r="M1104" s="54"/>
      <c r="N1104" s="37"/>
    </row>
    <row r="1105" spans="1:14" x14ac:dyDescent="0.3">
      <c r="A1105" s="27"/>
      <c r="B1105" s="41"/>
      <c r="C1105" s="71"/>
      <c r="D1105" s="28"/>
      <c r="E1105" s="29"/>
      <c r="F1105" s="16"/>
      <c r="G1105" s="39"/>
      <c r="H1105" s="51"/>
      <c r="I1105" s="45"/>
      <c r="J1105" s="17"/>
      <c r="K1105" s="18" t="str">
        <f t="shared" si="24"/>
        <v xml:space="preserve"> </v>
      </c>
      <c r="L1105" s="34"/>
      <c r="M1105" s="54"/>
      <c r="N1105" s="37"/>
    </row>
    <row r="1106" spans="1:14" x14ac:dyDescent="0.3">
      <c r="A1106" s="27"/>
      <c r="B1106" s="41"/>
      <c r="C1106" s="71"/>
      <c r="D1106" s="28"/>
      <c r="E1106" s="29"/>
      <c r="F1106" s="16"/>
      <c r="G1106" s="39"/>
      <c r="H1106" s="51"/>
      <c r="I1106" s="45"/>
      <c r="J1106" s="17"/>
      <c r="K1106" s="18" t="str">
        <f t="shared" si="24"/>
        <v xml:space="preserve"> </v>
      </c>
      <c r="L1106" s="34"/>
      <c r="M1106" s="54"/>
      <c r="N1106" s="37"/>
    </row>
    <row r="1107" spans="1:14" x14ac:dyDescent="0.3">
      <c r="A1107" s="27"/>
      <c r="B1107" s="41"/>
      <c r="C1107" s="71"/>
      <c r="D1107" s="28"/>
      <c r="E1107" s="29"/>
      <c r="F1107" s="16"/>
      <c r="G1107" s="39"/>
      <c r="H1107" s="51"/>
      <c r="I1107" s="45"/>
      <c r="J1107" s="17"/>
      <c r="K1107" s="18" t="str">
        <f t="shared" si="24"/>
        <v xml:space="preserve"> </v>
      </c>
      <c r="L1107" s="34"/>
      <c r="M1107" s="54"/>
      <c r="N1107" s="37"/>
    </row>
    <row r="1108" spans="1:14" x14ac:dyDescent="0.3">
      <c r="A1108" s="27"/>
      <c r="B1108" s="41"/>
      <c r="C1108" s="71"/>
      <c r="D1108" s="28"/>
      <c r="E1108" s="29"/>
      <c r="F1108" s="16"/>
      <c r="G1108" s="39"/>
      <c r="H1108" s="51"/>
      <c r="I1108" s="45"/>
      <c r="J1108" s="17"/>
      <c r="K1108" s="18" t="str">
        <f t="shared" si="24"/>
        <v xml:space="preserve"> </v>
      </c>
      <c r="L1108" s="34"/>
      <c r="M1108" s="54"/>
      <c r="N1108" s="37"/>
    </row>
    <row r="1109" spans="1:14" x14ac:dyDescent="0.3">
      <c r="A1109" s="27"/>
      <c r="B1109" s="41"/>
      <c r="C1109" s="71"/>
      <c r="D1109" s="28"/>
      <c r="E1109" s="29"/>
      <c r="F1109" s="16"/>
      <c r="G1109" s="39"/>
      <c r="H1109" s="51"/>
      <c r="I1109" s="45"/>
      <c r="J1109" s="17"/>
      <c r="K1109" s="18" t="str">
        <f t="shared" si="24"/>
        <v xml:space="preserve"> </v>
      </c>
      <c r="L1109" s="34"/>
      <c r="M1109" s="54"/>
      <c r="N1109" s="37"/>
    </row>
    <row r="1110" spans="1:14" x14ac:dyDescent="0.3">
      <c r="A1110" s="26"/>
      <c r="B1110" s="41"/>
      <c r="C1110" s="71"/>
      <c r="D1110" s="28"/>
      <c r="E1110" s="29"/>
      <c r="F1110" s="16"/>
      <c r="G1110" s="39"/>
      <c r="H1110" s="51"/>
      <c r="I1110" s="45"/>
      <c r="J1110" s="17"/>
      <c r="K1110" s="18" t="str">
        <f t="shared" si="24"/>
        <v xml:space="preserve"> </v>
      </c>
      <c r="L1110" s="34"/>
      <c r="M1110" s="54"/>
      <c r="N1110" s="37"/>
    </row>
    <row r="1111" spans="1:14" x14ac:dyDescent="0.3">
      <c r="A1111" s="27"/>
      <c r="B1111" s="41"/>
      <c r="C1111" s="71"/>
      <c r="D1111" s="28"/>
      <c r="E1111" s="29"/>
      <c r="F1111" s="16"/>
      <c r="G1111" s="39"/>
      <c r="H1111" s="51"/>
      <c r="I1111" s="45"/>
      <c r="J1111" s="17"/>
      <c r="K1111" s="18" t="str">
        <f t="shared" si="24"/>
        <v xml:space="preserve"> </v>
      </c>
      <c r="L1111" s="34"/>
      <c r="M1111" s="54"/>
      <c r="N1111" s="37"/>
    </row>
    <row r="1112" spans="1:14" x14ac:dyDescent="0.3">
      <c r="A1112" s="27"/>
      <c r="B1112" s="41"/>
      <c r="C1112" s="71"/>
      <c r="D1112" s="28"/>
      <c r="E1112" s="29"/>
      <c r="F1112" s="16"/>
      <c r="G1112" s="39"/>
      <c r="H1112" s="51"/>
      <c r="I1112" s="45"/>
      <c r="J1112" s="17"/>
      <c r="K1112" s="18" t="str">
        <f t="shared" si="24"/>
        <v xml:space="preserve"> </v>
      </c>
      <c r="L1112" s="34"/>
      <c r="M1112" s="54"/>
      <c r="N1112" s="37"/>
    </row>
    <row r="1113" spans="1:14" x14ac:dyDescent="0.3">
      <c r="A1113" s="27"/>
      <c r="B1113" s="41"/>
      <c r="C1113" s="71"/>
      <c r="D1113" s="28"/>
      <c r="E1113" s="29"/>
      <c r="F1113" s="16"/>
      <c r="G1113" s="39"/>
      <c r="H1113" s="51"/>
      <c r="I1113" s="45"/>
      <c r="J1113" s="17"/>
      <c r="K1113" s="18" t="str">
        <f t="shared" si="24"/>
        <v xml:space="preserve"> </v>
      </c>
      <c r="L1113" s="34"/>
      <c r="M1113" s="54"/>
      <c r="N1113" s="37"/>
    </row>
    <row r="1114" spans="1:14" x14ac:dyDescent="0.3">
      <c r="A1114" s="27"/>
      <c r="B1114" s="41"/>
      <c r="C1114" s="71"/>
      <c r="D1114" s="28"/>
      <c r="E1114" s="29"/>
      <c r="F1114" s="16"/>
      <c r="G1114" s="39"/>
      <c r="H1114" s="51"/>
      <c r="I1114" s="45"/>
      <c r="J1114" s="17"/>
      <c r="K1114" s="18" t="str">
        <f t="shared" si="24"/>
        <v xml:space="preserve"> </v>
      </c>
      <c r="L1114" s="34"/>
      <c r="M1114" s="54"/>
      <c r="N1114" s="37"/>
    </row>
    <row r="1115" spans="1:14" x14ac:dyDescent="0.3">
      <c r="A1115" s="27"/>
      <c r="B1115" s="41"/>
      <c r="C1115" s="71"/>
      <c r="D1115" s="28"/>
      <c r="E1115" s="29"/>
      <c r="F1115" s="16"/>
      <c r="G1115" s="39"/>
      <c r="H1115" s="51"/>
      <c r="I1115" s="45"/>
      <c r="J1115" s="17"/>
      <c r="K1115" s="18" t="str">
        <f t="shared" si="24"/>
        <v xml:space="preserve"> </v>
      </c>
      <c r="L1115" s="34"/>
      <c r="M1115" s="54"/>
      <c r="N1115" s="37"/>
    </row>
    <row r="1116" spans="1:14" x14ac:dyDescent="0.3">
      <c r="A1116" s="27"/>
      <c r="B1116" s="41"/>
      <c r="C1116" s="71"/>
      <c r="D1116" s="28"/>
      <c r="E1116" s="29"/>
      <c r="F1116" s="16"/>
      <c r="G1116" s="39"/>
      <c r="H1116" s="51"/>
      <c r="I1116" s="45"/>
      <c r="J1116" s="17"/>
      <c r="K1116" s="18" t="str">
        <f t="shared" si="24"/>
        <v xml:space="preserve"> </v>
      </c>
      <c r="L1116" s="34"/>
      <c r="M1116" s="54"/>
      <c r="N1116" s="37"/>
    </row>
    <row r="1117" spans="1:14" x14ac:dyDescent="0.3">
      <c r="A1117" s="27"/>
      <c r="B1117" s="41"/>
      <c r="C1117" s="71"/>
      <c r="D1117" s="28"/>
      <c r="E1117" s="29"/>
      <c r="F1117" s="16"/>
      <c r="G1117" s="39"/>
      <c r="H1117" s="51"/>
      <c r="I1117" s="45"/>
      <c r="J1117" s="17"/>
      <c r="K1117" s="18" t="str">
        <f t="shared" si="24"/>
        <v xml:space="preserve"> </v>
      </c>
      <c r="L1117" s="34"/>
      <c r="M1117" s="54"/>
      <c r="N1117" s="37"/>
    </row>
    <row r="1118" spans="1:14" x14ac:dyDescent="0.3">
      <c r="A1118" s="27"/>
      <c r="B1118" s="41"/>
      <c r="C1118" s="71"/>
      <c r="D1118" s="28"/>
      <c r="E1118" s="29"/>
      <c r="F1118" s="16"/>
      <c r="G1118" s="39"/>
      <c r="H1118" s="51"/>
      <c r="I1118" s="45"/>
      <c r="J1118" s="17"/>
      <c r="K1118" s="18" t="str">
        <f t="shared" si="24"/>
        <v xml:space="preserve"> </v>
      </c>
      <c r="L1118" s="34"/>
      <c r="M1118" s="54"/>
      <c r="N1118" s="37"/>
    </row>
    <row r="1119" spans="1:14" x14ac:dyDescent="0.3">
      <c r="A1119" s="27"/>
      <c r="B1119" s="41"/>
      <c r="C1119" s="71"/>
      <c r="D1119" s="28"/>
      <c r="E1119" s="29"/>
      <c r="F1119" s="16"/>
      <c r="G1119" s="39"/>
      <c r="H1119" s="51"/>
      <c r="I1119" s="45"/>
      <c r="J1119" s="17"/>
      <c r="K1119" s="18" t="str">
        <f t="shared" si="24"/>
        <v xml:space="preserve"> </v>
      </c>
      <c r="L1119" s="34"/>
      <c r="M1119" s="54"/>
      <c r="N1119" s="37"/>
    </row>
    <row r="1120" spans="1:14" x14ac:dyDescent="0.3">
      <c r="A1120" s="27"/>
      <c r="B1120" s="41"/>
      <c r="C1120" s="71"/>
      <c r="D1120" s="28"/>
      <c r="E1120" s="29"/>
      <c r="F1120" s="16"/>
      <c r="G1120" s="39"/>
      <c r="H1120" s="51"/>
      <c r="I1120" s="45"/>
      <c r="J1120" s="17"/>
      <c r="K1120" s="18" t="str">
        <f t="shared" si="24"/>
        <v xml:space="preserve"> </v>
      </c>
      <c r="L1120" s="34"/>
      <c r="M1120" s="54"/>
      <c r="N1120" s="37"/>
    </row>
    <row r="1121" spans="1:14" x14ac:dyDescent="0.3">
      <c r="A1121" s="27"/>
      <c r="B1121" s="41"/>
      <c r="C1121" s="71"/>
      <c r="D1121" s="28"/>
      <c r="E1121" s="29"/>
      <c r="F1121" s="16"/>
      <c r="G1121" s="39"/>
      <c r="H1121" s="51"/>
      <c r="I1121" s="45"/>
      <c r="J1121" s="17"/>
      <c r="K1121" s="18" t="str">
        <f t="shared" si="24"/>
        <v xml:space="preserve"> </v>
      </c>
      <c r="L1121" s="34"/>
      <c r="M1121" s="54"/>
      <c r="N1121" s="37"/>
    </row>
    <row r="1122" spans="1:14" x14ac:dyDescent="0.3">
      <c r="A1122" s="27"/>
      <c r="B1122" s="41"/>
      <c r="C1122" s="71"/>
      <c r="D1122" s="28"/>
      <c r="E1122" s="29"/>
      <c r="F1122" s="16"/>
      <c r="G1122" s="39"/>
      <c r="H1122" s="51"/>
      <c r="I1122" s="45"/>
      <c r="J1122" s="17"/>
      <c r="K1122" s="18" t="str">
        <f t="shared" si="24"/>
        <v xml:space="preserve"> </v>
      </c>
      <c r="L1122" s="34"/>
      <c r="M1122" s="54"/>
      <c r="N1122" s="37"/>
    </row>
    <row r="1123" spans="1:14" x14ac:dyDescent="0.3">
      <c r="A1123" s="27"/>
      <c r="B1123" s="41"/>
      <c r="C1123" s="71"/>
      <c r="D1123" s="28"/>
      <c r="E1123" s="29"/>
      <c r="F1123" s="16"/>
      <c r="G1123" s="39"/>
      <c r="H1123" s="51"/>
      <c r="I1123" s="45"/>
      <c r="J1123" s="17"/>
      <c r="K1123" s="18" t="str">
        <f t="shared" si="24"/>
        <v xml:space="preserve"> </v>
      </c>
      <c r="L1123" s="34"/>
      <c r="M1123" s="54"/>
      <c r="N1123" s="37"/>
    </row>
    <row r="1124" spans="1:14" x14ac:dyDescent="0.3">
      <c r="A1124" s="27"/>
      <c r="B1124" s="41"/>
      <c r="C1124" s="71"/>
      <c r="D1124" s="28"/>
      <c r="E1124" s="29"/>
      <c r="F1124" s="16"/>
      <c r="G1124" s="39"/>
      <c r="H1124" s="51"/>
      <c r="I1124" s="45"/>
      <c r="J1124" s="17"/>
      <c r="K1124" s="18" t="str">
        <f t="shared" si="24"/>
        <v xml:space="preserve"> </v>
      </c>
      <c r="L1124" s="34"/>
      <c r="M1124" s="54"/>
      <c r="N1124" s="37"/>
    </row>
    <row r="1125" spans="1:14" x14ac:dyDescent="0.3">
      <c r="A1125" s="27"/>
      <c r="B1125" s="41"/>
      <c r="C1125" s="71"/>
      <c r="D1125" s="28"/>
      <c r="E1125" s="29"/>
      <c r="F1125" s="16"/>
      <c r="G1125" s="39"/>
      <c r="H1125" s="51"/>
      <c r="I1125" s="45"/>
      <c r="J1125" s="17"/>
      <c r="K1125" s="18" t="str">
        <f t="shared" si="24"/>
        <v xml:space="preserve"> </v>
      </c>
      <c r="L1125" s="34"/>
      <c r="M1125" s="54"/>
      <c r="N1125" s="37"/>
    </row>
    <row r="1126" spans="1:14" x14ac:dyDescent="0.3">
      <c r="A1126" s="27"/>
      <c r="B1126" s="41"/>
      <c r="C1126" s="71"/>
      <c r="D1126" s="28"/>
      <c r="E1126" s="29"/>
      <c r="F1126" s="16"/>
      <c r="G1126" s="39"/>
      <c r="H1126" s="51"/>
      <c r="I1126" s="45"/>
      <c r="J1126" s="17"/>
      <c r="K1126" s="18" t="str">
        <f t="shared" si="24"/>
        <v xml:space="preserve"> </v>
      </c>
      <c r="L1126" s="34"/>
      <c r="M1126" s="54"/>
      <c r="N1126" s="37"/>
    </row>
    <row r="1127" spans="1:14" x14ac:dyDescent="0.3">
      <c r="A1127" s="27"/>
      <c r="B1127" s="41"/>
      <c r="C1127" s="71"/>
      <c r="D1127" s="28"/>
      <c r="E1127" s="29"/>
      <c r="F1127" s="16"/>
      <c r="G1127" s="39"/>
      <c r="H1127" s="51"/>
      <c r="I1127" s="45"/>
      <c r="J1127" s="17"/>
      <c r="K1127" s="18" t="str">
        <f t="shared" si="24"/>
        <v xml:space="preserve"> </v>
      </c>
      <c r="L1127" s="34"/>
      <c r="M1127" s="54"/>
      <c r="N1127" s="37"/>
    </row>
    <row r="1128" spans="1:14" x14ac:dyDescent="0.3">
      <c r="A1128" s="27"/>
      <c r="B1128" s="41"/>
      <c r="C1128" s="71"/>
      <c r="D1128" s="28"/>
      <c r="E1128" s="29"/>
      <c r="F1128" s="16"/>
      <c r="G1128" s="39"/>
      <c r="H1128" s="51"/>
      <c r="I1128" s="45"/>
      <c r="J1128" s="17"/>
      <c r="K1128" s="18" t="str">
        <f t="shared" si="24"/>
        <v xml:space="preserve"> </v>
      </c>
      <c r="L1128" s="34"/>
      <c r="M1128" s="54"/>
      <c r="N1128" s="37"/>
    </row>
    <row r="1129" spans="1:14" x14ac:dyDescent="0.3">
      <c r="A1129" s="27"/>
      <c r="B1129" s="41"/>
      <c r="C1129" s="71"/>
      <c r="D1129" s="28"/>
      <c r="E1129" s="29"/>
      <c r="F1129" s="16"/>
      <c r="G1129" s="39"/>
      <c r="H1129" s="51"/>
      <c r="I1129" s="45"/>
      <c r="J1129" s="17"/>
      <c r="K1129" s="18" t="str">
        <f t="shared" si="24"/>
        <v xml:space="preserve"> </v>
      </c>
      <c r="L1129" s="34"/>
      <c r="M1129" s="54"/>
      <c r="N1129" s="37"/>
    </row>
    <row r="1130" spans="1:14" x14ac:dyDescent="0.3">
      <c r="A1130" s="27"/>
      <c r="B1130" s="41"/>
      <c r="C1130" s="71"/>
      <c r="D1130" s="28"/>
      <c r="E1130" s="29"/>
      <c r="F1130" s="16"/>
      <c r="G1130" s="39"/>
      <c r="H1130" s="51"/>
      <c r="I1130" s="45"/>
      <c r="J1130" s="17"/>
      <c r="K1130" s="18" t="str">
        <f t="shared" si="24"/>
        <v xml:space="preserve"> </v>
      </c>
      <c r="L1130" s="34"/>
      <c r="M1130" s="54"/>
      <c r="N1130" s="37"/>
    </row>
    <row r="1131" spans="1:14" x14ac:dyDescent="0.3">
      <c r="A1131" s="27"/>
      <c r="B1131" s="41"/>
      <c r="C1131" s="71"/>
      <c r="D1131" s="28"/>
      <c r="E1131" s="29"/>
      <c r="F1131" s="16"/>
      <c r="G1131" s="39"/>
      <c r="H1131" s="51"/>
      <c r="I1131" s="45"/>
      <c r="J1131" s="17"/>
      <c r="K1131" s="18" t="str">
        <f t="shared" si="24"/>
        <v xml:space="preserve"> </v>
      </c>
      <c r="L1131" s="34"/>
      <c r="M1131" s="54"/>
      <c r="N1131" s="37"/>
    </row>
    <row r="1132" spans="1:14" x14ac:dyDescent="0.3">
      <c r="A1132" s="26"/>
      <c r="B1132" s="41"/>
      <c r="C1132" s="71"/>
      <c r="D1132" s="28"/>
      <c r="E1132" s="29"/>
      <c r="F1132" s="16"/>
      <c r="G1132" s="39"/>
      <c r="H1132" s="51"/>
      <c r="I1132" s="45"/>
      <c r="J1132" s="17"/>
      <c r="K1132" s="18" t="str">
        <f t="shared" si="24"/>
        <v xml:space="preserve"> </v>
      </c>
      <c r="L1132" s="34"/>
      <c r="M1132" s="54"/>
      <c r="N1132" s="37"/>
    </row>
    <row r="1133" spans="1:14" x14ac:dyDescent="0.3">
      <c r="A1133" s="27"/>
      <c r="B1133" s="41"/>
      <c r="C1133" s="71"/>
      <c r="D1133" s="28"/>
      <c r="E1133" s="29"/>
      <c r="F1133" s="16"/>
      <c r="G1133" s="39"/>
      <c r="H1133" s="51"/>
      <c r="I1133" s="45"/>
      <c r="J1133" s="17"/>
      <c r="K1133" s="18" t="str">
        <f t="shared" si="24"/>
        <v xml:space="preserve"> </v>
      </c>
      <c r="L1133" s="34"/>
      <c r="M1133" s="54"/>
      <c r="N1133" s="37"/>
    </row>
    <row r="1134" spans="1:14" x14ac:dyDescent="0.3">
      <c r="A1134" s="27"/>
      <c r="B1134" s="41"/>
      <c r="C1134" s="71"/>
      <c r="D1134" s="28"/>
      <c r="E1134" s="29"/>
      <c r="F1134" s="16"/>
      <c r="G1134" s="39"/>
      <c r="H1134" s="51"/>
      <c r="I1134" s="45"/>
      <c r="J1134" s="17"/>
      <c r="K1134" s="18" t="str">
        <f t="shared" si="24"/>
        <v xml:space="preserve"> </v>
      </c>
      <c r="L1134" s="34"/>
      <c r="M1134" s="54"/>
      <c r="N1134" s="37"/>
    </row>
    <row r="1135" spans="1:14" x14ac:dyDescent="0.3">
      <c r="A1135" s="27"/>
      <c r="B1135" s="41"/>
      <c r="C1135" s="71"/>
      <c r="D1135" s="28"/>
      <c r="E1135" s="29"/>
      <c r="F1135" s="16"/>
      <c r="G1135" s="39"/>
      <c r="H1135" s="51"/>
      <c r="I1135" s="45"/>
      <c r="J1135" s="17"/>
      <c r="K1135" s="18" t="str">
        <f t="shared" si="24"/>
        <v xml:space="preserve"> </v>
      </c>
      <c r="L1135" s="34"/>
      <c r="M1135" s="54"/>
      <c r="N1135" s="37"/>
    </row>
    <row r="1136" spans="1:14" x14ac:dyDescent="0.3">
      <c r="A1136" s="27"/>
      <c r="B1136" s="41"/>
      <c r="C1136" s="71"/>
      <c r="D1136" s="28"/>
      <c r="E1136" s="29"/>
      <c r="F1136" s="16"/>
      <c r="G1136" s="39"/>
      <c r="H1136" s="51"/>
      <c r="I1136" s="45"/>
      <c r="J1136" s="17"/>
      <c r="K1136" s="18" t="str">
        <f t="shared" si="24"/>
        <v xml:space="preserve"> </v>
      </c>
      <c r="L1136" s="34"/>
      <c r="M1136" s="54"/>
      <c r="N1136" s="37"/>
    </row>
    <row r="1137" spans="1:14" x14ac:dyDescent="0.3">
      <c r="A1137" s="27"/>
      <c r="B1137" s="41"/>
      <c r="C1137" s="71"/>
      <c r="D1137" s="28"/>
      <c r="E1137" s="29"/>
      <c r="F1137" s="16"/>
      <c r="G1137" s="39"/>
      <c r="H1137" s="51"/>
      <c r="I1137" s="45"/>
      <c r="J1137" s="17"/>
      <c r="K1137" s="18" t="str">
        <f t="shared" si="24"/>
        <v xml:space="preserve"> </v>
      </c>
      <c r="L1137" s="34"/>
      <c r="M1137" s="54"/>
      <c r="N1137" s="37"/>
    </row>
    <row r="1138" spans="1:14" x14ac:dyDescent="0.3">
      <c r="A1138" s="27"/>
      <c r="B1138" s="41"/>
      <c r="C1138" s="71"/>
      <c r="D1138" s="28"/>
      <c r="E1138" s="29"/>
      <c r="F1138" s="16"/>
      <c r="G1138" s="39"/>
      <c r="H1138" s="51"/>
      <c r="I1138" s="45"/>
      <c r="J1138" s="17"/>
      <c r="K1138" s="18" t="str">
        <f t="shared" si="24"/>
        <v xml:space="preserve"> </v>
      </c>
      <c r="L1138" s="34"/>
      <c r="M1138" s="54"/>
      <c r="N1138" s="37"/>
    </row>
    <row r="1139" spans="1:14" x14ac:dyDescent="0.3">
      <c r="A1139" s="27"/>
      <c r="B1139" s="41"/>
      <c r="C1139" s="71"/>
      <c r="D1139" s="28"/>
      <c r="E1139" s="29"/>
      <c r="F1139" s="16"/>
      <c r="G1139" s="39"/>
      <c r="H1139" s="51"/>
      <c r="I1139" s="45"/>
      <c r="J1139" s="17"/>
      <c r="K1139" s="18" t="str">
        <f t="shared" si="24"/>
        <v xml:space="preserve"> </v>
      </c>
      <c r="L1139" s="34"/>
      <c r="M1139" s="54"/>
      <c r="N1139" s="37"/>
    </row>
    <row r="1140" spans="1:14" x14ac:dyDescent="0.3">
      <c r="A1140" s="27"/>
      <c r="B1140" s="41"/>
      <c r="C1140" s="71"/>
      <c r="D1140" s="28"/>
      <c r="E1140" s="29"/>
      <c r="F1140" s="16"/>
      <c r="G1140" s="39"/>
      <c r="H1140" s="51"/>
      <c r="I1140" s="45"/>
      <c r="J1140" s="17"/>
      <c r="K1140" s="18" t="str">
        <f t="shared" si="24"/>
        <v xml:space="preserve"> </v>
      </c>
      <c r="L1140" s="34"/>
      <c r="M1140" s="54"/>
      <c r="N1140" s="37"/>
    </row>
    <row r="1141" spans="1:14" x14ac:dyDescent="0.3">
      <c r="A1141" s="27"/>
      <c r="B1141" s="41"/>
      <c r="C1141" s="71"/>
      <c r="D1141" s="28"/>
      <c r="E1141" s="29"/>
      <c r="F1141" s="16"/>
      <c r="G1141" s="39"/>
      <c r="H1141" s="51"/>
      <c r="I1141" s="45"/>
      <c r="J1141" s="17"/>
      <c r="K1141" s="18" t="str">
        <f t="shared" si="24"/>
        <v xml:space="preserve"> </v>
      </c>
      <c r="L1141" s="34"/>
      <c r="M1141" s="54"/>
      <c r="N1141" s="37"/>
    </row>
    <row r="1142" spans="1:14" x14ac:dyDescent="0.3">
      <c r="A1142" s="27"/>
      <c r="B1142" s="41"/>
      <c r="C1142" s="71"/>
      <c r="D1142" s="28"/>
      <c r="E1142" s="29"/>
      <c r="F1142" s="16"/>
      <c r="G1142" s="39"/>
      <c r="H1142" s="51"/>
      <c r="I1142" s="45"/>
      <c r="J1142" s="17"/>
      <c r="K1142" s="18" t="str">
        <f t="shared" si="24"/>
        <v xml:space="preserve"> </v>
      </c>
      <c r="L1142" s="34"/>
      <c r="M1142" s="54"/>
      <c r="N1142" s="37"/>
    </row>
    <row r="1143" spans="1:14" x14ac:dyDescent="0.3">
      <c r="A1143" s="27"/>
      <c r="B1143" s="41"/>
      <c r="C1143" s="71"/>
      <c r="D1143" s="28"/>
      <c r="E1143" s="29"/>
      <c r="F1143" s="16"/>
      <c r="G1143" s="39"/>
      <c r="H1143" s="51"/>
      <c r="I1143" s="45"/>
      <c r="J1143" s="17"/>
      <c r="K1143" s="18" t="str">
        <f t="shared" si="24"/>
        <v xml:space="preserve"> </v>
      </c>
      <c r="L1143" s="34"/>
      <c r="M1143" s="54"/>
      <c r="N1143" s="37"/>
    </row>
    <row r="1144" spans="1:14" x14ac:dyDescent="0.3">
      <c r="A1144" s="27"/>
      <c r="B1144" s="41"/>
      <c r="C1144" s="71"/>
      <c r="D1144" s="28"/>
      <c r="E1144" s="29"/>
      <c r="F1144" s="16"/>
      <c r="G1144" s="39"/>
      <c r="H1144" s="51"/>
      <c r="I1144" s="45"/>
      <c r="J1144" s="17"/>
      <c r="K1144" s="18" t="str">
        <f t="shared" si="24"/>
        <v xml:space="preserve"> </v>
      </c>
      <c r="L1144" s="34"/>
      <c r="M1144" s="54"/>
      <c r="N1144" s="37"/>
    </row>
    <row r="1145" spans="1:14" x14ac:dyDescent="0.3">
      <c r="A1145" s="27"/>
      <c r="B1145" s="41"/>
      <c r="C1145" s="71"/>
      <c r="D1145" s="28"/>
      <c r="E1145" s="29"/>
      <c r="F1145" s="16"/>
      <c r="G1145" s="39"/>
      <c r="H1145" s="51"/>
      <c r="I1145" s="45"/>
      <c r="J1145" s="17"/>
      <c r="K1145" s="18" t="str">
        <f t="shared" si="24"/>
        <v xml:space="preserve"> </v>
      </c>
      <c r="L1145" s="34"/>
      <c r="M1145" s="54"/>
      <c r="N1145" s="37"/>
    </row>
    <row r="1146" spans="1:14" x14ac:dyDescent="0.3">
      <c r="A1146" s="27"/>
      <c r="B1146" s="41"/>
      <c r="C1146" s="71"/>
      <c r="D1146" s="28"/>
      <c r="E1146" s="29"/>
      <c r="F1146" s="16"/>
      <c r="G1146" s="39"/>
      <c r="H1146" s="51"/>
      <c r="I1146" s="45"/>
      <c r="J1146" s="17"/>
      <c r="K1146" s="18" t="str">
        <f t="shared" si="24"/>
        <v xml:space="preserve"> </v>
      </c>
      <c r="L1146" s="34"/>
      <c r="M1146" s="54"/>
      <c r="N1146" s="37"/>
    </row>
    <row r="1147" spans="1:14" x14ac:dyDescent="0.3">
      <c r="A1147" s="27"/>
      <c r="B1147" s="41"/>
      <c r="C1147" s="71"/>
      <c r="D1147" s="28"/>
      <c r="E1147" s="29"/>
      <c r="F1147" s="16"/>
      <c r="G1147" s="39"/>
      <c r="H1147" s="51"/>
      <c r="I1147" s="45"/>
      <c r="J1147" s="17"/>
      <c r="K1147" s="18" t="str">
        <f t="shared" si="24"/>
        <v xml:space="preserve"> </v>
      </c>
      <c r="L1147" s="34"/>
      <c r="M1147" s="54"/>
      <c r="N1147" s="37"/>
    </row>
    <row r="1148" spans="1:14" x14ac:dyDescent="0.3">
      <c r="A1148" s="27"/>
      <c r="B1148" s="41"/>
      <c r="C1148" s="71"/>
      <c r="D1148" s="28"/>
      <c r="E1148" s="29"/>
      <c r="F1148" s="16"/>
      <c r="G1148" s="39"/>
      <c r="H1148" s="51"/>
      <c r="I1148" s="45"/>
      <c r="J1148" s="17"/>
      <c r="K1148" s="18" t="str">
        <f t="shared" si="24"/>
        <v xml:space="preserve"> </v>
      </c>
      <c r="L1148" s="34"/>
      <c r="M1148" s="54"/>
      <c r="N1148" s="37"/>
    </row>
    <row r="1149" spans="1:14" x14ac:dyDescent="0.3">
      <c r="A1149" s="27"/>
      <c r="B1149" s="41"/>
      <c r="C1149" s="71"/>
      <c r="D1149" s="28"/>
      <c r="E1149" s="29"/>
      <c r="F1149" s="16"/>
      <c r="G1149" s="39"/>
      <c r="H1149" s="51"/>
      <c r="I1149" s="45"/>
      <c r="J1149" s="17"/>
      <c r="K1149" s="18" t="str">
        <f t="shared" si="24"/>
        <v xml:space="preserve"> </v>
      </c>
      <c r="L1149" s="34"/>
      <c r="M1149" s="54"/>
      <c r="N1149" s="37"/>
    </row>
    <row r="1150" spans="1:14" x14ac:dyDescent="0.3">
      <c r="A1150" s="27"/>
      <c r="B1150" s="41"/>
      <c r="C1150" s="71"/>
      <c r="D1150" s="28"/>
      <c r="E1150" s="29"/>
      <c r="F1150" s="16"/>
      <c r="G1150" s="39"/>
      <c r="H1150" s="51"/>
      <c r="I1150" s="45"/>
      <c r="J1150" s="17"/>
      <c r="K1150" s="18" t="str">
        <f t="shared" si="24"/>
        <v xml:space="preserve"> </v>
      </c>
      <c r="L1150" s="34"/>
      <c r="M1150" s="54"/>
      <c r="N1150" s="37"/>
    </row>
    <row r="1151" spans="1:14" x14ac:dyDescent="0.3">
      <c r="A1151" s="27"/>
      <c r="B1151" s="41"/>
      <c r="C1151" s="71"/>
      <c r="D1151" s="28"/>
      <c r="E1151" s="29"/>
      <c r="F1151" s="16"/>
      <c r="G1151" s="39"/>
      <c r="H1151" s="51"/>
      <c r="I1151" s="45"/>
      <c r="J1151" s="17"/>
      <c r="K1151" s="18" t="str">
        <f t="shared" si="24"/>
        <v xml:space="preserve"> </v>
      </c>
      <c r="L1151" s="34"/>
      <c r="M1151" s="54"/>
      <c r="N1151" s="37"/>
    </row>
    <row r="1152" spans="1:14" x14ac:dyDescent="0.3">
      <c r="A1152" s="27"/>
      <c r="B1152" s="41"/>
      <c r="C1152" s="71"/>
      <c r="D1152" s="28"/>
      <c r="E1152" s="29"/>
      <c r="F1152" s="16"/>
      <c r="G1152" s="39"/>
      <c r="H1152" s="51"/>
      <c r="I1152" s="45"/>
      <c r="J1152" s="17"/>
      <c r="K1152" s="18" t="str">
        <f t="shared" si="24"/>
        <v xml:space="preserve"> </v>
      </c>
      <c r="L1152" s="34"/>
      <c r="M1152" s="54"/>
      <c r="N1152" s="37"/>
    </row>
    <row r="1153" spans="1:14" x14ac:dyDescent="0.3">
      <c r="A1153" s="27"/>
      <c r="B1153" s="41"/>
      <c r="C1153" s="71"/>
      <c r="D1153" s="28"/>
      <c r="E1153" s="29"/>
      <c r="F1153" s="16"/>
      <c r="G1153" s="39"/>
      <c r="H1153" s="51"/>
      <c r="I1153" s="45"/>
      <c r="J1153" s="17"/>
      <c r="K1153" s="18" t="str">
        <f t="shared" si="24"/>
        <v xml:space="preserve"> </v>
      </c>
      <c r="L1153" s="34"/>
      <c r="M1153" s="54"/>
      <c r="N1153" s="37"/>
    </row>
    <row r="1154" spans="1:14" x14ac:dyDescent="0.3">
      <c r="A1154" s="26"/>
      <c r="B1154" s="41"/>
      <c r="C1154" s="71"/>
      <c r="D1154" s="28"/>
      <c r="E1154" s="29"/>
      <c r="F1154" s="16"/>
      <c r="G1154" s="39"/>
      <c r="H1154" s="51"/>
      <c r="I1154" s="45"/>
      <c r="J1154" s="17"/>
      <c r="K1154" s="18" t="str">
        <f t="shared" si="24"/>
        <v xml:space="preserve"> </v>
      </c>
      <c r="L1154" s="34"/>
      <c r="M1154" s="54"/>
      <c r="N1154" s="37"/>
    </row>
    <row r="1155" spans="1:14" x14ac:dyDescent="0.3">
      <c r="A1155" s="27"/>
      <c r="B1155" s="41"/>
      <c r="C1155" s="71"/>
      <c r="D1155" s="28"/>
      <c r="E1155" s="29"/>
      <c r="F1155" s="16"/>
      <c r="G1155" s="39"/>
      <c r="H1155" s="51"/>
      <c r="I1155" s="45"/>
      <c r="J1155" s="17"/>
      <c r="K1155" s="18" t="str">
        <f t="shared" ref="K1155:K1218" si="25">IF(I1155,IF(ISNUMBER(J1155),J1155*I1155," ")," ")</f>
        <v xml:space="preserve"> </v>
      </c>
      <c r="L1155" s="34"/>
      <c r="M1155" s="54"/>
      <c r="N1155" s="37"/>
    </row>
    <row r="1156" spans="1:14" x14ac:dyDescent="0.3">
      <c r="A1156" s="27"/>
      <c r="B1156" s="41"/>
      <c r="C1156" s="71"/>
      <c r="D1156" s="28"/>
      <c r="E1156" s="29"/>
      <c r="F1156" s="16"/>
      <c r="G1156" s="39"/>
      <c r="H1156" s="51"/>
      <c r="I1156" s="45"/>
      <c r="J1156" s="17"/>
      <c r="K1156" s="18" t="str">
        <f t="shared" si="25"/>
        <v xml:space="preserve"> </v>
      </c>
      <c r="L1156" s="34"/>
      <c r="M1156" s="54"/>
      <c r="N1156" s="37"/>
    </row>
    <row r="1157" spans="1:14" x14ac:dyDescent="0.3">
      <c r="A1157" s="27"/>
      <c r="B1157" s="41"/>
      <c r="C1157" s="71"/>
      <c r="D1157" s="28"/>
      <c r="E1157" s="29"/>
      <c r="F1157" s="16"/>
      <c r="G1157" s="39"/>
      <c r="H1157" s="51"/>
      <c r="I1157" s="45"/>
      <c r="J1157" s="17"/>
      <c r="K1157" s="18" t="str">
        <f t="shared" si="25"/>
        <v xml:space="preserve"> </v>
      </c>
      <c r="L1157" s="34"/>
      <c r="M1157" s="54"/>
      <c r="N1157" s="37"/>
    </row>
    <row r="1158" spans="1:14" x14ac:dyDescent="0.3">
      <c r="A1158" s="27"/>
      <c r="B1158" s="41"/>
      <c r="C1158" s="71"/>
      <c r="D1158" s="28"/>
      <c r="E1158" s="29"/>
      <c r="F1158" s="16"/>
      <c r="G1158" s="39"/>
      <c r="H1158" s="51"/>
      <c r="I1158" s="45"/>
      <c r="J1158" s="17"/>
      <c r="K1158" s="18" t="str">
        <f t="shared" si="25"/>
        <v xml:space="preserve"> </v>
      </c>
      <c r="L1158" s="34"/>
      <c r="M1158" s="54"/>
      <c r="N1158" s="37"/>
    </row>
    <row r="1159" spans="1:14" x14ac:dyDescent="0.3">
      <c r="A1159" s="27"/>
      <c r="B1159" s="41"/>
      <c r="C1159" s="71"/>
      <c r="D1159" s="28"/>
      <c r="E1159" s="29"/>
      <c r="F1159" s="16"/>
      <c r="G1159" s="39"/>
      <c r="H1159" s="51"/>
      <c r="I1159" s="45"/>
      <c r="J1159" s="17"/>
      <c r="K1159" s="18" t="str">
        <f t="shared" si="25"/>
        <v xml:space="preserve"> </v>
      </c>
      <c r="L1159" s="34"/>
      <c r="M1159" s="54"/>
      <c r="N1159" s="37"/>
    </row>
    <row r="1160" spans="1:14" x14ac:dyDescent="0.3">
      <c r="A1160" s="27"/>
      <c r="B1160" s="41"/>
      <c r="C1160" s="71"/>
      <c r="D1160" s="28"/>
      <c r="E1160" s="29"/>
      <c r="F1160" s="16"/>
      <c r="G1160" s="39"/>
      <c r="H1160" s="51"/>
      <c r="I1160" s="45"/>
      <c r="J1160" s="17"/>
      <c r="K1160" s="18" t="str">
        <f t="shared" si="25"/>
        <v xml:space="preserve"> </v>
      </c>
      <c r="L1160" s="34"/>
      <c r="M1160" s="54"/>
      <c r="N1160" s="37"/>
    </row>
    <row r="1161" spans="1:14" x14ac:dyDescent="0.3">
      <c r="A1161" s="27"/>
      <c r="B1161" s="41"/>
      <c r="C1161" s="71"/>
      <c r="D1161" s="28"/>
      <c r="E1161" s="29"/>
      <c r="F1161" s="16"/>
      <c r="G1161" s="39"/>
      <c r="H1161" s="51"/>
      <c r="I1161" s="45"/>
      <c r="J1161" s="17"/>
      <c r="K1161" s="18" t="str">
        <f t="shared" si="25"/>
        <v xml:space="preserve"> </v>
      </c>
      <c r="L1161" s="34"/>
      <c r="M1161" s="54"/>
      <c r="N1161" s="37"/>
    </row>
    <row r="1162" spans="1:14" x14ac:dyDescent="0.3">
      <c r="A1162" s="27"/>
      <c r="B1162" s="41"/>
      <c r="C1162" s="71"/>
      <c r="D1162" s="28"/>
      <c r="E1162" s="29"/>
      <c r="F1162" s="16"/>
      <c r="G1162" s="39"/>
      <c r="H1162" s="51"/>
      <c r="I1162" s="45"/>
      <c r="J1162" s="17"/>
      <c r="K1162" s="18" t="str">
        <f t="shared" si="25"/>
        <v xml:space="preserve"> </v>
      </c>
      <c r="L1162" s="34"/>
      <c r="M1162" s="54"/>
      <c r="N1162" s="37"/>
    </row>
    <row r="1163" spans="1:14" x14ac:dyDescent="0.3">
      <c r="A1163" s="27"/>
      <c r="B1163" s="41"/>
      <c r="C1163" s="71"/>
      <c r="D1163" s="28"/>
      <c r="E1163" s="29"/>
      <c r="F1163" s="16"/>
      <c r="G1163" s="39"/>
      <c r="H1163" s="51"/>
      <c r="I1163" s="45"/>
      <c r="J1163" s="17"/>
      <c r="K1163" s="18" t="str">
        <f t="shared" si="25"/>
        <v xml:space="preserve"> </v>
      </c>
      <c r="L1163" s="34"/>
      <c r="M1163" s="54"/>
      <c r="N1163" s="37"/>
    </row>
    <row r="1164" spans="1:14" x14ac:dyDescent="0.3">
      <c r="A1164" s="27"/>
      <c r="B1164" s="41"/>
      <c r="C1164" s="71"/>
      <c r="D1164" s="28"/>
      <c r="E1164" s="29"/>
      <c r="F1164" s="16"/>
      <c r="G1164" s="39"/>
      <c r="H1164" s="51"/>
      <c r="I1164" s="45"/>
      <c r="J1164" s="17"/>
      <c r="K1164" s="18" t="str">
        <f t="shared" si="25"/>
        <v xml:space="preserve"> </v>
      </c>
      <c r="L1164" s="34"/>
      <c r="M1164" s="54"/>
      <c r="N1164" s="37"/>
    </row>
    <row r="1165" spans="1:14" x14ac:dyDescent="0.3">
      <c r="A1165" s="27"/>
      <c r="B1165" s="41"/>
      <c r="C1165" s="71"/>
      <c r="D1165" s="28"/>
      <c r="E1165" s="29"/>
      <c r="F1165" s="16"/>
      <c r="G1165" s="39"/>
      <c r="H1165" s="51"/>
      <c r="I1165" s="45"/>
      <c r="J1165" s="17"/>
      <c r="K1165" s="18" t="str">
        <f t="shared" si="25"/>
        <v xml:space="preserve"> </v>
      </c>
      <c r="L1165" s="34"/>
      <c r="M1165" s="54"/>
      <c r="N1165" s="37"/>
    </row>
    <row r="1166" spans="1:14" x14ac:dyDescent="0.3">
      <c r="A1166" s="27"/>
      <c r="B1166" s="41"/>
      <c r="C1166" s="71"/>
      <c r="D1166" s="28"/>
      <c r="E1166" s="29"/>
      <c r="F1166" s="16"/>
      <c r="G1166" s="39"/>
      <c r="H1166" s="51"/>
      <c r="I1166" s="45"/>
      <c r="J1166" s="17"/>
      <c r="K1166" s="18" t="str">
        <f t="shared" si="25"/>
        <v xml:space="preserve"> </v>
      </c>
      <c r="L1166" s="34"/>
      <c r="M1166" s="54"/>
      <c r="N1166" s="37"/>
    </row>
    <row r="1167" spans="1:14" x14ac:dyDescent="0.3">
      <c r="A1167" s="27"/>
      <c r="B1167" s="41"/>
      <c r="C1167" s="71"/>
      <c r="D1167" s="28"/>
      <c r="E1167" s="29"/>
      <c r="F1167" s="16"/>
      <c r="G1167" s="39"/>
      <c r="H1167" s="51"/>
      <c r="I1167" s="45"/>
      <c r="J1167" s="17"/>
      <c r="K1167" s="18" t="str">
        <f t="shared" si="25"/>
        <v xml:space="preserve"> </v>
      </c>
      <c r="L1167" s="34"/>
      <c r="M1167" s="54"/>
      <c r="N1167" s="37"/>
    </row>
    <row r="1168" spans="1:14" x14ac:dyDescent="0.3">
      <c r="A1168" s="27"/>
      <c r="B1168" s="41"/>
      <c r="C1168" s="71"/>
      <c r="D1168" s="28"/>
      <c r="E1168" s="29"/>
      <c r="F1168" s="16"/>
      <c r="G1168" s="39"/>
      <c r="H1168" s="51"/>
      <c r="I1168" s="45"/>
      <c r="J1168" s="17"/>
      <c r="K1168" s="18" t="str">
        <f t="shared" si="25"/>
        <v xml:space="preserve"> </v>
      </c>
      <c r="L1168" s="34"/>
      <c r="M1168" s="54"/>
      <c r="N1168" s="37"/>
    </row>
    <row r="1169" spans="1:14" x14ac:dyDescent="0.3">
      <c r="A1169" s="27"/>
      <c r="B1169" s="41"/>
      <c r="C1169" s="71"/>
      <c r="D1169" s="28"/>
      <c r="E1169" s="29"/>
      <c r="F1169" s="16"/>
      <c r="G1169" s="39"/>
      <c r="H1169" s="51"/>
      <c r="I1169" s="45"/>
      <c r="J1169" s="17"/>
      <c r="K1169" s="18" t="str">
        <f t="shared" si="25"/>
        <v xml:space="preserve"> </v>
      </c>
      <c r="L1169" s="34"/>
      <c r="M1169" s="54"/>
      <c r="N1169" s="37"/>
    </row>
    <row r="1170" spans="1:14" x14ac:dyDescent="0.3">
      <c r="A1170" s="27"/>
      <c r="B1170" s="41"/>
      <c r="C1170" s="71"/>
      <c r="D1170" s="28"/>
      <c r="E1170" s="29"/>
      <c r="F1170" s="16"/>
      <c r="G1170" s="39"/>
      <c r="H1170" s="51"/>
      <c r="I1170" s="45"/>
      <c r="J1170" s="17"/>
      <c r="K1170" s="18" t="str">
        <f t="shared" si="25"/>
        <v xml:space="preserve"> </v>
      </c>
      <c r="L1170" s="34"/>
      <c r="M1170" s="54"/>
      <c r="N1170" s="37"/>
    </row>
    <row r="1171" spans="1:14" x14ac:dyDescent="0.3">
      <c r="A1171" s="27"/>
      <c r="B1171" s="41"/>
      <c r="C1171" s="71"/>
      <c r="D1171" s="28"/>
      <c r="E1171" s="29"/>
      <c r="F1171" s="16"/>
      <c r="G1171" s="39"/>
      <c r="H1171" s="51"/>
      <c r="I1171" s="45"/>
      <c r="J1171" s="17"/>
      <c r="K1171" s="18" t="str">
        <f t="shared" si="25"/>
        <v xml:space="preserve"> </v>
      </c>
      <c r="L1171" s="34"/>
      <c r="M1171" s="54"/>
      <c r="N1171" s="37"/>
    </row>
    <row r="1172" spans="1:14" x14ac:dyDescent="0.3">
      <c r="A1172" s="27"/>
      <c r="B1172" s="41"/>
      <c r="C1172" s="71"/>
      <c r="D1172" s="28"/>
      <c r="E1172" s="29"/>
      <c r="F1172" s="16"/>
      <c r="G1172" s="39"/>
      <c r="H1172" s="51"/>
      <c r="I1172" s="45"/>
      <c r="J1172" s="17"/>
      <c r="K1172" s="18" t="str">
        <f t="shared" si="25"/>
        <v xml:space="preserve"> </v>
      </c>
      <c r="L1172" s="34"/>
      <c r="M1172" s="54"/>
      <c r="N1172" s="37"/>
    </row>
    <row r="1173" spans="1:14" x14ac:dyDescent="0.3">
      <c r="A1173" s="27"/>
      <c r="B1173" s="41"/>
      <c r="C1173" s="71"/>
      <c r="D1173" s="28"/>
      <c r="E1173" s="29"/>
      <c r="F1173" s="16"/>
      <c r="G1173" s="39"/>
      <c r="H1173" s="51"/>
      <c r="I1173" s="45"/>
      <c r="J1173" s="17"/>
      <c r="K1173" s="18" t="str">
        <f t="shared" si="25"/>
        <v xml:space="preserve"> </v>
      </c>
      <c r="L1173" s="34"/>
      <c r="M1173" s="54"/>
      <c r="N1173" s="37"/>
    </row>
    <row r="1174" spans="1:14" x14ac:dyDescent="0.3">
      <c r="A1174" s="27"/>
      <c r="B1174" s="41"/>
      <c r="C1174" s="71"/>
      <c r="D1174" s="28"/>
      <c r="E1174" s="29"/>
      <c r="F1174" s="16"/>
      <c r="G1174" s="39"/>
      <c r="H1174" s="51"/>
      <c r="I1174" s="45"/>
      <c r="J1174" s="17"/>
      <c r="K1174" s="18" t="str">
        <f t="shared" si="25"/>
        <v xml:space="preserve"> </v>
      </c>
      <c r="L1174" s="34"/>
      <c r="M1174" s="54"/>
      <c r="N1174" s="37"/>
    </row>
    <row r="1175" spans="1:14" x14ac:dyDescent="0.3">
      <c r="A1175" s="27"/>
      <c r="B1175" s="41"/>
      <c r="C1175" s="71"/>
      <c r="D1175" s="28"/>
      <c r="E1175" s="29"/>
      <c r="F1175" s="16"/>
      <c r="G1175" s="39"/>
      <c r="H1175" s="51"/>
      <c r="I1175" s="45"/>
      <c r="J1175" s="17"/>
      <c r="K1175" s="18" t="str">
        <f t="shared" si="25"/>
        <v xml:space="preserve"> </v>
      </c>
      <c r="L1175" s="34"/>
      <c r="M1175" s="54"/>
      <c r="N1175" s="37"/>
    </row>
    <row r="1176" spans="1:14" x14ac:dyDescent="0.3">
      <c r="A1176" s="26"/>
      <c r="B1176" s="41"/>
      <c r="C1176" s="71"/>
      <c r="D1176" s="28"/>
      <c r="E1176" s="29"/>
      <c r="F1176" s="16"/>
      <c r="G1176" s="39"/>
      <c r="H1176" s="51"/>
      <c r="I1176" s="45"/>
      <c r="J1176" s="17"/>
      <c r="K1176" s="18" t="str">
        <f t="shared" si="25"/>
        <v xml:space="preserve"> </v>
      </c>
      <c r="L1176" s="34"/>
      <c r="M1176" s="54"/>
      <c r="N1176" s="37"/>
    </row>
    <row r="1177" spans="1:14" x14ac:dyDescent="0.3">
      <c r="A1177" s="27"/>
      <c r="B1177" s="41"/>
      <c r="C1177" s="71"/>
      <c r="D1177" s="28"/>
      <c r="E1177" s="29"/>
      <c r="F1177" s="16"/>
      <c r="G1177" s="39"/>
      <c r="H1177" s="51"/>
      <c r="I1177" s="45"/>
      <c r="J1177" s="17"/>
      <c r="K1177" s="18" t="str">
        <f t="shared" si="25"/>
        <v xml:space="preserve"> </v>
      </c>
      <c r="L1177" s="34"/>
      <c r="M1177" s="54"/>
      <c r="N1177" s="37"/>
    </row>
    <row r="1178" spans="1:14" x14ac:dyDescent="0.3">
      <c r="A1178" s="27"/>
      <c r="B1178" s="41"/>
      <c r="C1178" s="71"/>
      <c r="D1178" s="28"/>
      <c r="E1178" s="29"/>
      <c r="F1178" s="16"/>
      <c r="G1178" s="39"/>
      <c r="H1178" s="51"/>
      <c r="I1178" s="45"/>
      <c r="J1178" s="17"/>
      <c r="K1178" s="18" t="str">
        <f t="shared" si="25"/>
        <v xml:space="preserve"> </v>
      </c>
      <c r="L1178" s="34"/>
      <c r="M1178" s="54"/>
      <c r="N1178" s="37"/>
    </row>
    <row r="1179" spans="1:14" x14ac:dyDescent="0.3">
      <c r="A1179" s="27"/>
      <c r="B1179" s="41"/>
      <c r="C1179" s="71"/>
      <c r="D1179" s="28"/>
      <c r="E1179" s="29"/>
      <c r="F1179" s="16"/>
      <c r="G1179" s="39"/>
      <c r="H1179" s="51"/>
      <c r="I1179" s="45"/>
      <c r="J1179" s="17"/>
      <c r="K1179" s="18" t="str">
        <f t="shared" si="25"/>
        <v xml:space="preserve"> </v>
      </c>
      <c r="L1179" s="34"/>
      <c r="M1179" s="54"/>
      <c r="N1179" s="37"/>
    </row>
    <row r="1180" spans="1:14" x14ac:dyDescent="0.3">
      <c r="A1180" s="27"/>
      <c r="B1180" s="41"/>
      <c r="C1180" s="71"/>
      <c r="D1180" s="28"/>
      <c r="E1180" s="29"/>
      <c r="F1180" s="16"/>
      <c r="G1180" s="39"/>
      <c r="H1180" s="51"/>
      <c r="I1180" s="45"/>
      <c r="J1180" s="17"/>
      <c r="K1180" s="18" t="str">
        <f t="shared" si="25"/>
        <v xml:space="preserve"> </v>
      </c>
      <c r="L1180" s="34"/>
      <c r="M1180" s="54"/>
      <c r="N1180" s="37"/>
    </row>
    <row r="1181" spans="1:14" x14ac:dyDescent="0.3">
      <c r="A1181" s="27"/>
      <c r="B1181" s="41"/>
      <c r="C1181" s="71"/>
      <c r="D1181" s="28"/>
      <c r="E1181" s="29"/>
      <c r="F1181" s="16"/>
      <c r="G1181" s="39"/>
      <c r="H1181" s="51"/>
      <c r="I1181" s="45"/>
      <c r="J1181" s="17"/>
      <c r="K1181" s="18" t="str">
        <f t="shared" si="25"/>
        <v xml:space="preserve"> </v>
      </c>
      <c r="L1181" s="34"/>
      <c r="M1181" s="54"/>
      <c r="N1181" s="37"/>
    </row>
    <row r="1182" spans="1:14" x14ac:dyDescent="0.3">
      <c r="A1182" s="27"/>
      <c r="B1182" s="41"/>
      <c r="C1182" s="71"/>
      <c r="D1182" s="28"/>
      <c r="E1182" s="29"/>
      <c r="F1182" s="16"/>
      <c r="G1182" s="39"/>
      <c r="H1182" s="51"/>
      <c r="I1182" s="45"/>
      <c r="J1182" s="17"/>
      <c r="K1182" s="18" t="str">
        <f t="shared" si="25"/>
        <v xml:space="preserve"> </v>
      </c>
      <c r="L1182" s="34"/>
      <c r="M1182" s="54"/>
      <c r="N1182" s="37"/>
    </row>
    <row r="1183" spans="1:14" x14ac:dyDescent="0.3">
      <c r="A1183" s="27"/>
      <c r="B1183" s="41"/>
      <c r="C1183" s="71"/>
      <c r="D1183" s="28"/>
      <c r="E1183" s="29"/>
      <c r="F1183" s="16"/>
      <c r="G1183" s="39"/>
      <c r="H1183" s="51"/>
      <c r="I1183" s="45"/>
      <c r="J1183" s="17"/>
      <c r="K1183" s="18" t="str">
        <f t="shared" si="25"/>
        <v xml:space="preserve"> </v>
      </c>
      <c r="L1183" s="34"/>
      <c r="M1183" s="54"/>
      <c r="N1183" s="37"/>
    </row>
    <row r="1184" spans="1:14" x14ac:dyDescent="0.3">
      <c r="A1184" s="27"/>
      <c r="B1184" s="41"/>
      <c r="C1184" s="71"/>
      <c r="D1184" s="28"/>
      <c r="E1184" s="29"/>
      <c r="F1184" s="16"/>
      <c r="G1184" s="39"/>
      <c r="H1184" s="51"/>
      <c r="I1184" s="45"/>
      <c r="J1184" s="17"/>
      <c r="K1184" s="18" t="str">
        <f t="shared" si="25"/>
        <v xml:space="preserve"> </v>
      </c>
      <c r="L1184" s="34"/>
      <c r="M1184" s="54"/>
      <c r="N1184" s="37"/>
    </row>
    <row r="1185" spans="1:14" x14ac:dyDescent="0.3">
      <c r="A1185" s="27"/>
      <c r="B1185" s="41"/>
      <c r="C1185" s="71"/>
      <c r="D1185" s="28"/>
      <c r="E1185" s="29"/>
      <c r="F1185" s="16"/>
      <c r="G1185" s="39"/>
      <c r="H1185" s="51"/>
      <c r="I1185" s="45"/>
      <c r="J1185" s="17"/>
      <c r="K1185" s="18" t="str">
        <f t="shared" si="25"/>
        <v xml:space="preserve"> </v>
      </c>
      <c r="L1185" s="34"/>
      <c r="M1185" s="54"/>
      <c r="N1185" s="37"/>
    </row>
    <row r="1186" spans="1:14" x14ac:dyDescent="0.3">
      <c r="A1186" s="27"/>
      <c r="B1186" s="41"/>
      <c r="C1186" s="71"/>
      <c r="D1186" s="28"/>
      <c r="E1186" s="29"/>
      <c r="F1186" s="16"/>
      <c r="G1186" s="39"/>
      <c r="H1186" s="51"/>
      <c r="I1186" s="45"/>
      <c r="J1186" s="17"/>
      <c r="K1186" s="18" t="str">
        <f t="shared" si="25"/>
        <v xml:space="preserve"> </v>
      </c>
      <c r="L1186" s="34"/>
      <c r="M1186" s="54"/>
      <c r="N1186" s="37"/>
    </row>
    <row r="1187" spans="1:14" x14ac:dyDescent="0.3">
      <c r="A1187" s="27"/>
      <c r="B1187" s="41"/>
      <c r="C1187" s="71"/>
      <c r="D1187" s="28"/>
      <c r="E1187" s="29"/>
      <c r="F1187" s="16"/>
      <c r="G1187" s="39"/>
      <c r="H1187" s="51"/>
      <c r="I1187" s="45"/>
      <c r="J1187" s="17"/>
      <c r="K1187" s="18" t="str">
        <f t="shared" si="25"/>
        <v xml:space="preserve"> </v>
      </c>
      <c r="L1187" s="34"/>
      <c r="M1187" s="54"/>
      <c r="N1187" s="37"/>
    </row>
    <row r="1188" spans="1:14" x14ac:dyDescent="0.3">
      <c r="A1188" s="27"/>
      <c r="B1188" s="41"/>
      <c r="C1188" s="71"/>
      <c r="D1188" s="28"/>
      <c r="E1188" s="29"/>
      <c r="F1188" s="16"/>
      <c r="G1188" s="39"/>
      <c r="H1188" s="51"/>
      <c r="I1188" s="45"/>
      <c r="J1188" s="17"/>
      <c r="K1188" s="18" t="str">
        <f t="shared" si="25"/>
        <v xml:space="preserve"> </v>
      </c>
      <c r="L1188" s="34"/>
      <c r="M1188" s="54"/>
      <c r="N1188" s="37"/>
    </row>
    <row r="1189" spans="1:14" x14ac:dyDescent="0.3">
      <c r="A1189" s="27"/>
      <c r="B1189" s="41"/>
      <c r="C1189" s="71"/>
      <c r="D1189" s="28"/>
      <c r="E1189" s="29"/>
      <c r="F1189" s="16"/>
      <c r="G1189" s="39"/>
      <c r="H1189" s="51"/>
      <c r="I1189" s="45"/>
      <c r="J1189" s="17"/>
      <c r="K1189" s="18" t="str">
        <f t="shared" si="25"/>
        <v xml:space="preserve"> </v>
      </c>
      <c r="L1189" s="34"/>
      <c r="M1189" s="54"/>
      <c r="N1189" s="37"/>
    </row>
    <row r="1190" spans="1:14" x14ac:dyDescent="0.3">
      <c r="A1190" s="27"/>
      <c r="B1190" s="41"/>
      <c r="C1190" s="71"/>
      <c r="D1190" s="28"/>
      <c r="E1190" s="29"/>
      <c r="F1190" s="16"/>
      <c r="G1190" s="39"/>
      <c r="H1190" s="51"/>
      <c r="I1190" s="45"/>
      <c r="J1190" s="17"/>
      <c r="K1190" s="18" t="str">
        <f t="shared" si="25"/>
        <v xml:space="preserve"> </v>
      </c>
      <c r="L1190" s="34"/>
      <c r="M1190" s="54"/>
      <c r="N1190" s="37"/>
    </row>
    <row r="1191" spans="1:14" x14ac:dyDescent="0.3">
      <c r="A1191" s="27"/>
      <c r="B1191" s="41"/>
      <c r="C1191" s="71"/>
      <c r="D1191" s="28"/>
      <c r="E1191" s="29"/>
      <c r="F1191" s="16"/>
      <c r="G1191" s="39"/>
      <c r="H1191" s="51"/>
      <c r="I1191" s="45"/>
      <c r="J1191" s="17"/>
      <c r="K1191" s="18" t="str">
        <f t="shared" si="25"/>
        <v xml:space="preserve"> </v>
      </c>
      <c r="L1191" s="34"/>
      <c r="M1191" s="54"/>
      <c r="N1191" s="37"/>
    </row>
    <row r="1192" spans="1:14" x14ac:dyDescent="0.3">
      <c r="A1192" s="27"/>
      <c r="B1192" s="41"/>
      <c r="C1192" s="71"/>
      <c r="D1192" s="28"/>
      <c r="E1192" s="29"/>
      <c r="F1192" s="16"/>
      <c r="G1192" s="39"/>
      <c r="H1192" s="51"/>
      <c r="I1192" s="45"/>
      <c r="J1192" s="17"/>
      <c r="K1192" s="18" t="str">
        <f t="shared" si="25"/>
        <v xml:space="preserve"> </v>
      </c>
      <c r="L1192" s="34"/>
      <c r="M1192" s="54"/>
      <c r="N1192" s="37"/>
    </row>
    <row r="1193" spans="1:14" x14ac:dyDescent="0.3">
      <c r="A1193" s="27"/>
      <c r="B1193" s="41"/>
      <c r="C1193" s="71"/>
      <c r="D1193" s="28"/>
      <c r="E1193" s="29"/>
      <c r="F1193" s="16"/>
      <c r="G1193" s="39"/>
      <c r="H1193" s="51"/>
      <c r="I1193" s="45"/>
      <c r="J1193" s="17"/>
      <c r="K1193" s="18" t="str">
        <f t="shared" si="25"/>
        <v xml:space="preserve"> </v>
      </c>
      <c r="L1193" s="34"/>
      <c r="M1193" s="54"/>
      <c r="N1193" s="37"/>
    </row>
    <row r="1194" spans="1:14" x14ac:dyDescent="0.3">
      <c r="A1194" s="27"/>
      <c r="B1194" s="41"/>
      <c r="C1194" s="71"/>
      <c r="D1194" s="28"/>
      <c r="E1194" s="29"/>
      <c r="F1194" s="16"/>
      <c r="G1194" s="39"/>
      <c r="H1194" s="51"/>
      <c r="I1194" s="45"/>
      <c r="J1194" s="17"/>
      <c r="K1194" s="18" t="str">
        <f t="shared" si="25"/>
        <v xml:space="preserve"> </v>
      </c>
      <c r="L1194" s="34"/>
      <c r="M1194" s="54"/>
      <c r="N1194" s="37"/>
    </row>
    <row r="1195" spans="1:14" x14ac:dyDescent="0.3">
      <c r="A1195" s="27"/>
      <c r="B1195" s="41"/>
      <c r="C1195" s="71"/>
      <c r="D1195" s="28"/>
      <c r="E1195" s="29"/>
      <c r="F1195" s="16"/>
      <c r="G1195" s="39"/>
      <c r="H1195" s="51"/>
      <c r="I1195" s="45"/>
      <c r="J1195" s="17"/>
      <c r="K1195" s="18" t="str">
        <f t="shared" si="25"/>
        <v xml:space="preserve"> </v>
      </c>
      <c r="L1195" s="34"/>
      <c r="M1195" s="54"/>
      <c r="N1195" s="37"/>
    </row>
    <row r="1196" spans="1:14" x14ac:dyDescent="0.3">
      <c r="A1196" s="27"/>
      <c r="B1196" s="41"/>
      <c r="C1196" s="71"/>
      <c r="D1196" s="28"/>
      <c r="E1196" s="29"/>
      <c r="F1196" s="16"/>
      <c r="G1196" s="39"/>
      <c r="H1196" s="51"/>
      <c r="I1196" s="45"/>
      <c r="J1196" s="17"/>
      <c r="K1196" s="18" t="str">
        <f t="shared" si="25"/>
        <v xml:space="preserve"> </v>
      </c>
      <c r="L1196" s="34"/>
      <c r="M1196" s="54"/>
      <c r="N1196" s="37"/>
    </row>
    <row r="1197" spans="1:14" x14ac:dyDescent="0.3">
      <c r="A1197" s="27"/>
      <c r="B1197" s="41"/>
      <c r="C1197" s="71"/>
      <c r="D1197" s="28"/>
      <c r="E1197" s="29"/>
      <c r="F1197" s="16"/>
      <c r="G1197" s="39"/>
      <c r="H1197" s="51"/>
      <c r="I1197" s="45"/>
      <c r="J1197" s="17"/>
      <c r="K1197" s="18" t="str">
        <f t="shared" si="25"/>
        <v xml:space="preserve"> </v>
      </c>
      <c r="L1197" s="34"/>
      <c r="M1197" s="54"/>
      <c r="N1197" s="37"/>
    </row>
    <row r="1198" spans="1:14" x14ac:dyDescent="0.3">
      <c r="A1198" s="26"/>
      <c r="B1198" s="41"/>
      <c r="C1198" s="71"/>
      <c r="D1198" s="28"/>
      <c r="E1198" s="29"/>
      <c r="F1198" s="16"/>
      <c r="G1198" s="39"/>
      <c r="H1198" s="51"/>
      <c r="I1198" s="45"/>
      <c r="J1198" s="17"/>
      <c r="K1198" s="18" t="str">
        <f t="shared" si="25"/>
        <v xml:space="preserve"> </v>
      </c>
      <c r="L1198" s="34"/>
      <c r="M1198" s="54"/>
      <c r="N1198" s="37"/>
    </row>
    <row r="1199" spans="1:14" x14ac:dyDescent="0.3">
      <c r="A1199" s="27"/>
      <c r="B1199" s="41"/>
      <c r="C1199" s="71"/>
      <c r="D1199" s="28"/>
      <c r="E1199" s="29"/>
      <c r="F1199" s="16"/>
      <c r="G1199" s="39"/>
      <c r="H1199" s="51"/>
      <c r="I1199" s="45"/>
      <c r="J1199" s="17"/>
      <c r="K1199" s="18" t="str">
        <f t="shared" si="25"/>
        <v xml:space="preserve"> </v>
      </c>
      <c r="L1199" s="34"/>
      <c r="M1199" s="54"/>
      <c r="N1199" s="37"/>
    </row>
    <row r="1200" spans="1:14" x14ac:dyDescent="0.3">
      <c r="A1200" s="27"/>
      <c r="B1200" s="41"/>
      <c r="C1200" s="71"/>
      <c r="D1200" s="28"/>
      <c r="E1200" s="29"/>
      <c r="F1200" s="16"/>
      <c r="G1200" s="39"/>
      <c r="H1200" s="51"/>
      <c r="I1200" s="45"/>
      <c r="J1200" s="17"/>
      <c r="K1200" s="18" t="str">
        <f t="shared" si="25"/>
        <v xml:space="preserve"> </v>
      </c>
      <c r="L1200" s="34"/>
      <c r="M1200" s="54"/>
      <c r="N1200" s="37"/>
    </row>
    <row r="1201" spans="1:14" x14ac:dyDescent="0.3">
      <c r="A1201" s="27"/>
      <c r="B1201" s="41"/>
      <c r="C1201" s="71"/>
      <c r="D1201" s="28"/>
      <c r="E1201" s="29"/>
      <c r="F1201" s="16"/>
      <c r="G1201" s="39"/>
      <c r="H1201" s="51"/>
      <c r="I1201" s="45"/>
      <c r="J1201" s="17"/>
      <c r="K1201" s="18" t="str">
        <f t="shared" si="25"/>
        <v xml:space="preserve"> </v>
      </c>
      <c r="L1201" s="34"/>
      <c r="M1201" s="54"/>
      <c r="N1201" s="37"/>
    </row>
    <row r="1202" spans="1:14" x14ac:dyDescent="0.3">
      <c r="A1202" s="27"/>
      <c r="B1202" s="41"/>
      <c r="C1202" s="71"/>
      <c r="D1202" s="28"/>
      <c r="E1202" s="29"/>
      <c r="F1202" s="16"/>
      <c r="G1202" s="39"/>
      <c r="H1202" s="51"/>
      <c r="I1202" s="45"/>
      <c r="J1202" s="17"/>
      <c r="K1202" s="18" t="str">
        <f t="shared" si="25"/>
        <v xml:space="preserve"> </v>
      </c>
      <c r="L1202" s="34"/>
      <c r="M1202" s="54"/>
      <c r="N1202" s="37"/>
    </row>
    <row r="1203" spans="1:14" x14ac:dyDescent="0.3">
      <c r="A1203" s="27"/>
      <c r="B1203" s="41"/>
      <c r="C1203" s="71"/>
      <c r="D1203" s="28"/>
      <c r="E1203" s="29"/>
      <c r="F1203" s="16"/>
      <c r="G1203" s="39"/>
      <c r="H1203" s="51"/>
      <c r="I1203" s="45"/>
      <c r="J1203" s="17"/>
      <c r="K1203" s="18" t="str">
        <f t="shared" si="25"/>
        <v xml:space="preserve"> </v>
      </c>
      <c r="L1203" s="34"/>
      <c r="M1203" s="54"/>
      <c r="N1203" s="37"/>
    </row>
    <row r="1204" spans="1:14" x14ac:dyDescent="0.3">
      <c r="A1204" s="27"/>
      <c r="B1204" s="41"/>
      <c r="C1204" s="71"/>
      <c r="D1204" s="28"/>
      <c r="E1204" s="29"/>
      <c r="F1204" s="16"/>
      <c r="G1204" s="39"/>
      <c r="H1204" s="51"/>
      <c r="I1204" s="45"/>
      <c r="J1204" s="17"/>
      <c r="K1204" s="18" t="str">
        <f t="shared" si="25"/>
        <v xml:space="preserve"> </v>
      </c>
      <c r="L1204" s="34"/>
      <c r="M1204" s="54"/>
      <c r="N1204" s="37"/>
    </row>
    <row r="1205" spans="1:14" x14ac:dyDescent="0.3">
      <c r="A1205" s="27"/>
      <c r="B1205" s="41"/>
      <c r="C1205" s="71"/>
      <c r="D1205" s="28"/>
      <c r="E1205" s="29"/>
      <c r="F1205" s="16"/>
      <c r="G1205" s="39"/>
      <c r="H1205" s="51"/>
      <c r="I1205" s="45"/>
      <c r="J1205" s="17"/>
      <c r="K1205" s="18" t="str">
        <f t="shared" si="25"/>
        <v xml:space="preserve"> </v>
      </c>
      <c r="L1205" s="34"/>
      <c r="M1205" s="54"/>
      <c r="N1205" s="37"/>
    </row>
    <row r="1206" spans="1:14" x14ac:dyDescent="0.3">
      <c r="A1206" s="27"/>
      <c r="B1206" s="41"/>
      <c r="C1206" s="71"/>
      <c r="D1206" s="28"/>
      <c r="E1206" s="29"/>
      <c r="F1206" s="16"/>
      <c r="G1206" s="39"/>
      <c r="H1206" s="51"/>
      <c r="I1206" s="45"/>
      <c r="J1206" s="17"/>
      <c r="K1206" s="18" t="str">
        <f t="shared" si="25"/>
        <v xml:space="preserve"> </v>
      </c>
      <c r="L1206" s="34"/>
      <c r="M1206" s="54"/>
      <c r="N1206" s="37"/>
    </row>
    <row r="1207" spans="1:14" x14ac:dyDescent="0.3">
      <c r="A1207" s="27"/>
      <c r="B1207" s="41"/>
      <c r="C1207" s="71"/>
      <c r="D1207" s="28"/>
      <c r="E1207" s="29"/>
      <c r="F1207" s="16"/>
      <c r="G1207" s="39"/>
      <c r="H1207" s="51"/>
      <c r="I1207" s="45"/>
      <c r="J1207" s="17"/>
      <c r="K1207" s="18" t="str">
        <f t="shared" si="25"/>
        <v xml:space="preserve"> </v>
      </c>
      <c r="L1207" s="34"/>
      <c r="M1207" s="54"/>
      <c r="N1207" s="37"/>
    </row>
    <row r="1208" spans="1:14" x14ac:dyDescent="0.3">
      <c r="A1208" s="27"/>
      <c r="B1208" s="41"/>
      <c r="C1208" s="71"/>
      <c r="D1208" s="28"/>
      <c r="E1208" s="29"/>
      <c r="F1208" s="16"/>
      <c r="G1208" s="39"/>
      <c r="H1208" s="51"/>
      <c r="I1208" s="45"/>
      <c r="J1208" s="17"/>
      <c r="K1208" s="18" t="str">
        <f t="shared" si="25"/>
        <v xml:space="preserve"> </v>
      </c>
      <c r="L1208" s="34"/>
      <c r="M1208" s="54"/>
      <c r="N1208" s="37"/>
    </row>
    <row r="1209" spans="1:14" x14ac:dyDescent="0.3">
      <c r="A1209" s="27"/>
      <c r="B1209" s="41"/>
      <c r="C1209" s="71"/>
      <c r="D1209" s="28"/>
      <c r="E1209" s="29"/>
      <c r="F1209" s="16"/>
      <c r="G1209" s="39"/>
      <c r="H1209" s="51"/>
      <c r="I1209" s="45"/>
      <c r="J1209" s="17"/>
      <c r="K1209" s="18" t="str">
        <f t="shared" si="25"/>
        <v xml:space="preserve"> </v>
      </c>
      <c r="L1209" s="34"/>
      <c r="M1209" s="54"/>
      <c r="N1209" s="37"/>
    </row>
    <row r="1210" spans="1:14" x14ac:dyDescent="0.3">
      <c r="A1210" s="27"/>
      <c r="B1210" s="41"/>
      <c r="C1210" s="71"/>
      <c r="D1210" s="28"/>
      <c r="E1210" s="29"/>
      <c r="F1210" s="16"/>
      <c r="G1210" s="39"/>
      <c r="H1210" s="51"/>
      <c r="I1210" s="45"/>
      <c r="J1210" s="17"/>
      <c r="K1210" s="18" t="str">
        <f t="shared" si="25"/>
        <v xml:space="preserve"> </v>
      </c>
      <c r="L1210" s="34"/>
      <c r="M1210" s="54"/>
      <c r="N1210" s="37"/>
    </row>
    <row r="1211" spans="1:14" x14ac:dyDescent="0.3">
      <c r="A1211" s="27"/>
      <c r="B1211" s="41"/>
      <c r="C1211" s="71"/>
      <c r="D1211" s="28"/>
      <c r="E1211" s="29"/>
      <c r="F1211" s="16"/>
      <c r="G1211" s="39"/>
      <c r="H1211" s="51"/>
      <c r="I1211" s="45"/>
      <c r="J1211" s="17"/>
      <c r="K1211" s="18" t="str">
        <f t="shared" si="25"/>
        <v xml:space="preserve"> </v>
      </c>
      <c r="L1211" s="34"/>
      <c r="M1211" s="54"/>
      <c r="N1211" s="37"/>
    </row>
    <row r="1212" spans="1:14" x14ac:dyDescent="0.3">
      <c r="A1212" s="27"/>
      <c r="B1212" s="41"/>
      <c r="C1212" s="71"/>
      <c r="D1212" s="28"/>
      <c r="E1212" s="29"/>
      <c r="F1212" s="16"/>
      <c r="G1212" s="39"/>
      <c r="H1212" s="51"/>
      <c r="I1212" s="45"/>
      <c r="J1212" s="17"/>
      <c r="K1212" s="18" t="str">
        <f t="shared" si="25"/>
        <v xml:space="preserve"> </v>
      </c>
      <c r="L1212" s="34"/>
      <c r="M1212" s="54"/>
      <c r="N1212" s="37"/>
    </row>
    <row r="1213" spans="1:14" x14ac:dyDescent="0.3">
      <c r="A1213" s="27"/>
      <c r="B1213" s="41"/>
      <c r="C1213" s="71"/>
      <c r="D1213" s="28"/>
      <c r="E1213" s="29"/>
      <c r="F1213" s="16"/>
      <c r="G1213" s="39"/>
      <c r="H1213" s="51"/>
      <c r="I1213" s="45"/>
      <c r="J1213" s="17"/>
      <c r="K1213" s="18" t="str">
        <f t="shared" si="25"/>
        <v xml:space="preserve"> </v>
      </c>
      <c r="L1213" s="34"/>
      <c r="M1213" s="54"/>
      <c r="N1213" s="37"/>
    </row>
    <row r="1214" spans="1:14" x14ac:dyDescent="0.3">
      <c r="A1214" s="27"/>
      <c r="B1214" s="41"/>
      <c r="C1214" s="71"/>
      <c r="D1214" s="28"/>
      <c r="E1214" s="29"/>
      <c r="F1214" s="16"/>
      <c r="G1214" s="39"/>
      <c r="H1214" s="51"/>
      <c r="I1214" s="45"/>
      <c r="J1214" s="17"/>
      <c r="K1214" s="18" t="str">
        <f t="shared" si="25"/>
        <v xml:space="preserve"> </v>
      </c>
      <c r="L1214" s="34"/>
      <c r="M1214" s="54"/>
      <c r="N1214" s="37"/>
    </row>
    <row r="1215" spans="1:14" x14ac:dyDescent="0.3">
      <c r="A1215" s="27"/>
      <c r="B1215" s="41"/>
      <c r="C1215" s="71"/>
      <c r="D1215" s="28"/>
      <c r="E1215" s="29"/>
      <c r="F1215" s="16"/>
      <c r="G1215" s="39"/>
      <c r="H1215" s="51"/>
      <c r="I1215" s="45"/>
      <c r="J1215" s="17"/>
      <c r="K1215" s="18" t="str">
        <f t="shared" si="25"/>
        <v xml:space="preserve"> </v>
      </c>
      <c r="L1215" s="34"/>
      <c r="M1215" s="54"/>
      <c r="N1215" s="37"/>
    </row>
    <row r="1216" spans="1:14" x14ac:dyDescent="0.3">
      <c r="A1216" s="27"/>
      <c r="B1216" s="41"/>
      <c r="C1216" s="71"/>
      <c r="D1216" s="28"/>
      <c r="E1216" s="29"/>
      <c r="F1216" s="16"/>
      <c r="G1216" s="39"/>
      <c r="H1216" s="51"/>
      <c r="I1216" s="45"/>
      <c r="J1216" s="17"/>
      <c r="K1216" s="18" t="str">
        <f t="shared" si="25"/>
        <v xml:space="preserve"> </v>
      </c>
      <c r="L1216" s="34"/>
      <c r="M1216" s="54"/>
      <c r="N1216" s="37"/>
    </row>
    <row r="1217" spans="1:14" x14ac:dyDescent="0.3">
      <c r="A1217" s="27"/>
      <c r="B1217" s="41"/>
      <c r="C1217" s="71"/>
      <c r="D1217" s="28"/>
      <c r="E1217" s="29"/>
      <c r="F1217" s="16"/>
      <c r="G1217" s="39"/>
      <c r="H1217" s="51"/>
      <c r="I1217" s="45"/>
      <c r="J1217" s="17"/>
      <c r="K1217" s="18" t="str">
        <f t="shared" si="25"/>
        <v xml:space="preserve"> </v>
      </c>
      <c r="L1217" s="34"/>
      <c r="M1217" s="54"/>
      <c r="N1217" s="37"/>
    </row>
    <row r="1218" spans="1:14" x14ac:dyDescent="0.3">
      <c r="A1218" s="27"/>
      <c r="B1218" s="41"/>
      <c r="C1218" s="71"/>
      <c r="D1218" s="28"/>
      <c r="E1218" s="29"/>
      <c r="F1218" s="16"/>
      <c r="G1218" s="39"/>
      <c r="H1218" s="51"/>
      <c r="I1218" s="45"/>
      <c r="J1218" s="17"/>
      <c r="K1218" s="18" t="str">
        <f t="shared" si="25"/>
        <v xml:space="preserve"> </v>
      </c>
      <c r="L1218" s="34"/>
      <c r="M1218" s="54"/>
      <c r="N1218" s="37"/>
    </row>
    <row r="1219" spans="1:14" x14ac:dyDescent="0.3">
      <c r="A1219" s="27"/>
      <c r="B1219" s="41"/>
      <c r="C1219" s="71"/>
      <c r="D1219" s="28"/>
      <c r="E1219" s="29"/>
      <c r="F1219" s="16"/>
      <c r="G1219" s="39"/>
      <c r="H1219" s="51"/>
      <c r="I1219" s="45"/>
      <c r="J1219" s="17"/>
      <c r="K1219" s="18" t="str">
        <f t="shared" ref="K1219:K1244" si="26">IF(I1219,IF(ISNUMBER(J1219),J1219*I1219," ")," ")</f>
        <v xml:space="preserve"> </v>
      </c>
      <c r="L1219" s="34"/>
      <c r="M1219" s="54"/>
      <c r="N1219" s="37"/>
    </row>
    <row r="1220" spans="1:14" x14ac:dyDescent="0.3">
      <c r="A1220" s="26"/>
      <c r="B1220" s="41"/>
      <c r="C1220" s="71"/>
      <c r="D1220" s="28"/>
      <c r="E1220" s="29"/>
      <c r="F1220" s="16"/>
      <c r="G1220" s="39"/>
      <c r="H1220" s="51"/>
      <c r="I1220" s="45"/>
      <c r="J1220" s="17"/>
      <c r="K1220" s="18" t="str">
        <f t="shared" si="26"/>
        <v xml:space="preserve"> </v>
      </c>
      <c r="L1220" s="34"/>
      <c r="M1220" s="54"/>
      <c r="N1220" s="37"/>
    </row>
    <row r="1221" spans="1:14" x14ac:dyDescent="0.3">
      <c r="A1221" s="27"/>
      <c r="B1221" s="41"/>
      <c r="C1221" s="71"/>
      <c r="D1221" s="28"/>
      <c r="E1221" s="29"/>
      <c r="F1221" s="16"/>
      <c r="G1221" s="39"/>
      <c r="H1221" s="51"/>
      <c r="I1221" s="45"/>
      <c r="J1221" s="17"/>
      <c r="K1221" s="18" t="str">
        <f t="shared" si="26"/>
        <v xml:space="preserve"> </v>
      </c>
      <c r="L1221" s="34"/>
      <c r="M1221" s="54"/>
      <c r="N1221" s="37"/>
    </row>
    <row r="1222" spans="1:14" x14ac:dyDescent="0.3">
      <c r="A1222" s="27"/>
      <c r="B1222" s="41"/>
      <c r="C1222" s="71"/>
      <c r="D1222" s="28"/>
      <c r="E1222" s="29"/>
      <c r="F1222" s="16"/>
      <c r="G1222" s="39"/>
      <c r="H1222" s="51"/>
      <c r="I1222" s="45"/>
      <c r="J1222" s="17"/>
      <c r="K1222" s="18" t="str">
        <f t="shared" si="26"/>
        <v xml:space="preserve"> </v>
      </c>
      <c r="L1222" s="34"/>
      <c r="M1222" s="54"/>
      <c r="N1222" s="37"/>
    </row>
    <row r="1223" spans="1:14" x14ac:dyDescent="0.3">
      <c r="A1223" s="27"/>
      <c r="B1223" s="41"/>
      <c r="C1223" s="71"/>
      <c r="D1223" s="28"/>
      <c r="E1223" s="29"/>
      <c r="F1223" s="16"/>
      <c r="G1223" s="39"/>
      <c r="H1223" s="51"/>
      <c r="I1223" s="45"/>
      <c r="J1223" s="17"/>
      <c r="K1223" s="18" t="str">
        <f t="shared" si="26"/>
        <v xml:space="preserve"> </v>
      </c>
      <c r="L1223" s="34"/>
      <c r="M1223" s="54"/>
      <c r="N1223" s="37"/>
    </row>
    <row r="1224" spans="1:14" x14ac:dyDescent="0.3">
      <c r="A1224" s="27"/>
      <c r="B1224" s="41"/>
      <c r="C1224" s="71"/>
      <c r="D1224" s="28"/>
      <c r="E1224" s="29"/>
      <c r="F1224" s="16"/>
      <c r="G1224" s="39"/>
      <c r="H1224" s="51"/>
      <c r="I1224" s="45"/>
      <c r="J1224" s="17"/>
      <c r="K1224" s="18" t="str">
        <f t="shared" si="26"/>
        <v xml:space="preserve"> </v>
      </c>
      <c r="L1224" s="34"/>
      <c r="M1224" s="54"/>
      <c r="N1224" s="37"/>
    </row>
    <row r="1225" spans="1:14" x14ac:dyDescent="0.3">
      <c r="A1225" s="27"/>
      <c r="B1225" s="41"/>
      <c r="C1225" s="71"/>
      <c r="D1225" s="28"/>
      <c r="E1225" s="29"/>
      <c r="F1225" s="16"/>
      <c r="G1225" s="39"/>
      <c r="H1225" s="51"/>
      <c r="I1225" s="45"/>
      <c r="J1225" s="17"/>
      <c r="K1225" s="18" t="str">
        <f t="shared" si="26"/>
        <v xml:space="preserve"> </v>
      </c>
      <c r="L1225" s="34"/>
      <c r="M1225" s="54"/>
      <c r="N1225" s="37"/>
    </row>
    <row r="1226" spans="1:14" x14ac:dyDescent="0.3">
      <c r="A1226" s="27"/>
      <c r="B1226" s="41"/>
      <c r="C1226" s="71"/>
      <c r="D1226" s="28"/>
      <c r="E1226" s="29"/>
      <c r="F1226" s="16"/>
      <c r="G1226" s="39"/>
      <c r="H1226" s="51"/>
      <c r="I1226" s="45"/>
      <c r="J1226" s="17"/>
      <c r="K1226" s="18" t="str">
        <f t="shared" si="26"/>
        <v xml:space="preserve"> </v>
      </c>
      <c r="L1226" s="34"/>
      <c r="M1226" s="54"/>
      <c r="N1226" s="37"/>
    </row>
    <row r="1227" spans="1:14" x14ac:dyDescent="0.3">
      <c r="A1227" s="27"/>
      <c r="B1227" s="41"/>
      <c r="C1227" s="71"/>
      <c r="D1227" s="28"/>
      <c r="E1227" s="29"/>
      <c r="F1227" s="16"/>
      <c r="G1227" s="39"/>
      <c r="H1227" s="51"/>
      <c r="I1227" s="45"/>
      <c r="J1227" s="17"/>
      <c r="K1227" s="18" t="str">
        <f t="shared" si="26"/>
        <v xml:space="preserve"> </v>
      </c>
      <c r="L1227" s="34"/>
      <c r="M1227" s="54"/>
      <c r="N1227" s="37"/>
    </row>
    <row r="1228" spans="1:14" x14ac:dyDescent="0.3">
      <c r="A1228" s="27"/>
      <c r="B1228" s="41"/>
      <c r="C1228" s="71"/>
      <c r="D1228" s="28"/>
      <c r="E1228" s="29"/>
      <c r="F1228" s="16"/>
      <c r="G1228" s="39"/>
      <c r="H1228" s="51"/>
      <c r="I1228" s="45"/>
      <c r="J1228" s="17"/>
      <c r="K1228" s="18" t="str">
        <f t="shared" si="26"/>
        <v xml:space="preserve"> </v>
      </c>
      <c r="L1228" s="34"/>
      <c r="M1228" s="54"/>
      <c r="N1228" s="37"/>
    </row>
    <row r="1229" spans="1:14" x14ac:dyDescent="0.3">
      <c r="A1229" s="27"/>
      <c r="B1229" s="41"/>
      <c r="C1229" s="71"/>
      <c r="D1229" s="28"/>
      <c r="E1229" s="29"/>
      <c r="F1229" s="16"/>
      <c r="G1229" s="39"/>
      <c r="H1229" s="51"/>
      <c r="I1229" s="45"/>
      <c r="J1229" s="17"/>
      <c r="K1229" s="18" t="str">
        <f t="shared" si="26"/>
        <v xml:space="preserve"> </v>
      </c>
      <c r="L1229" s="34"/>
      <c r="M1229" s="54"/>
      <c r="N1229" s="37"/>
    </row>
    <row r="1230" spans="1:14" x14ac:dyDescent="0.3">
      <c r="A1230" s="27"/>
      <c r="B1230" s="41"/>
      <c r="C1230" s="71"/>
      <c r="D1230" s="28"/>
      <c r="E1230" s="29"/>
      <c r="F1230" s="16"/>
      <c r="G1230" s="39"/>
      <c r="H1230" s="51"/>
      <c r="I1230" s="45"/>
      <c r="J1230" s="17"/>
      <c r="K1230" s="18" t="str">
        <f t="shared" si="26"/>
        <v xml:space="preserve"> </v>
      </c>
      <c r="L1230" s="34"/>
      <c r="M1230" s="54"/>
      <c r="N1230" s="37"/>
    </row>
    <row r="1231" spans="1:14" x14ac:dyDescent="0.3">
      <c r="A1231" s="27"/>
      <c r="B1231" s="41"/>
      <c r="C1231" s="71"/>
      <c r="D1231" s="28"/>
      <c r="E1231" s="29"/>
      <c r="F1231" s="16"/>
      <c r="G1231" s="39"/>
      <c r="H1231" s="51"/>
      <c r="I1231" s="45"/>
      <c r="J1231" s="17"/>
      <c r="K1231" s="18" t="str">
        <f t="shared" si="26"/>
        <v xml:space="preserve"> </v>
      </c>
      <c r="L1231" s="34"/>
      <c r="M1231" s="54"/>
      <c r="N1231" s="37"/>
    </row>
    <row r="1232" spans="1:14" x14ac:dyDescent="0.3">
      <c r="A1232" s="27"/>
      <c r="B1232" s="41"/>
      <c r="C1232" s="71"/>
      <c r="D1232" s="28"/>
      <c r="E1232" s="29"/>
      <c r="F1232" s="16"/>
      <c r="G1232" s="39"/>
      <c r="H1232" s="51"/>
      <c r="I1232" s="45"/>
      <c r="J1232" s="17"/>
      <c r="K1232" s="18" t="str">
        <f t="shared" si="26"/>
        <v xml:space="preserve"> </v>
      </c>
      <c r="L1232" s="34"/>
      <c r="M1232" s="54"/>
      <c r="N1232" s="37"/>
    </row>
    <row r="1233" spans="1:14" x14ac:dyDescent="0.3">
      <c r="A1233" s="27"/>
      <c r="B1233" s="41"/>
      <c r="C1233" s="71"/>
      <c r="D1233" s="28"/>
      <c r="E1233" s="29"/>
      <c r="F1233" s="16"/>
      <c r="G1233" s="39"/>
      <c r="H1233" s="51"/>
      <c r="I1233" s="45"/>
      <c r="J1233" s="17"/>
      <c r="K1233" s="18" t="str">
        <f t="shared" si="26"/>
        <v xml:space="preserve"> </v>
      </c>
      <c r="L1233" s="34"/>
      <c r="M1233" s="54"/>
      <c r="N1233" s="37"/>
    </row>
    <row r="1234" spans="1:14" x14ac:dyDescent="0.3">
      <c r="A1234" s="27"/>
      <c r="B1234" s="41"/>
      <c r="C1234" s="71"/>
      <c r="D1234" s="28"/>
      <c r="E1234" s="29"/>
      <c r="F1234" s="16"/>
      <c r="G1234" s="39"/>
      <c r="H1234" s="51"/>
      <c r="I1234" s="45"/>
      <c r="J1234" s="17"/>
      <c r="K1234" s="18" t="str">
        <f t="shared" si="26"/>
        <v xml:space="preserve"> </v>
      </c>
      <c r="L1234" s="34"/>
      <c r="M1234" s="54"/>
      <c r="N1234" s="37"/>
    </row>
    <row r="1235" spans="1:14" x14ac:dyDescent="0.3">
      <c r="A1235" s="27"/>
      <c r="B1235" s="41"/>
      <c r="C1235" s="71"/>
      <c r="D1235" s="28"/>
      <c r="E1235" s="29"/>
      <c r="F1235" s="16"/>
      <c r="G1235" s="39"/>
      <c r="H1235" s="51"/>
      <c r="I1235" s="45"/>
      <c r="J1235" s="17"/>
      <c r="K1235" s="18" t="str">
        <f t="shared" si="26"/>
        <v xml:space="preserve"> </v>
      </c>
      <c r="L1235" s="34"/>
      <c r="M1235" s="54"/>
      <c r="N1235" s="37"/>
    </row>
    <row r="1236" spans="1:14" x14ac:dyDescent="0.3">
      <c r="A1236" s="27"/>
      <c r="B1236" s="41"/>
      <c r="C1236" s="71"/>
      <c r="D1236" s="28"/>
      <c r="E1236" s="29"/>
      <c r="F1236" s="16"/>
      <c r="G1236" s="39"/>
      <c r="H1236" s="51"/>
      <c r="I1236" s="45"/>
      <c r="J1236" s="17"/>
      <c r="K1236" s="18" t="str">
        <f t="shared" si="26"/>
        <v xml:space="preserve"> </v>
      </c>
      <c r="L1236" s="34"/>
      <c r="M1236" s="54"/>
      <c r="N1236" s="37"/>
    </row>
    <row r="1237" spans="1:14" x14ac:dyDescent="0.3">
      <c r="A1237" s="27"/>
      <c r="B1237" s="41"/>
      <c r="C1237" s="71"/>
      <c r="D1237" s="28"/>
      <c r="E1237" s="29"/>
      <c r="F1237" s="16"/>
      <c r="G1237" s="39"/>
      <c r="H1237" s="51"/>
      <c r="I1237" s="45"/>
      <c r="J1237" s="17"/>
      <c r="K1237" s="18" t="str">
        <f t="shared" si="26"/>
        <v xml:space="preserve"> </v>
      </c>
      <c r="L1237" s="34"/>
      <c r="M1237" s="54"/>
      <c r="N1237" s="37"/>
    </row>
    <row r="1238" spans="1:14" x14ac:dyDescent="0.3">
      <c r="A1238" s="27"/>
      <c r="B1238" s="41"/>
      <c r="C1238" s="71"/>
      <c r="D1238" s="28"/>
      <c r="E1238" s="29"/>
      <c r="F1238" s="16"/>
      <c r="G1238" s="39"/>
      <c r="H1238" s="51"/>
      <c r="I1238" s="45"/>
      <c r="J1238" s="17"/>
      <c r="K1238" s="18" t="str">
        <f t="shared" si="26"/>
        <v xml:space="preserve"> </v>
      </c>
      <c r="L1238" s="34"/>
      <c r="M1238" s="54"/>
      <c r="N1238" s="37"/>
    </row>
    <row r="1239" spans="1:14" x14ac:dyDescent="0.3">
      <c r="A1239" s="27"/>
      <c r="B1239" s="41"/>
      <c r="C1239" s="71"/>
      <c r="D1239" s="28"/>
      <c r="E1239" s="29"/>
      <c r="F1239" s="16"/>
      <c r="G1239" s="39"/>
      <c r="H1239" s="51"/>
      <c r="I1239" s="45"/>
      <c r="J1239" s="17"/>
      <c r="K1239" s="18" t="str">
        <f t="shared" si="26"/>
        <v xml:space="preserve"> </v>
      </c>
      <c r="L1239" s="34"/>
      <c r="M1239" s="54"/>
      <c r="N1239" s="37"/>
    </row>
    <row r="1240" spans="1:14" x14ac:dyDescent="0.3">
      <c r="A1240" s="27"/>
      <c r="B1240" s="41"/>
      <c r="C1240" s="71"/>
      <c r="D1240" s="28"/>
      <c r="E1240" s="29"/>
      <c r="F1240" s="16"/>
      <c r="G1240" s="39"/>
      <c r="H1240" s="51"/>
      <c r="I1240" s="45"/>
      <c r="J1240" s="17"/>
      <c r="K1240" s="18" t="str">
        <f t="shared" si="26"/>
        <v xml:space="preserve"> </v>
      </c>
      <c r="L1240" s="34"/>
      <c r="M1240" s="54"/>
      <c r="N1240" s="37"/>
    </row>
    <row r="1241" spans="1:14" x14ac:dyDescent="0.3">
      <c r="A1241" s="27"/>
      <c r="B1241" s="41"/>
      <c r="C1241" s="71"/>
      <c r="D1241" s="28"/>
      <c r="E1241" s="29"/>
      <c r="F1241" s="16"/>
      <c r="G1241" s="39"/>
      <c r="H1241" s="51"/>
      <c r="I1241" s="45"/>
      <c r="J1241" s="17"/>
      <c r="K1241" s="18" t="str">
        <f t="shared" si="26"/>
        <v xml:space="preserve"> </v>
      </c>
      <c r="L1241" s="34"/>
      <c r="M1241" s="54"/>
      <c r="N1241" s="37"/>
    </row>
    <row r="1242" spans="1:14" x14ac:dyDescent="0.3">
      <c r="A1242" s="26"/>
      <c r="B1242" s="41"/>
      <c r="C1242" s="71"/>
      <c r="D1242" s="28"/>
      <c r="E1242" s="29"/>
      <c r="F1242" s="16"/>
      <c r="G1242" s="39"/>
      <c r="H1242" s="51"/>
      <c r="I1242" s="45"/>
      <c r="J1242" s="17"/>
      <c r="K1242" s="18" t="str">
        <f t="shared" si="26"/>
        <v xml:space="preserve"> </v>
      </c>
      <c r="L1242" s="34"/>
      <c r="M1242" s="54"/>
      <c r="N1242" s="37"/>
    </row>
    <row r="1243" spans="1:14" x14ac:dyDescent="0.3">
      <c r="A1243" s="27"/>
      <c r="B1243" s="41"/>
      <c r="C1243" s="71"/>
      <c r="D1243" s="28"/>
      <c r="E1243" s="29"/>
      <c r="F1243" s="16"/>
      <c r="G1243" s="39"/>
      <c r="H1243" s="51"/>
      <c r="I1243" s="45"/>
      <c r="J1243" s="17"/>
      <c r="K1243" s="18" t="str">
        <f t="shared" si="26"/>
        <v xml:space="preserve"> </v>
      </c>
      <c r="L1243" s="34"/>
      <c r="M1243" s="54"/>
      <c r="N1243" s="37"/>
    </row>
    <row r="1244" spans="1:14" x14ac:dyDescent="0.3">
      <c r="A1244" s="27"/>
      <c r="B1244" s="41"/>
      <c r="C1244" s="71"/>
      <c r="D1244" s="28"/>
      <c r="E1244" s="29"/>
      <c r="F1244" s="16"/>
      <c r="G1244" s="39"/>
      <c r="H1244" s="51"/>
      <c r="I1244" s="45"/>
      <c r="J1244" s="17"/>
      <c r="K1244" s="18" t="str">
        <f t="shared" si="26"/>
        <v xml:space="preserve"> </v>
      </c>
      <c r="L1244" s="34"/>
      <c r="M1244" s="54"/>
      <c r="N1244" s="37"/>
    </row>
    <row r="1245" spans="1:14" ht="13.5" thickBot="1" x14ac:dyDescent="0.35">
      <c r="A1245" s="30"/>
      <c r="B1245" s="42"/>
      <c r="C1245" s="72"/>
      <c r="D1245" s="31"/>
      <c r="E1245" s="32"/>
      <c r="F1245" s="21"/>
      <c r="G1245" s="40"/>
      <c r="H1245" s="52"/>
      <c r="I1245" s="46"/>
      <c r="J1245" s="22"/>
      <c r="K1245" s="23" t="str">
        <f>IF(I1245,IF(ISNUMBER(J1245),J1245*I1245," ")," ")</f>
        <v xml:space="preserve"> </v>
      </c>
      <c r="L1245" s="35"/>
      <c r="M1245" s="55"/>
      <c r="N1245" s="38"/>
    </row>
  </sheetData>
  <mergeCells count="5">
    <mergeCell ref="A477:E477"/>
    <mergeCell ref="A489:E489"/>
    <mergeCell ref="L2:L4"/>
    <mergeCell ref="A4:C4"/>
    <mergeCell ref="A3:C3"/>
  </mergeCells>
  <phoneticPr fontId="0" type="noConversion"/>
  <hyperlinks>
    <hyperlink ref="G4" r:id="rId1" xr:uid="{00000000-0004-0000-0000-000000000000}"/>
    <hyperlink ref="G3" r:id="rId2" xr:uid="{A27E68F7-6068-4DC1-A0B9-0DF4A97EB884}"/>
    <hyperlink ref="G8" r:id="rId3" xr:uid="{08B24AC7-D45C-4D2F-8F0C-19E9C817F55F}"/>
    <hyperlink ref="G9" r:id="rId4" xr:uid="{00B099C6-B7AE-4670-A50A-D083238131B3}"/>
    <hyperlink ref="G10" r:id="rId5" xr:uid="{3741BECA-825F-4D60-9A53-2EEFF27068D9}"/>
    <hyperlink ref="G11" r:id="rId6" xr:uid="{8565AA4C-2D85-4C39-ADE6-49535C1B529C}"/>
    <hyperlink ref="G15" r:id="rId7" xr:uid="{15C31528-1308-455E-9657-62FEAEE910F4}"/>
    <hyperlink ref="G16" r:id="rId8" xr:uid="{681DC7FF-B1F7-4CFE-8882-2E5C10B42C87}"/>
    <hyperlink ref="G18" r:id="rId9" xr:uid="{F03A4EF4-1AF5-4825-A862-5A0FE5210866}"/>
    <hyperlink ref="G17" r:id="rId10" xr:uid="{3A70A3FB-1337-4428-8F18-6FEE7C55F4BF}"/>
    <hyperlink ref="G22" r:id="rId11" xr:uid="{31AF58CB-36F9-4D47-9B91-C0939473F7DB}"/>
    <hyperlink ref="G23" r:id="rId12" xr:uid="{1A8392C4-5170-4531-9304-0B5DC069F12B}"/>
    <hyperlink ref="G24" r:id="rId13" xr:uid="{9CF97336-A005-4EB4-AC41-7809D7F95A41}"/>
    <hyperlink ref="G25" r:id="rId14" xr:uid="{80E68824-3103-4A75-A63E-21D499816250}"/>
    <hyperlink ref="G29" r:id="rId15" xr:uid="{6B63A89E-0C9B-454B-857A-2B44921EFDE8}"/>
    <hyperlink ref="G30" r:id="rId16" xr:uid="{ADB9DAB0-E4DD-4E2B-81FD-11DFCE07B28E}"/>
    <hyperlink ref="G31" r:id="rId17" xr:uid="{0D2CD308-612D-4FBA-9789-2F4727F4B8C6}"/>
    <hyperlink ref="G32" r:id="rId18" xr:uid="{4BD6D543-EEC4-47F5-9861-1505E9927751}"/>
    <hyperlink ref="G36" r:id="rId19" xr:uid="{53ACA107-8C11-4479-8451-85A42E762443}"/>
    <hyperlink ref="G37" r:id="rId20" xr:uid="{6EB755A1-2971-47A4-94BC-2DDAF673D862}"/>
    <hyperlink ref="G38" r:id="rId21" xr:uid="{6E092F6A-A2FA-4061-B7E0-4EFF71FDAE59}"/>
    <hyperlink ref="G39" r:id="rId22" xr:uid="{E0F19789-B275-434C-ABDF-98147E1C8840}"/>
    <hyperlink ref="G43" r:id="rId23" xr:uid="{1C59DFEC-811E-4E0C-9851-22388CEBE728}"/>
    <hyperlink ref="G45" r:id="rId24" xr:uid="{75720624-F4EA-4C8E-A6E1-67F5873BC708}"/>
    <hyperlink ref="G46" r:id="rId25" xr:uid="{5027E4C2-B1A2-409E-B420-A3D2BFF1A7C7}"/>
    <hyperlink ref="G50" r:id="rId26" xr:uid="{50D89739-1A95-41BB-8D76-1B48953145A3}"/>
    <hyperlink ref="G52" r:id="rId27" xr:uid="{BE7FA4CD-69FB-4D1B-A854-876B16DEE860}"/>
    <hyperlink ref="G53" r:id="rId28" xr:uid="{7E251C26-80DE-4D91-8D81-CF889AFB24CA}"/>
    <hyperlink ref="G57" r:id="rId29" xr:uid="{195FFF98-F9E1-4B70-B1E5-51C4A00D6012}"/>
    <hyperlink ref="G59" r:id="rId30" xr:uid="{9268D848-6DE0-4A5E-ACA2-9C93957A16F0}"/>
    <hyperlink ref="G60" r:id="rId31" xr:uid="{42B778B9-ADAF-42FF-A617-176532E053F2}"/>
    <hyperlink ref="G64" r:id="rId32" xr:uid="{92D5D579-8B4E-4536-B136-8365ED591EE9}"/>
    <hyperlink ref="G66" r:id="rId33" xr:uid="{8606C504-F833-4A1E-AE9F-56C2D491FF3F}"/>
    <hyperlink ref="G67" r:id="rId34" xr:uid="{98FEECB1-3532-44B3-8607-34EDB6CCDD03}"/>
    <hyperlink ref="G71" r:id="rId35" xr:uid="{65D6F5F8-8579-44E5-B7F2-64755AB9F7CA}"/>
    <hyperlink ref="G73" r:id="rId36" xr:uid="{1D5C6C2F-EC9B-4CAF-84F9-383A557FC054}"/>
    <hyperlink ref="G74" r:id="rId37" xr:uid="{DD3A71B0-7BFD-4CD9-B326-5CDDA0F97B76}"/>
    <hyperlink ref="G44" r:id="rId38" xr:uid="{5C452FD1-7EFB-4052-97E7-EA27D37AA52C}"/>
    <hyperlink ref="G51" r:id="rId39" xr:uid="{E43FB3DA-E5AD-47F3-8E81-39CB77AF6AC4}"/>
    <hyperlink ref="G58" r:id="rId40" xr:uid="{4603F38B-2D58-41BD-9C4D-F5904596A598}"/>
    <hyperlink ref="G65" r:id="rId41" xr:uid="{238D2AE8-AA36-41F2-9D6D-834D9C6A4F9A}"/>
    <hyperlink ref="G72" r:id="rId42" xr:uid="{94F34A74-8058-4F84-B7B9-3D514C951F55}"/>
    <hyperlink ref="G80" r:id="rId43" xr:uid="{F57274A9-F92C-4316-8F83-EB55DAAF6228}"/>
    <hyperlink ref="G81" r:id="rId44" xr:uid="{F569F8C7-1B7E-4AF2-A29D-BA8559E595B7}"/>
    <hyperlink ref="G82" r:id="rId45" xr:uid="{70FC1829-1153-41FC-B215-27603148509A}"/>
    <hyperlink ref="G87" r:id="rId46" xr:uid="{C1CB1368-DB02-454B-9741-F2E97F4F68FA}"/>
    <hyperlink ref="G89" r:id="rId47" xr:uid="{5CA2FB20-D388-4C95-B861-E89A5093C297}"/>
    <hyperlink ref="G88" r:id="rId48" xr:uid="{62B98D28-758B-42CA-8449-023C6698B716}"/>
    <hyperlink ref="G94" r:id="rId49" xr:uid="{A07CC8F1-F6CD-4642-8CDA-8D97A1323D0F}"/>
    <hyperlink ref="G95" r:id="rId50" xr:uid="{D041241E-ED18-4924-A21D-8C4ED6DDE50B}"/>
    <hyperlink ref="G96" r:id="rId51" xr:uid="{8922F6E5-F484-4730-9F75-5596A281BEB7}"/>
    <hyperlink ref="G101" r:id="rId52" xr:uid="{A7081C01-5A39-457A-B69E-3DA45DCC378D}"/>
    <hyperlink ref="G102" r:id="rId53" xr:uid="{8588DD72-484B-49AD-BD04-395DBA594F8A}"/>
    <hyperlink ref="G103" r:id="rId54" xr:uid="{2AC58C0A-88DF-4CE9-B736-9A9BC7A1902E}"/>
    <hyperlink ref="G108" r:id="rId55" xr:uid="{FE935BF1-B023-446E-9583-DC70BF6A572F}"/>
    <hyperlink ref="G109" r:id="rId56" xr:uid="{5DEF81F1-F727-462D-8B65-E05330A9E961}"/>
    <hyperlink ref="G110" r:id="rId57" xr:uid="{C3C91977-27E4-44A9-BB56-0DBFEDA729B0}"/>
    <hyperlink ref="G116" r:id="rId58" xr:uid="{DF4CF1E0-F43D-4134-9108-8CEB684A7E6E}"/>
    <hyperlink ref="G117" r:id="rId59" xr:uid="{15F2A528-3945-4FC0-9912-64940CB68677}"/>
    <hyperlink ref="G115" r:id="rId60" xr:uid="{31C2575C-CDA3-474E-AA36-6D3210CB7E6B}"/>
    <hyperlink ref="G93" r:id="rId61" xr:uid="{25F28F0F-E52A-4C52-BE11-E4E36416EB5B}"/>
    <hyperlink ref="G100" r:id="rId62" xr:uid="{0B0A6904-4609-4EB0-8D52-0BF1985BCDD9}"/>
    <hyperlink ref="G107" r:id="rId63" xr:uid="{58075C47-AEA5-4CB2-AB75-05C2C1F5DC2F}"/>
    <hyperlink ref="G114" r:id="rId64" xr:uid="{830C5238-D443-4E98-A3DF-F72092A647A1}"/>
    <hyperlink ref="G130" r:id="rId65" xr:uid="{AEA0A742-80E2-4C78-9808-A09A534CAA10}"/>
    <hyperlink ref="G133" r:id="rId66" xr:uid="{05CD0545-1A11-4562-A4DF-FD12BB6FF630}"/>
    <hyperlink ref="G136" r:id="rId67" xr:uid="{0937FC3D-4956-466D-9E58-C4FBC4841F06}"/>
    <hyperlink ref="G139" r:id="rId68" xr:uid="{113B52D7-E767-4E88-A403-D5329B13FD04}"/>
    <hyperlink ref="G142" r:id="rId69" xr:uid="{23E624DB-9F23-4E9C-A886-094F4555DAEF}"/>
    <hyperlink ref="G145" r:id="rId70" xr:uid="{67213C29-4C5A-4C47-8BB7-0289E3A8C1EA}"/>
    <hyperlink ref="G148" r:id="rId71" xr:uid="{27CDAD63-52AC-4854-BA22-7ECB0A879569}"/>
    <hyperlink ref="G151" r:id="rId72" xr:uid="{F53AEE32-9B20-4050-A2B1-6CAC1A108104}"/>
    <hyperlink ref="G154" r:id="rId73" xr:uid="{22D2D373-576D-43EC-9348-E343D5CBB86C}"/>
    <hyperlink ref="G157" r:id="rId74" xr:uid="{51EC7CA7-9C7E-4B3B-AB19-F5C0AB891108}"/>
    <hyperlink ref="G167" r:id="rId75" xr:uid="{9CF1B225-C302-4BB4-A6A8-94690F1E1AF8}"/>
    <hyperlink ref="G170" r:id="rId76" xr:uid="{D20582E5-AEBC-44E8-AEF6-D29327B058CA}"/>
    <hyperlink ref="G173" r:id="rId77" xr:uid="{0769AF64-3FCA-4F63-B53B-593B09770BAC}"/>
    <hyperlink ref="G176" r:id="rId78" xr:uid="{304E5F50-433B-4B12-9954-D773250EC232}"/>
    <hyperlink ref="G131" r:id="rId79" xr:uid="{3E951DAA-128E-4212-A62B-F48D0856A7BA}"/>
    <hyperlink ref="G134" r:id="rId80" xr:uid="{3495BF6D-83A6-405C-81C0-FA0791B78D57}"/>
    <hyperlink ref="G137" r:id="rId81" xr:uid="{78292B58-B651-439C-80F5-D084D34DE6A1}"/>
    <hyperlink ref="G140" r:id="rId82" xr:uid="{C292C3F5-852A-470A-8ED4-4E7991683E36}"/>
    <hyperlink ref="G143" r:id="rId83" xr:uid="{B4A74033-3288-4E92-AA73-3D97BBF951F2}"/>
    <hyperlink ref="G146" r:id="rId84" xr:uid="{7FC40A19-831D-4E42-BF51-FF5DF7365CAC}"/>
    <hyperlink ref="G149" r:id="rId85" xr:uid="{C415AC80-751D-4AAC-B5A8-A800D0CD41B8}"/>
    <hyperlink ref="G79" r:id="rId86" xr:uid="{A55FC42B-5322-427D-8F12-D16BD9688A07}"/>
    <hyperlink ref="G86" r:id="rId87" xr:uid="{518AB8CA-E4AC-48DE-96AC-805ECD9EABF0}"/>
    <hyperlink ref="G164" r:id="rId88" xr:uid="{CE5E24C2-B30F-4104-A38E-DDDE898F5DAB}"/>
    <hyperlink ref="G161" r:id="rId89" xr:uid="{ABE0C0A9-9782-4440-929B-97FA5C5F4154}"/>
    <hyperlink ref="G152" r:id="rId90" xr:uid="{35FBE3D8-45FD-4654-A224-730216B837A0}"/>
    <hyperlink ref="G155" r:id="rId91" xr:uid="{D9CBACB2-552F-4463-88CB-0E323E844965}"/>
    <hyperlink ref="G158" r:id="rId92" xr:uid="{0C4CB19B-B40B-48C0-A438-04C5586FD860}"/>
    <hyperlink ref="G162" r:id="rId93" xr:uid="{8B894165-04F5-4333-9B73-F5DBA2386145}"/>
    <hyperlink ref="G165" r:id="rId94" xr:uid="{16638A7A-CD8B-4DD4-A734-A5F2ADF9B2D2}"/>
    <hyperlink ref="G168" r:id="rId95" xr:uid="{7C644870-8315-4406-BB86-50C92B7E3B7F}"/>
    <hyperlink ref="G171" r:id="rId96" xr:uid="{5C81F675-560F-4B1C-B485-DD514FFEC88B}"/>
    <hyperlink ref="G174" r:id="rId97" xr:uid="{3B85302B-8E17-4D35-9047-AD2E6DF120CE}"/>
    <hyperlink ref="G177" r:id="rId98" xr:uid="{52BB29EA-07F2-4DB4-98CD-EC685971D9DC}"/>
    <hyperlink ref="G189" r:id="rId99" display="инфо" xr:uid="{76ECDFD0-A4EA-4CB1-B081-FC02BA05F3B3}"/>
    <hyperlink ref="G190" r:id="rId100" display="инфо" xr:uid="{3135FCDF-E433-4906-B194-43AADCD9A258}"/>
    <hyperlink ref="G196" r:id="rId101" display="инфо" xr:uid="{5C0C8E3B-46AA-4281-90E3-7B16A4FB5713}"/>
    <hyperlink ref="G195" r:id="rId102" display="инфо" xr:uid="{24094E97-AE4F-4513-B077-474EF2DE6182}"/>
    <hyperlink ref="G201" r:id="rId103" display="инфо" xr:uid="{D2AAE01D-77A7-4A1B-826A-1D784DEF15D0}"/>
    <hyperlink ref="G202" r:id="rId104" display="инфо" xr:uid="{8B747BAD-A995-4F19-84B1-D159C1F39C93}"/>
    <hyperlink ref="G222" r:id="rId105" display="инфо" xr:uid="{84EBC3CB-279D-40BA-8BA4-D90E72A7EF14}"/>
    <hyperlink ref="G221" r:id="rId106" display="инфо" xr:uid="{A644C5AB-DB2F-472D-B9F4-72EF6AA94BCB}"/>
    <hyperlink ref="G216" r:id="rId107" display="инфо" xr:uid="{487B6A86-4DD9-4A07-A352-7B3526F6391B}"/>
    <hyperlink ref="G215" r:id="rId108" display="инфо" xr:uid="{714E1122-8F14-4851-BF52-7EFB9722DF7D}"/>
    <hyperlink ref="G236" r:id="rId109" display="инфо" xr:uid="{5474168A-8C53-4303-A953-EDB04F2FED6A}"/>
    <hyperlink ref="G242" r:id="rId110" display="инфо" xr:uid="{EC5D9795-F519-4011-A68C-0350E2D7FF5C}"/>
    <hyperlink ref="G248" r:id="rId111" display="инфо" xr:uid="{4AD5A189-BCF1-499B-A0F9-CDAB08EB9689}"/>
    <hyperlink ref="G235" r:id="rId112" display="инфо" xr:uid="{E6732B53-9168-48F2-9D58-F18D9A4EAEB8}"/>
    <hyperlink ref="G241" r:id="rId113" display="инфо" xr:uid="{510D2644-7E49-4EEB-BFF8-550F153BA61D}"/>
    <hyperlink ref="G247" r:id="rId114" display="инфо" xr:uid="{BB9F2D0A-675B-4076-8C72-16A62EAE0A15}"/>
    <hyperlink ref="G261" r:id="rId115" display="инфо" xr:uid="{D13B9014-6183-4F99-B3DA-4FD73C27E802}"/>
    <hyperlink ref="G260" r:id="rId116" display="инфо" xr:uid="{77FB1A48-2906-4CB2-BE22-9E8918704ACB}"/>
    <hyperlink ref="G272" r:id="rId117" display="инфо" xr:uid="{62A8D06F-C306-4CD7-83A3-613DF3AE1622}"/>
    <hyperlink ref="G271" r:id="rId118" display="инфо" xr:uid="{797E4842-CF79-4E1E-893E-466B4DC51089}"/>
    <hyperlink ref="G255" r:id="rId119" display="инфо" xr:uid="{B65200E6-8B28-4791-BC88-C946A62D55C6}"/>
    <hyperlink ref="G254" r:id="rId120" display="инфо" xr:uid="{770FBA30-3EB6-4F05-8316-494C5EB70D1B}"/>
    <hyperlink ref="G253" r:id="rId121" display="инфо" xr:uid="{7585DFEB-FACB-4840-902D-E5E4DEBCB45D}"/>
    <hyperlink ref="G265" r:id="rId122" display="инфо" xr:uid="{12E88EB3-9C72-4DF9-9CCA-D08EAB9A49A9}"/>
    <hyperlink ref="G267" r:id="rId123" display="инфо" xr:uid="{0027CC01-7CC8-4D45-8557-37529D97A813}"/>
    <hyperlink ref="G266" r:id="rId124" display="инфо" xr:uid="{1067DEF4-DF79-488E-B0C5-C59847292847}"/>
    <hyperlink ref="G278" r:id="rId125" display="инфо" xr:uid="{558AABE4-5D7E-4442-9A29-93476328C9AE}"/>
    <hyperlink ref="G284" r:id="rId126" display="инфо" xr:uid="{2B184DEF-B75F-4D51-B589-16CAC60FF907}"/>
    <hyperlink ref="G291" r:id="rId127" display="инфо" xr:uid="{F1558BEA-7BF1-432A-9390-B5BCDD89243E}"/>
    <hyperlink ref="G297" r:id="rId128" display="инфо" xr:uid="{A7F6C912-0BE7-44D7-813D-F5351F74F727}"/>
    <hyperlink ref="G283" r:id="rId129" display="инфо" xr:uid="{5091DE5C-6BB8-447A-A675-3E0A4F14FE0F}"/>
    <hyperlink ref="G290" r:id="rId130" display="инфо" xr:uid="{550C1D1F-5377-4784-A92A-26060CC88007}"/>
    <hyperlink ref="G296" r:id="rId131" display="инфо" xr:uid="{20BBF343-C2BA-4492-BD63-59FFDECA8FCF}"/>
    <hyperlink ref="G303" r:id="rId132" display="инфо" xr:uid="{D1DE649D-2FC2-4ED2-88CB-D6785B4BE132}"/>
    <hyperlink ref="G302" r:id="rId133" display="инфо" xr:uid="{F3C53FDC-E23D-48C5-8504-57A993B11B07}"/>
    <hyperlink ref="G309" r:id="rId134" display="инфо" xr:uid="{FB1E8722-8796-4EC5-AB51-D9496B6D9776}"/>
    <hyperlink ref="G308" r:id="rId135" display="инфо" xr:uid="{79154BD4-AEC6-4659-A985-345FEB402DFF}"/>
    <hyperlink ref="G323" r:id="rId136" display="инфо" xr:uid="{3675BC38-397A-4DCE-9BEA-A15FB19B4B48}"/>
    <hyperlink ref="G331" r:id="rId137" display="инфо" xr:uid="{626F09FF-FA51-4C36-B574-F4AF35FB3067}"/>
    <hyperlink ref="G362" r:id="rId138" display="инфо" xr:uid="{00184EE8-3462-4F3C-8435-72AD0AF321D7}"/>
    <hyperlink ref="G436" r:id="rId139" display="инфо" xr:uid="{2FFCF12D-089D-4267-8F38-0C80208F4E53}"/>
    <hyperlink ref="G435" r:id="rId140" display="инфо" xr:uid="{7B4C436A-AC88-486C-8F31-843B0DAC3580}"/>
    <hyperlink ref="G440" r:id="rId141" display="инфо" xr:uid="{216A5E8F-F54A-4A1A-B74F-9D7A47707F4F}"/>
    <hyperlink ref="G441" r:id="rId142" display="инфо" xr:uid="{C741DE37-37C6-469F-AB9E-49C20312C222}"/>
    <hyperlink ref="G446" r:id="rId143" display="инфо" xr:uid="{FF47BC48-FDAE-4C95-AC6C-6C7E507CD98C}"/>
    <hyperlink ref="G445" r:id="rId144" display="инфо" xr:uid="{A97BD221-891B-48A3-84C0-0AA18FA10B6E}"/>
    <hyperlink ref="G451" r:id="rId145" display="инфо" xr:uid="{3481DD4C-274E-4296-8CB3-48DFDBD9C49B}"/>
    <hyperlink ref="G450" r:id="rId146" display="инфо" xr:uid="{4CEC52E4-A0C9-4D88-82BE-A6403ABCEAB8}"/>
    <hyperlink ref="G479" r:id="rId147" display="инфо" xr:uid="{2C35D448-4901-4736-B99D-3AE78943BFA7}"/>
    <hyperlink ref="G482" r:id="rId148" display="инфо" xr:uid="{429D992B-9863-4643-8221-133EF7A99EED}"/>
    <hyperlink ref="G485" r:id="rId149" display="инфо" xr:uid="{89035403-5211-4B45-B270-F4D3C8C11B33}"/>
    <hyperlink ref="G491" r:id="rId150" display="инфо" xr:uid="{42A2DA75-E826-45A6-9C7D-5FD1FD5DB0EF}"/>
    <hyperlink ref="G494" r:id="rId151" display="инфо" xr:uid="{5789C07A-79EE-4471-88CE-772E0C3ECB6F}"/>
    <hyperlink ref="G497" r:id="rId152" display="инфо" xr:uid="{7DD730B3-2A9A-48DB-A663-77127B211CE0}"/>
    <hyperlink ref="G13" r:id="rId153" xr:uid="{61D559F8-7174-4FC2-9101-716A40F56E3C}"/>
    <hyperlink ref="G12" r:id="rId154" xr:uid="{9C870ABF-5A86-46B5-964F-F7D5F0C1A636}"/>
    <hyperlink ref="G20" r:id="rId155" xr:uid="{84641DE8-CF9F-4E2A-BBC1-42BBEDDD4DCF}"/>
    <hyperlink ref="G19" r:id="rId156" xr:uid="{C562B6B8-DE2F-4E3C-98BC-3934FB844CBC}"/>
    <hyperlink ref="G27" r:id="rId157" xr:uid="{AC548089-9FA9-400A-A04C-5FAE7F1CB60A}"/>
    <hyperlink ref="G26" r:id="rId158" xr:uid="{CACBA062-AF24-419B-BA31-D602FD4083AE}"/>
    <hyperlink ref="G34" r:id="rId159" xr:uid="{844CD8E1-BAE2-4911-A8A7-8880801DA137}"/>
    <hyperlink ref="G33" r:id="rId160" xr:uid="{972A9682-AA4D-4598-AA59-D7E621142643}"/>
    <hyperlink ref="G41" r:id="rId161" xr:uid="{22FB6772-6892-409A-9F95-909FE6C8F371}"/>
    <hyperlink ref="G40" r:id="rId162" xr:uid="{C0793AA0-A225-4A8E-930C-0D68BB63773F}"/>
    <hyperlink ref="G48" r:id="rId163" xr:uid="{F3CA3723-21DF-4064-89E2-7295AB711571}"/>
    <hyperlink ref="G47" r:id="rId164" xr:uid="{418A0662-B765-420A-B311-C713230C76AB}"/>
    <hyperlink ref="G55" r:id="rId165" xr:uid="{88D78024-A338-4642-B601-5024E7E0AACB}"/>
    <hyperlink ref="G54" r:id="rId166" xr:uid="{C7C0AB09-21E6-4DB3-8EF8-049C03EEE519}"/>
    <hyperlink ref="G62" r:id="rId167" xr:uid="{FFE840C2-7BBD-4AE2-A408-020383F256EA}"/>
    <hyperlink ref="G61" r:id="rId168" xr:uid="{73894B13-E298-4A5E-AC81-CE4327F5768A}"/>
    <hyperlink ref="G69" r:id="rId169" xr:uid="{391790F7-8C52-4D89-9905-C30FE7829577}"/>
    <hyperlink ref="G68" r:id="rId170" xr:uid="{A1A5243C-D7E5-4BB2-9FCD-B55CF33242E2}"/>
    <hyperlink ref="G76" r:id="rId171" xr:uid="{C261D01F-4191-4DE8-988C-194B15D6A0F1}"/>
    <hyperlink ref="G75" r:id="rId172" xr:uid="{1E06D242-0760-49F1-8603-743263F224A4}"/>
    <hyperlink ref="G84" r:id="rId173" xr:uid="{E4E9C079-B6A3-4B19-A4E9-C3B1D1EA94DF}"/>
    <hyperlink ref="G83" r:id="rId174" xr:uid="{D6A7AAFE-240E-41BC-B9F6-A8520EEB7815}"/>
    <hyperlink ref="G91" r:id="rId175" xr:uid="{F9B87D1E-59F8-490B-90EF-96AC1C62571A}"/>
    <hyperlink ref="G90" r:id="rId176" xr:uid="{6D084942-03BB-42DC-92CA-098F465E62A5}"/>
    <hyperlink ref="G98" r:id="rId177" xr:uid="{E6610444-5406-4848-B7F3-8B2CEBC168EF}"/>
    <hyperlink ref="G97" r:id="rId178" xr:uid="{C0EF86EF-7782-4F87-BCDB-278BEE8A014E}"/>
    <hyperlink ref="G105" r:id="rId179" xr:uid="{11008A33-DDAA-47B6-9456-B2662FEAAE1B}"/>
    <hyperlink ref="G104" r:id="rId180" xr:uid="{959DEEA9-88C7-49C6-82F3-A9BF74FB2450}"/>
    <hyperlink ref="G112" r:id="rId181" xr:uid="{E1239D0E-6506-4BBC-BAE7-795D635A640A}"/>
    <hyperlink ref="G111" r:id="rId182" xr:uid="{5518134E-44CA-4EBB-8BFF-CA17976D70CA}"/>
    <hyperlink ref="G119" r:id="rId183" xr:uid="{D9AF7065-67C2-4B99-95D9-19948EC1EF6D}"/>
    <hyperlink ref="G118" r:id="rId184" xr:uid="{08BB4611-9446-494E-B93B-8C67514BA33A}"/>
    <hyperlink ref="G193" r:id="rId185" xr:uid="{0EDA7637-D9B5-4C1E-BB4D-8935011BB931}"/>
    <hyperlink ref="G192" r:id="rId186" xr:uid="{95C12D7C-DC83-4359-B6F6-6E45BD4FDF81}"/>
    <hyperlink ref="G199" r:id="rId187" xr:uid="{2DC9733F-3C47-4645-8394-A88D1315D8E0}"/>
    <hyperlink ref="G198" r:id="rId188" xr:uid="{05F3AFC1-786E-467F-9D42-4A93EAA5CEF1}"/>
    <hyperlink ref="G205" r:id="rId189" xr:uid="{4462A43F-7D11-439B-9933-8771D1A60582}"/>
    <hyperlink ref="G204" r:id="rId190" xr:uid="{A9A7539D-D25F-4D03-80B9-0A42B996CE81}"/>
    <hyperlink ref="G219" r:id="rId191" xr:uid="{A86AFB10-FF5B-400F-935A-D01EFB741480}"/>
    <hyperlink ref="G218" r:id="rId192" xr:uid="{9DF38295-5089-4B4C-9C65-87B724FB6DFC}"/>
    <hyperlink ref="G225" r:id="rId193" xr:uid="{E6641E28-0806-476D-8384-AD56C48F1197}"/>
    <hyperlink ref="G224" r:id="rId194" xr:uid="{2384B6D8-97CA-4849-9401-6E96C0CFCD8F}"/>
    <hyperlink ref="G210" r:id="rId195" display="инфо" xr:uid="{733B4BC5-D558-4EFA-AB83-880F2360E11F}"/>
    <hyperlink ref="G208" r:id="rId196" display="инфо" xr:uid="{93E68816-3C39-4DC8-8097-6C2EF1169DE4}"/>
    <hyperlink ref="G212" r:id="rId197" xr:uid="{BA1CE12C-6A87-45C6-A2FF-F1F2BD66BAF9}"/>
    <hyperlink ref="G211" r:id="rId198" xr:uid="{B1D19249-C53A-4FB3-BBC1-49E78B4C5760}"/>
    <hyperlink ref="G207" r:id="rId199" xr:uid="{76D24E28-32F0-466E-B651-EB250AE3B1D1}"/>
    <hyperlink ref="G238" r:id="rId200" xr:uid="{4ACF5D85-6719-485E-A8FC-72B1C0DB2A0B}"/>
    <hyperlink ref="G244" r:id="rId201" xr:uid="{88D6870E-6E16-463A-A322-93DE41981D95}"/>
    <hyperlink ref="G250" r:id="rId202" xr:uid="{FB84F082-0EB2-40FA-AED8-6C2B8535E15C}"/>
    <hyperlink ref="G257" r:id="rId203" xr:uid="{5D84BED9-16E2-4108-B9F4-BE9F3FA96408}"/>
    <hyperlink ref="G263" r:id="rId204" xr:uid="{E0F1562A-AB53-4E25-A4A0-2A416E2B69EF}"/>
    <hyperlink ref="G269" r:id="rId205" xr:uid="{0530DDD7-660B-4B5F-B012-AAF91C8A67F2}"/>
    <hyperlink ref="G274" r:id="rId206" xr:uid="{D60BA715-FF53-40B5-9F02-1CB76557FBFD}"/>
    <hyperlink ref="G280" r:id="rId207" xr:uid="{1F83E6CF-1758-4A8B-B2AE-6B809AE17F4F}"/>
    <hyperlink ref="G277" r:id="rId208" xr:uid="{FF11AF20-11AF-46B6-8C5B-28EADA836FAE}"/>
    <hyperlink ref="G276" r:id="rId209" xr:uid="{557DD2B2-980D-47CC-BA27-67E19DC28BBD}"/>
    <hyperlink ref="G229" r:id="rId210" display="инфо" xr:uid="{04D1D73F-BD66-415B-90F7-55E129F52AA9}"/>
    <hyperlink ref="G228" r:id="rId211" xr:uid="{28E28865-A653-4C9B-BB12-B27EBA31A883}"/>
    <hyperlink ref="G227" r:id="rId212" xr:uid="{A79CAC1A-7DE8-45E5-B93A-798EF314F946}"/>
    <hyperlink ref="G231" r:id="rId213" xr:uid="{51642CE7-CF86-45A7-8DBA-4855171ADE89}"/>
    <hyperlink ref="G232" r:id="rId214" xr:uid="{DB0F089E-9AB4-4BEA-B27E-437C1866E95D}"/>
    <hyperlink ref="G286" r:id="rId215" xr:uid="{85591E5C-0203-4F37-9A09-9627E1821365}"/>
    <hyperlink ref="G287" r:id="rId216" xr:uid="{4E5E8F7C-FD6D-417B-8A6B-889FD7E11EF6}"/>
    <hyperlink ref="G293" r:id="rId217" xr:uid="{652ECDD9-CA93-421D-8B41-679F36ED2B64}"/>
    <hyperlink ref="G294" r:id="rId218" xr:uid="{902AFD06-2635-4AD5-ACF2-9C2CB540B201}"/>
    <hyperlink ref="G299" r:id="rId219" xr:uid="{33FF915F-7A4D-435B-88E0-874F75A3C43D}"/>
    <hyperlink ref="G300" r:id="rId220" xr:uid="{0FE6B20F-DB2B-4595-8F73-C2BAADA12B6C}"/>
    <hyperlink ref="G305" r:id="rId221" xr:uid="{D9B1D658-C2FE-41A3-84D3-5742CC79C065}"/>
    <hyperlink ref="G306" r:id="rId222" xr:uid="{DE593457-C749-4569-8484-4A174510151E}"/>
    <hyperlink ref="G311" r:id="rId223" xr:uid="{666A47F1-0240-4F41-A6DB-7CEDF440E040}"/>
    <hyperlink ref="G312" r:id="rId224" xr:uid="{C1A52B65-FBBC-4839-88F9-C8F136087219}"/>
    <hyperlink ref="G316" r:id="rId225" display="инфо" xr:uid="{84EED538-7912-41A9-B080-88DB69768823}"/>
    <hyperlink ref="G315" r:id="rId226" xr:uid="{C88F0EF8-D798-4E12-B72B-9AB0A4B94D9E}"/>
    <hyperlink ref="G314" r:id="rId227" xr:uid="{64601E94-92F0-4B72-9B74-23F2DCA6B115}"/>
    <hyperlink ref="G318" r:id="rId228" xr:uid="{64B42487-99AC-49AB-BC94-1D66E1B53B53}"/>
    <hyperlink ref="G319" r:id="rId229" xr:uid="{C2A4615F-6D77-4E6A-A288-09D08A846A52}"/>
    <hyperlink ref="G438" r:id="rId230" xr:uid="{1E6F8D5F-7C49-4DA4-B7A3-F4F5146A42B4}"/>
    <hyperlink ref="G437" r:id="rId231" xr:uid="{40D98E7B-93F7-4577-9D3A-5FE8873DE9D8}"/>
    <hyperlink ref="G443" r:id="rId232" xr:uid="{58B31493-624D-451B-9938-E4FEAB145D10}"/>
    <hyperlink ref="G442" r:id="rId233" xr:uid="{B23A4502-D946-4C57-A673-8F1AA1E24B9F}"/>
    <hyperlink ref="G448" r:id="rId234" xr:uid="{9283E5C6-438E-4D83-A003-B88A0D73DA98}"/>
    <hyperlink ref="G447" r:id="rId235" xr:uid="{AF0A312D-A709-47AE-BC21-21C6BFF55168}"/>
    <hyperlink ref="G453" r:id="rId236" xr:uid="{B361CE18-DE3A-488B-BCAA-992EF6C16B97}"/>
    <hyperlink ref="G452" r:id="rId237" xr:uid="{835D324C-5D1E-4635-AF56-8F7291E7EBE4}"/>
    <hyperlink ref="G456" r:id="rId238" display="инфо" xr:uid="{5BF81F3E-2DA3-422C-98C2-E72FA40A46EC}"/>
    <hyperlink ref="G461" r:id="rId239" display="инфо" xr:uid="{A8C3DA2E-1443-408F-9D2E-68D4BBCD2259}"/>
    <hyperlink ref="G471" r:id="rId240" display="инфо" xr:uid="{A39410A8-8CD3-4123-BC00-6262BB8319D1}"/>
    <hyperlink ref="G458" r:id="rId241" xr:uid="{DF062229-E02D-4C47-8672-EE0DB3ABA3A1}"/>
    <hyperlink ref="G457" r:id="rId242" xr:uid="{F66417D8-08E4-41F9-8140-6CE420A3C292}"/>
    <hyperlink ref="G463" r:id="rId243" xr:uid="{D2AF0A73-1650-4CAC-9107-FE49F4175133}"/>
    <hyperlink ref="G462" r:id="rId244" xr:uid="{E9F91BC2-0CBD-45AA-97EC-BEDA77326263}"/>
    <hyperlink ref="G473" r:id="rId245" xr:uid="{0D06B3AE-95E1-44D6-AA9D-F4C777A405B1}"/>
    <hyperlink ref="G472" r:id="rId246" xr:uid="{8C5473FD-705A-49E6-BB3A-D775C360BFC3}"/>
    <hyperlink ref="G466" r:id="rId247" display="инфо" xr:uid="{4781E5C5-BB07-4458-9F3D-F2E9ABAF402A}"/>
    <hyperlink ref="G468" r:id="rId248" xr:uid="{9354F100-C778-43B4-80A2-3E3432E6AF57}"/>
    <hyperlink ref="G467" r:id="rId249" xr:uid="{0F5182AC-7BC7-49FA-8C1C-5D147B5C30D2}"/>
    <hyperlink ref="G455" r:id="rId250" xr:uid="{62C03FE2-5C6E-4C20-AF9D-1ECCD6DE92FE}"/>
    <hyperlink ref="G460" r:id="rId251" xr:uid="{DCFFAA74-5DFB-4E2D-B569-7D510D90DEA6}"/>
    <hyperlink ref="G465" r:id="rId252" xr:uid="{8E72D5CB-9B6C-4F53-A75F-A23F4ABB5323}"/>
    <hyperlink ref="G470" r:id="rId253" xr:uid="{CEC3FE38-4B93-4B21-898F-F193976E3F0C}"/>
    <hyperlink ref="G324" r:id="rId254" xr:uid="{875763A2-8F94-4F87-9A9B-9EC11FCFB6C1}"/>
    <hyperlink ref="G332" r:id="rId255" xr:uid="{85B03DE5-AA43-4CC3-99B0-36EE5E51F532}"/>
    <hyperlink ref="G333" r:id="rId256" xr:uid="{9F946FD1-01C8-4340-8D35-DDB80532061D}"/>
    <hyperlink ref="G317" r:id="rId257" xr:uid="{4F557F40-A915-472B-858B-AF1AC853A618}"/>
    <hyperlink ref="G310" r:id="rId258" xr:uid="{D78C3E7A-454C-48CF-A768-313CD0965118}"/>
    <hyperlink ref="G304" r:id="rId259" xr:uid="{602CDB1B-FB77-4419-B51D-3B3C9284AC54}"/>
    <hyperlink ref="G298" r:id="rId260" xr:uid="{733EF9F0-C947-4FC6-8A34-B48630FB3D2F}"/>
    <hyperlink ref="G292" r:id="rId261" xr:uid="{9932A93B-8939-49FD-ADCC-83463E3972F1}"/>
    <hyperlink ref="G285" r:id="rId262" xr:uid="{455947B1-571F-406D-A6BE-31E25341945C}"/>
    <hyperlink ref="G191" r:id="rId263" xr:uid="{4FA274F7-38AE-4874-852B-9E22C4BA609F}"/>
    <hyperlink ref="G197" r:id="rId264" xr:uid="{34803E22-6679-4187-A3ED-F877A12A809A}"/>
    <hyperlink ref="G203" r:id="rId265" xr:uid="{5F1CD32A-9B76-4185-B245-0F15ADC9B6E1}"/>
    <hyperlink ref="G209" r:id="rId266" xr:uid="{C5BDD380-771B-42D3-B2D8-484BF59B200E}"/>
    <hyperlink ref="G217" r:id="rId267" xr:uid="{D23CE3F4-AA1A-4EE5-AF10-F8E598F5313C}"/>
    <hyperlink ref="G223" r:id="rId268" xr:uid="{08D4DAE4-0329-450D-B9BC-D4F98534672C}"/>
    <hyperlink ref="G230" r:id="rId269" xr:uid="{B5BADD3B-4A95-4C01-8B97-6923ED3A2597}"/>
    <hyperlink ref="G243" r:id="rId270" xr:uid="{B683BB33-4400-4547-940B-CF753AC6151A}"/>
    <hyperlink ref="G237" r:id="rId271" xr:uid="{6E775F0B-3AAD-4455-99F3-E32853196293}"/>
    <hyperlink ref="G249" r:id="rId272" xr:uid="{A232BDE6-313C-49E0-A24A-F9C4E6EB520A}"/>
    <hyperlink ref="G256" r:id="rId273" xr:uid="{3EED3896-3891-4FFF-B56E-BECCE330573C}"/>
    <hyperlink ref="G262" r:id="rId274" xr:uid="{4292560A-9AB9-423E-848A-349AF163B550}"/>
    <hyperlink ref="G268" r:id="rId275" xr:uid="{37D6307B-5CED-4C8B-BADA-1069FC7EE54C}"/>
    <hyperlink ref="G273" r:id="rId276" xr:uid="{5AFC957B-751C-46F6-BD35-6D9309AC4022}"/>
    <hyperlink ref="G279" r:id="rId277" xr:uid="{921CE5FC-D93C-49F4-86AC-E95ECC7EDE3C}"/>
    <hyperlink ref="G325" r:id="rId278" xr:uid="{BBCE2CB9-5E33-4E0D-A8A5-1A64BC13A367}"/>
    <hyperlink ref="G327" r:id="rId279" xr:uid="{DAF55AE9-6781-40C5-A8AF-2A7ACC1C4F45}"/>
    <hyperlink ref="G328" r:id="rId280" xr:uid="{42824708-D298-40F5-9034-BE0ECDD59E4E}"/>
    <hyperlink ref="G329" r:id="rId281" xr:uid="{EF6A7FE7-1D84-432D-971C-0FACE4194295}"/>
    <hyperlink ref="G353" r:id="rId282" xr:uid="{FA711584-6E95-4DE9-9CF8-36F942C4F7AE}"/>
    <hyperlink ref="G498" r:id="rId283" xr:uid="{10D1C3CE-9827-42F8-9458-4C883B5AF4DC}"/>
    <hyperlink ref="G495" r:id="rId284" xr:uid="{787807EB-D47D-4823-B607-584B666399C4}"/>
    <hyperlink ref="G492" r:id="rId285" xr:uid="{66ECAE82-8F45-4510-A3A6-E5DBC2F5DA9E}"/>
    <hyperlink ref="G486" r:id="rId286" xr:uid="{5BBF4F62-C39B-4FCB-9D3F-9CDF45E5223E}"/>
    <hyperlink ref="G483" r:id="rId287" xr:uid="{1FDA1CD5-D775-4FC5-AC7D-E4FC146DCC76}"/>
    <hyperlink ref="G480" r:id="rId288" xr:uid="{866A88CD-3CEE-429A-B56E-855A7035058A}"/>
    <hyperlink ref="G358" r:id="rId289" xr:uid="{D98C29BF-1098-4731-B6A5-67B43C47D231}"/>
    <hyperlink ref="G357" r:id="rId290" xr:uid="{7EEE3F33-DB39-424E-941A-77AC7F804BE8}"/>
    <hyperlink ref="G355" r:id="rId291" xr:uid="{176C53AD-F564-4E38-B6EA-6E88788EF521}"/>
    <hyperlink ref="G356" r:id="rId292" xr:uid="{C839B4A8-E857-4D7F-BFB9-D305707C9D07}"/>
    <hyperlink ref="G352" r:id="rId293" xr:uid="{1E87B4CC-00F8-459E-94C1-771392A06DBB}"/>
    <hyperlink ref="G351" r:id="rId294" xr:uid="{40C4E594-9035-4EA8-9CBA-0D75B75512A2}"/>
    <hyperlink ref="G350" r:id="rId295" xr:uid="{8450AD54-561C-4F27-92F7-0C6FA49A9700}"/>
    <hyperlink ref="G348" r:id="rId296" xr:uid="{887ADD4A-F0E3-4D12-A084-D2AF8CB8201C}"/>
    <hyperlink ref="G347" r:id="rId297" xr:uid="{B9B77AC5-64C8-48AD-827B-1FEE3164A02E}"/>
    <hyperlink ref="G346" r:id="rId298" xr:uid="{E5E97FD4-94FC-4517-A645-6C9154AC1C4D}"/>
    <hyperlink ref="G345" r:id="rId299" xr:uid="{20A4EBBC-FAD4-45EA-AFEC-12AC55D11D30}"/>
    <hyperlink ref="G338" r:id="rId300" xr:uid="{530F274C-7EDB-4504-87C7-91E8F8D9C9F7}"/>
    <hyperlink ref="G337" r:id="rId301" xr:uid="{93A0369D-06E8-4CCA-A827-248C893D0385}"/>
    <hyperlink ref="G335" r:id="rId302" xr:uid="{4EAA91FD-9D3C-45D9-BB89-59A79A255D83}"/>
    <hyperlink ref="G336" r:id="rId303" xr:uid="{84EB2047-D6D2-4D07-811A-9135A4027C12}"/>
    <hyperlink ref="G343" r:id="rId304" xr:uid="{FFD4625D-F636-4EDD-8B21-800D5448EC95}"/>
    <hyperlink ref="G342" r:id="rId305" xr:uid="{724AA51C-C30B-4357-BA65-810DECB6C59E}"/>
    <hyperlink ref="G341" r:id="rId306" xr:uid="{DD8AED9B-7F6C-402E-AB60-EEAFA9201D17}"/>
    <hyperlink ref="G340" r:id="rId307" xr:uid="{19164839-E5D9-40FD-8C41-3FB29D5E3F3D}"/>
    <hyperlink ref="G363" r:id="rId308" display="инфо" xr:uid="{90FA61B6-4C09-45DA-825C-61DE23BA6AA4}"/>
    <hyperlink ref="G364" r:id="rId309" display="инфо" xr:uid="{571C1341-7A0D-4F0A-82D8-60E5BBD5C889}"/>
    <hyperlink ref="G366" r:id="rId310" display="инфо" xr:uid="{385C65B8-4ED8-4759-BE6D-15DE6A926C70}"/>
    <hyperlink ref="G367" r:id="rId311" display="инфо" xr:uid="{A7479954-2A2B-4258-8AB3-A8975BC968DE}"/>
    <hyperlink ref="G368" r:id="rId312" display="инфо" xr:uid="{EB36721F-4EC7-4181-8180-1C2F08537D22}"/>
    <hyperlink ref="G370" r:id="rId313" display="инфо" xr:uid="{32BEDAB3-C391-4836-92B1-39783AE90E0E}"/>
    <hyperlink ref="G371" r:id="rId314" display="инфо" xr:uid="{C1125CBD-7CB0-4D03-9770-DDB3B3D33F73}"/>
    <hyperlink ref="G372" r:id="rId315" display="инфо" xr:uid="{2BA4267D-EB0B-47BB-81C6-A808D580679B}"/>
    <hyperlink ref="G374" r:id="rId316" display="инфо" xr:uid="{025F9019-DF43-4FD3-9A2F-520CDC28C810}"/>
    <hyperlink ref="G375" r:id="rId317" display="инфо" xr:uid="{E2F2EDA6-5B22-4472-9A65-99D82A62026A}"/>
    <hyperlink ref="G376" r:id="rId318" display="инфо" xr:uid="{22BEFCB6-48D9-4F53-AA01-5B6F723036E0}"/>
    <hyperlink ref="G377" r:id="rId319" display="инфо" xr:uid="{6CD1CDCB-D03B-46CE-888D-BF4CA38817E2}"/>
    <hyperlink ref="G381" r:id="rId320" xr:uid="{1B543C91-60A7-4F89-B1EC-E394E1F5D5E9}"/>
    <hyperlink ref="G380" r:id="rId321" xr:uid="{152A7095-FE82-426C-9CED-5A669888304B}"/>
    <hyperlink ref="G382" r:id="rId322" display="инфо" xr:uid="{1955E495-B0AE-4926-A725-0441F87F885A}"/>
    <hyperlink ref="G379" r:id="rId323" xr:uid="{580A86AE-EE2E-4D03-B909-E91F8F865F88}"/>
    <hyperlink ref="G384" r:id="rId324" display="инфо" xr:uid="{E77AB5AB-66F6-4580-B5AD-401302B2AD76}"/>
    <hyperlink ref="G385" r:id="rId325" display="инфо" xr:uid="{9A259582-4EED-43DB-B93D-32B2B91690C6}"/>
    <hyperlink ref="G386" r:id="rId326" display="инфо" xr:uid="{4EB7151F-41F7-47D2-9BD8-23A022F60DE9}"/>
    <hyperlink ref="G387" r:id="rId327" display="инфо" xr:uid="{E2DECE4C-A5FB-400A-8647-359C35D39B2E}"/>
    <hyperlink ref="G391" r:id="rId328" xr:uid="{5B427D82-6664-4392-B0BD-88FB91B8494E}"/>
    <hyperlink ref="G390" r:id="rId329" xr:uid="{57821320-A6C2-4DB8-A23C-D2E1E554B531}"/>
    <hyperlink ref="G389" r:id="rId330" xr:uid="{54866E07-EE21-4467-9457-18A96E8022BE}"/>
    <hyperlink ref="G392" r:id="rId331" display="инфо" xr:uid="{9B6480A3-6E8B-49F9-8E98-4F3F28D924C7}"/>
    <hyperlink ref="G395" r:id="rId332" display="инфо" xr:uid="{07A9F427-1674-48C3-9660-59CEC411F1E2}"/>
    <hyperlink ref="G394" r:id="rId333" display="инфо" xr:uid="{50F2F282-AFD7-4202-B019-ED7FB7BD144A}"/>
    <hyperlink ref="G396" r:id="rId334" display="инфо" xr:uid="{8819A3CF-442E-48FC-A76D-FC3DE25B638C}"/>
    <hyperlink ref="G397" r:id="rId335" display="инфо" xr:uid="{15D62A6C-7DB0-4B21-8E6A-480B8DF3516F}"/>
    <hyperlink ref="G400" r:id="rId336" xr:uid="{991E4B90-6AFD-47A4-B9DE-AEDA9B620D58}"/>
    <hyperlink ref="G399" r:id="rId337" xr:uid="{19AB5F1F-4FE7-4BC5-B248-D79D94FBA05B}"/>
    <hyperlink ref="G405" r:id="rId338" xr:uid="{23B370BE-FE05-4846-A41B-AA24C5D6C436}"/>
    <hyperlink ref="G406" r:id="rId339" xr:uid="{8EB020E4-3B3C-44AB-A7DC-A2726E055404}"/>
    <hyperlink ref="G402" r:id="rId340" xr:uid="{030E67C6-59C7-4F2D-A927-91433FA7D80D}"/>
    <hyperlink ref="G403" r:id="rId341" xr:uid="{8F92ADD8-F707-4538-9210-4301128A71C9}"/>
    <hyperlink ref="G409" r:id="rId342" display="инфо" xr:uid="{9E86D777-4827-4E3C-B67F-64BDD8E319D1}"/>
    <hyperlink ref="G410" r:id="rId343" display="инфо" xr:uid="{607582A5-E252-46D9-86FC-4DAFAFD23EAA}"/>
    <hyperlink ref="G408" r:id="rId344" xr:uid="{F6A1AB9B-3295-4746-853D-C0D021412413}"/>
    <hyperlink ref="G415" r:id="rId345" xr:uid="{BA787253-492C-4AD0-9A19-8714F41680EF}"/>
    <hyperlink ref="G414" r:id="rId346" xr:uid="{4F096C2B-18F9-4A8F-924B-AE86D6F84857}"/>
    <hyperlink ref="G413" r:id="rId347" xr:uid="{73805A21-1864-4139-9AD6-E21228C579F4}"/>
    <hyperlink ref="G411" r:id="rId348" xr:uid="{E6094A18-950E-4311-8055-0ED9A2F1CCC0}"/>
    <hyperlink ref="G416" r:id="rId349" xr:uid="{900A2A3F-95D8-4B54-A0DA-D0AF08A23EE5}"/>
    <hyperlink ref="G419" r:id="rId350" display="инфо" xr:uid="{9976EFD7-9229-453E-A655-272AE0B628DC}"/>
    <hyperlink ref="G420" r:id="rId351" display="инфо" xr:uid="{811435B8-77E5-40C5-A321-D2E61A34C976}"/>
    <hyperlink ref="G418" r:id="rId352" xr:uid="{5B88D63A-A993-4CD9-A963-3D46A217A951}"/>
    <hyperlink ref="G421" r:id="rId353" xr:uid="{032CBEF2-286D-4AB3-8BD0-3BEE812F6FFC}"/>
    <hyperlink ref="G425" r:id="rId354" xr:uid="{E4CD46B2-D3FF-4EC8-BD1F-D71BC2D3529B}"/>
    <hyperlink ref="G424" r:id="rId355" xr:uid="{2E923B15-1397-4B2B-934C-BCD8A192C95E}"/>
    <hyperlink ref="G429" r:id="rId356" display="инфо" xr:uid="{1C0434EF-B6BE-42DC-82E1-14A95A69FF34}"/>
    <hyperlink ref="G430" r:id="rId357" display="инфо" xr:uid="{57C83980-DB1B-4714-A1BF-FEFF3CFD4B95}"/>
    <hyperlink ref="G423" r:id="rId358" xr:uid="{F312EBF0-FBC5-4799-A867-28ED7F0C7CE7}"/>
    <hyperlink ref="G428" r:id="rId359" xr:uid="{D759A216-3E1F-4832-8457-75C0AD7FA1C6}"/>
    <hyperlink ref="G426" r:id="rId360" xr:uid="{F2D82008-2935-4166-B742-BA734BD1F826}"/>
    <hyperlink ref="G431" r:id="rId361" xr:uid="{03134756-FC09-4779-B776-F5A91642AC25}"/>
  </hyperlinks>
  <pageMargins left="0.25" right="0.25" top="0.75" bottom="0.75" header="0.3" footer="0.3"/>
  <pageSetup paperSize="9" orientation="portrait" r:id="rId362"/>
  <headerFooter alignWithMargins="0">
    <oddFooter>&amp;R&amp;7&amp;P</oddFooter>
  </headerFooter>
  <drawing r:id="rId36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6C79F-EFF7-41FC-AC64-AEB7C30880B4}">
  <dimension ref="A1:CP732"/>
  <sheetViews>
    <sheetView topLeftCell="A2" workbookViewId="0">
      <selection activeCell="P61" sqref="P61"/>
    </sheetView>
  </sheetViews>
  <sheetFormatPr defaultColWidth="9.1796875" defaultRowHeight="13" x14ac:dyDescent="0.3"/>
  <cols>
    <col min="1" max="1" width="13.54296875" style="2" customWidth="1"/>
    <col min="2" max="2" width="9" style="2" customWidth="1"/>
    <col min="3" max="3" width="13.81640625" style="2" customWidth="1"/>
    <col min="4" max="4" width="5.54296875" style="2" customWidth="1"/>
    <col min="5" max="5" width="3.81640625" style="2" customWidth="1"/>
    <col min="6" max="6" width="21" style="3" bestFit="1" customWidth="1"/>
    <col min="7" max="7" width="55.453125" style="48" customWidth="1"/>
    <col min="8" max="8" width="5" style="50" customWidth="1"/>
    <col min="9" max="9" width="8" style="43" customWidth="1"/>
    <col min="10" max="10" width="4.54296875" style="4" hidden="1" customWidth="1"/>
    <col min="11" max="11" width="1.453125" style="4" hidden="1" customWidth="1"/>
    <col min="12" max="12" width="0.26953125" style="8" customWidth="1"/>
    <col min="13" max="13" width="0.54296875" style="49" customWidth="1"/>
    <col min="14" max="14" width="0.54296875" style="5" customWidth="1"/>
    <col min="15" max="15" width="12.26953125" style="8" customWidth="1"/>
    <col min="16" max="16384" width="9.1796875" style="8"/>
  </cols>
  <sheetData>
    <row r="1" spans="1:94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10" customHeight="1" thickBot="1" x14ac:dyDescent="0.35">
      <c r="G2" s="57" t="s">
        <v>9</v>
      </c>
      <c r="I2" s="44"/>
      <c r="J2" s="8"/>
      <c r="K2" s="8"/>
      <c r="L2" s="1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</row>
    <row r="3" spans="1:94" ht="15" customHeight="1" thickBot="1" x14ac:dyDescent="0.35">
      <c r="A3" s="124" t="s">
        <v>86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</row>
    <row r="4" spans="1:94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</row>
    <row r="5" spans="1:94" ht="5.15" hidden="1" customHeight="1" x14ac:dyDescent="0.3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</row>
    <row r="6" spans="1:94" s="11" customFormat="1" ht="23.25" customHeight="1" thickBot="1" x14ac:dyDescent="0.35">
      <c r="A6" s="24"/>
      <c r="B6" s="24"/>
      <c r="C6" s="24" t="s">
        <v>187</v>
      </c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</row>
    <row r="7" spans="1:94" ht="12.75" customHeight="1" x14ac:dyDescent="0.3">
      <c r="A7" s="27"/>
      <c r="B7" s="41"/>
      <c r="C7" s="111">
        <v>6</v>
      </c>
      <c r="D7" s="28" t="s">
        <v>23</v>
      </c>
      <c r="E7" s="29">
        <v>1</v>
      </c>
      <c r="F7" s="56" t="s">
        <v>529</v>
      </c>
      <c r="G7" s="64" t="s">
        <v>530</v>
      </c>
      <c r="H7" s="51" t="s">
        <v>11</v>
      </c>
      <c r="I7" s="45">
        <v>1</v>
      </c>
      <c r="J7" s="17">
        <v>70390.070000000007</v>
      </c>
      <c r="K7" s="18">
        <f t="shared" ref="K7:K70" si="0">IF(I7,IF(ISNUMBER(J7),J7*I7," ")," ")</f>
        <v>70390.070000000007</v>
      </c>
      <c r="L7" s="34"/>
      <c r="M7" s="54" t="s">
        <v>12</v>
      </c>
      <c r="N7" s="37"/>
    </row>
    <row r="8" spans="1:94" ht="12.75" customHeight="1" x14ac:dyDescent="0.3">
      <c r="A8" s="27"/>
      <c r="B8" s="41"/>
      <c r="C8" s="111">
        <v>7.5</v>
      </c>
      <c r="D8" s="28" t="s">
        <v>23</v>
      </c>
      <c r="E8" s="29">
        <v>1</v>
      </c>
      <c r="F8" s="56" t="s">
        <v>531</v>
      </c>
      <c r="G8" s="64" t="s">
        <v>532</v>
      </c>
      <c r="H8" s="51" t="s">
        <v>11</v>
      </c>
      <c r="I8" s="45">
        <v>1</v>
      </c>
      <c r="J8" s="17">
        <v>77240.5</v>
      </c>
      <c r="K8" s="18">
        <f t="shared" si="0"/>
        <v>77240.5</v>
      </c>
      <c r="L8" s="34"/>
      <c r="M8" s="54" t="s">
        <v>12</v>
      </c>
      <c r="N8" s="37"/>
    </row>
    <row r="9" spans="1:94" ht="12.75" customHeight="1" x14ac:dyDescent="0.3">
      <c r="A9" s="27"/>
      <c r="B9" s="41"/>
      <c r="C9" s="111">
        <v>9</v>
      </c>
      <c r="D9" s="28" t="s">
        <v>23</v>
      </c>
      <c r="E9" s="29">
        <v>1</v>
      </c>
      <c r="F9" s="56" t="s">
        <v>533</v>
      </c>
      <c r="G9" s="64" t="s">
        <v>534</v>
      </c>
      <c r="H9" s="51" t="s">
        <v>11</v>
      </c>
      <c r="I9" s="45">
        <v>1</v>
      </c>
      <c r="J9" s="17">
        <v>107346.88</v>
      </c>
      <c r="K9" s="18">
        <f t="shared" si="0"/>
        <v>107346.88</v>
      </c>
      <c r="L9" s="34"/>
      <c r="M9" s="54" t="s">
        <v>12</v>
      </c>
      <c r="N9" s="37"/>
    </row>
    <row r="10" spans="1:94" ht="12.75" customHeight="1" x14ac:dyDescent="0.3">
      <c r="A10" s="27"/>
      <c r="B10" s="41"/>
      <c r="C10" s="111">
        <v>10.5</v>
      </c>
      <c r="D10" s="28" t="s">
        <v>23</v>
      </c>
      <c r="E10" s="29">
        <v>1</v>
      </c>
      <c r="F10" s="56" t="s">
        <v>535</v>
      </c>
      <c r="G10" s="64" t="s">
        <v>536</v>
      </c>
      <c r="H10" s="51" t="s">
        <v>11</v>
      </c>
      <c r="I10" s="45">
        <v>1</v>
      </c>
      <c r="J10" s="17">
        <v>130112.83</v>
      </c>
      <c r="K10" s="18">
        <f t="shared" si="0"/>
        <v>130112.83</v>
      </c>
      <c r="L10" s="34"/>
      <c r="M10" s="54" t="s">
        <v>12</v>
      </c>
      <c r="N10" s="37"/>
    </row>
    <row r="11" spans="1:94" ht="12.75" customHeight="1" x14ac:dyDescent="0.3">
      <c r="A11" s="27"/>
      <c r="B11" s="41"/>
      <c r="C11" s="111">
        <v>12</v>
      </c>
      <c r="D11" s="28" t="s">
        <v>23</v>
      </c>
      <c r="E11" s="29">
        <v>1</v>
      </c>
      <c r="F11" s="56" t="s">
        <v>537</v>
      </c>
      <c r="G11" s="64" t="s">
        <v>538</v>
      </c>
      <c r="H11" s="51" t="s">
        <v>11</v>
      </c>
      <c r="I11" s="45">
        <v>1</v>
      </c>
      <c r="J11" s="17">
        <v>138297.88</v>
      </c>
      <c r="K11" s="18">
        <f t="shared" si="0"/>
        <v>138297.88</v>
      </c>
      <c r="L11" s="34"/>
      <c r="M11" s="54" t="s">
        <v>12</v>
      </c>
      <c r="N11" s="37"/>
    </row>
    <row r="12" spans="1:94" ht="12.75" customHeight="1" x14ac:dyDescent="0.3">
      <c r="A12" s="27"/>
      <c r="B12" s="41"/>
      <c r="C12" s="111">
        <v>13.5</v>
      </c>
      <c r="D12" s="28" t="s">
        <v>23</v>
      </c>
      <c r="E12" s="29">
        <v>1</v>
      </c>
      <c r="F12" s="56" t="s">
        <v>539</v>
      </c>
      <c r="G12" s="64" t="s">
        <v>540</v>
      </c>
      <c r="H12" s="51" t="s">
        <v>11</v>
      </c>
      <c r="I12" s="45">
        <v>1</v>
      </c>
      <c r="J12" s="17">
        <v>218091.55</v>
      </c>
      <c r="K12" s="18">
        <f t="shared" si="0"/>
        <v>218091.55</v>
      </c>
      <c r="L12" s="34"/>
      <c r="M12" s="54" t="s">
        <v>12</v>
      </c>
      <c r="N12" s="37"/>
    </row>
    <row r="13" spans="1:94" ht="12.75" customHeight="1" x14ac:dyDescent="0.3">
      <c r="A13" s="27"/>
      <c r="B13" s="41"/>
      <c r="C13" s="111">
        <v>15</v>
      </c>
      <c r="D13" s="28" t="s">
        <v>23</v>
      </c>
      <c r="E13" s="29">
        <v>1</v>
      </c>
      <c r="F13" s="56" t="s">
        <v>541</v>
      </c>
      <c r="G13" s="64" t="s">
        <v>542</v>
      </c>
      <c r="H13" s="51" t="s">
        <v>11</v>
      </c>
      <c r="I13" s="45">
        <v>1</v>
      </c>
      <c r="J13" s="17">
        <v>235029.01</v>
      </c>
      <c r="K13" s="18">
        <f t="shared" si="0"/>
        <v>235029.01</v>
      </c>
      <c r="L13" s="34"/>
      <c r="M13" s="54" t="s">
        <v>12</v>
      </c>
      <c r="N13" s="37"/>
    </row>
    <row r="14" spans="1:94" ht="12.75" customHeight="1" x14ac:dyDescent="0.3">
      <c r="A14" s="27"/>
      <c r="B14" s="41"/>
      <c r="C14" s="111">
        <v>16.5</v>
      </c>
      <c r="D14" s="28" t="s">
        <v>23</v>
      </c>
      <c r="E14" s="29">
        <v>1</v>
      </c>
      <c r="F14" s="56" t="s">
        <v>543</v>
      </c>
      <c r="G14" s="64" t="s">
        <v>544</v>
      </c>
      <c r="H14" s="51" t="s">
        <v>11</v>
      </c>
      <c r="I14" s="45">
        <v>1</v>
      </c>
      <c r="J14" s="17">
        <v>255483.56</v>
      </c>
      <c r="K14" s="18">
        <f t="shared" si="0"/>
        <v>255483.56</v>
      </c>
      <c r="L14" s="34"/>
      <c r="M14" s="54" t="s">
        <v>12</v>
      </c>
      <c r="N14" s="37"/>
    </row>
    <row r="15" spans="1:94" ht="12.75" customHeight="1" x14ac:dyDescent="0.3">
      <c r="A15" s="27"/>
      <c r="B15" s="41"/>
      <c r="C15" s="111">
        <v>18</v>
      </c>
      <c r="D15" s="28" t="s">
        <v>23</v>
      </c>
      <c r="E15" s="29">
        <v>1</v>
      </c>
      <c r="F15" s="56" t="s">
        <v>545</v>
      </c>
      <c r="G15" s="64" t="s">
        <v>546</v>
      </c>
      <c r="H15" s="51" t="s">
        <v>11</v>
      </c>
      <c r="I15" s="45">
        <v>1</v>
      </c>
      <c r="J15" s="17">
        <v>442140.55</v>
      </c>
      <c r="K15" s="18">
        <f t="shared" si="0"/>
        <v>442140.55</v>
      </c>
      <c r="L15" s="34"/>
      <c r="M15" s="54" t="s">
        <v>12</v>
      </c>
      <c r="N15" s="37"/>
    </row>
    <row r="16" spans="1:94" ht="12.75" customHeight="1" x14ac:dyDescent="0.3">
      <c r="A16" s="27"/>
      <c r="B16" s="41"/>
      <c r="C16" s="111">
        <v>19.5</v>
      </c>
      <c r="D16" s="28" t="s">
        <v>23</v>
      </c>
      <c r="E16" s="29">
        <v>1</v>
      </c>
      <c r="F16" s="56" t="s">
        <v>547</v>
      </c>
      <c r="G16" s="64" t="s">
        <v>548</v>
      </c>
      <c r="H16" s="51" t="s">
        <v>11</v>
      </c>
      <c r="I16" s="45">
        <v>1</v>
      </c>
      <c r="J16" s="17">
        <v>513839.46</v>
      </c>
      <c r="K16" s="18">
        <f t="shared" si="0"/>
        <v>513839.46</v>
      </c>
      <c r="L16" s="34"/>
      <c r="M16" s="54" t="s">
        <v>12</v>
      </c>
      <c r="N16" s="37"/>
    </row>
    <row r="17" spans="1:14" ht="12.75" customHeight="1" x14ac:dyDescent="0.3">
      <c r="A17" s="27"/>
      <c r="B17" s="41"/>
      <c r="C17" s="111">
        <v>21</v>
      </c>
      <c r="D17" s="28" t="s">
        <v>23</v>
      </c>
      <c r="E17" s="29">
        <v>1</v>
      </c>
      <c r="F17" s="56" t="s">
        <v>549</v>
      </c>
      <c r="G17" s="64" t="s">
        <v>550</v>
      </c>
      <c r="H17" s="51" t="s">
        <v>11</v>
      </c>
      <c r="I17" s="45">
        <v>1</v>
      </c>
      <c r="J17" s="17">
        <v>546118.63</v>
      </c>
      <c r="K17" s="18">
        <f t="shared" si="0"/>
        <v>546118.63</v>
      </c>
      <c r="L17" s="34"/>
      <c r="M17" s="54" t="s">
        <v>12</v>
      </c>
      <c r="N17" s="37"/>
    </row>
    <row r="18" spans="1:14" ht="12.75" customHeight="1" x14ac:dyDescent="0.3">
      <c r="A18" s="27"/>
      <c r="B18" s="41"/>
      <c r="C18" s="111">
        <v>22.5</v>
      </c>
      <c r="D18" s="28" t="s">
        <v>23</v>
      </c>
      <c r="E18" s="29">
        <v>1</v>
      </c>
      <c r="F18" s="56" t="s">
        <v>551</v>
      </c>
      <c r="G18" s="64" t="s">
        <v>552</v>
      </c>
      <c r="H18" s="51" t="s">
        <v>11</v>
      </c>
      <c r="I18" s="45">
        <v>1</v>
      </c>
      <c r="J18" s="17">
        <v>716985.82</v>
      </c>
      <c r="K18" s="18">
        <f t="shared" si="0"/>
        <v>716985.82</v>
      </c>
      <c r="L18" s="34"/>
      <c r="M18" s="54" t="s">
        <v>12</v>
      </c>
      <c r="N18" s="37"/>
    </row>
    <row r="19" spans="1:14" ht="12.75" customHeight="1" x14ac:dyDescent="0.3">
      <c r="A19" s="27"/>
      <c r="B19" s="41"/>
      <c r="C19" s="111">
        <v>24</v>
      </c>
      <c r="D19" s="28" t="s">
        <v>23</v>
      </c>
      <c r="E19" s="29">
        <v>1</v>
      </c>
      <c r="F19" s="56" t="s">
        <v>553</v>
      </c>
      <c r="G19" s="64" t="s">
        <v>554</v>
      </c>
      <c r="H19" s="51" t="s">
        <v>11</v>
      </c>
      <c r="I19" s="45">
        <v>1</v>
      </c>
      <c r="J19" s="17">
        <v>773562.22</v>
      </c>
      <c r="K19" s="18">
        <f t="shared" si="0"/>
        <v>773562.22</v>
      </c>
      <c r="L19" s="34"/>
      <c r="M19" s="54" t="s">
        <v>12</v>
      </c>
      <c r="N19" s="37"/>
    </row>
    <row r="20" spans="1:14" ht="12.75" customHeight="1" x14ac:dyDescent="0.3">
      <c r="A20" s="27"/>
      <c r="B20" s="41"/>
      <c r="C20" s="111">
        <v>25.5</v>
      </c>
      <c r="D20" s="28" t="s">
        <v>23</v>
      </c>
      <c r="E20" s="29">
        <v>1</v>
      </c>
      <c r="F20" s="56" t="s">
        <v>555</v>
      </c>
      <c r="G20" s="64" t="s">
        <v>556</v>
      </c>
      <c r="H20" s="51" t="s">
        <v>11</v>
      </c>
      <c r="I20" s="45">
        <v>1</v>
      </c>
      <c r="J20" s="17">
        <v>783755.64</v>
      </c>
      <c r="K20" s="18">
        <f t="shared" si="0"/>
        <v>783755.64</v>
      </c>
      <c r="L20" s="34"/>
      <c r="M20" s="54" t="s">
        <v>12</v>
      </c>
      <c r="N20" s="37"/>
    </row>
    <row r="21" spans="1:14" ht="12.75" customHeight="1" x14ac:dyDescent="0.3">
      <c r="A21" s="27"/>
      <c r="B21" s="41"/>
      <c r="C21" s="111">
        <v>27</v>
      </c>
      <c r="D21" s="28" t="s">
        <v>23</v>
      </c>
      <c r="E21" s="29">
        <v>1</v>
      </c>
      <c r="F21" s="56" t="s">
        <v>557</v>
      </c>
      <c r="G21" s="64" t="s">
        <v>558</v>
      </c>
      <c r="H21" s="51" t="s">
        <v>11</v>
      </c>
      <c r="I21" s="45">
        <v>1</v>
      </c>
      <c r="J21" s="17">
        <v>936834.3</v>
      </c>
      <c r="K21" s="18">
        <f t="shared" si="0"/>
        <v>936834.3</v>
      </c>
      <c r="L21" s="34"/>
      <c r="M21" s="54" t="s">
        <v>12</v>
      </c>
      <c r="N21" s="37"/>
    </row>
    <row r="22" spans="1:14" ht="12.75" customHeight="1" x14ac:dyDescent="0.3">
      <c r="A22" s="27"/>
      <c r="B22" s="41"/>
      <c r="C22" s="111">
        <v>28.5</v>
      </c>
      <c r="D22" s="28" t="s">
        <v>23</v>
      </c>
      <c r="E22" s="29">
        <v>1</v>
      </c>
      <c r="F22" s="56" t="s">
        <v>559</v>
      </c>
      <c r="G22" s="64" t="s">
        <v>560</v>
      </c>
      <c r="H22" s="51" t="s">
        <v>11</v>
      </c>
      <c r="I22" s="45">
        <v>1</v>
      </c>
      <c r="J22" s="17">
        <v>1214187.6200000001</v>
      </c>
      <c r="K22" s="18">
        <f t="shared" si="0"/>
        <v>1214187.6200000001</v>
      </c>
      <c r="L22" s="34"/>
      <c r="M22" s="54" t="s">
        <v>12</v>
      </c>
      <c r="N22" s="37"/>
    </row>
    <row r="23" spans="1:14" ht="12.75" customHeight="1" x14ac:dyDescent="0.3">
      <c r="A23" s="27"/>
      <c r="B23" s="41"/>
      <c r="C23" s="111">
        <v>30</v>
      </c>
      <c r="D23" s="28" t="s">
        <v>23</v>
      </c>
      <c r="E23" s="29">
        <v>1</v>
      </c>
      <c r="F23" s="56" t="s">
        <v>561</v>
      </c>
      <c r="G23" s="64" t="s">
        <v>562</v>
      </c>
      <c r="H23" s="51" t="s">
        <v>11</v>
      </c>
      <c r="I23" s="45">
        <v>1</v>
      </c>
      <c r="J23" s="17">
        <v>1258407.48</v>
      </c>
      <c r="K23" s="18">
        <f t="shared" si="0"/>
        <v>1258407.48</v>
      </c>
      <c r="L23" s="34"/>
      <c r="M23" s="54" t="s">
        <v>12</v>
      </c>
      <c r="N23" s="37"/>
    </row>
    <row r="24" spans="1:14" ht="12.75" customHeight="1" x14ac:dyDescent="0.3">
      <c r="A24" s="27"/>
      <c r="B24" s="41"/>
      <c r="C24" s="71"/>
      <c r="D24" s="28"/>
      <c r="E24" s="29"/>
      <c r="F24" s="56"/>
      <c r="G24" s="39"/>
      <c r="H24" s="51"/>
      <c r="I24" s="45"/>
      <c r="J24" s="17"/>
      <c r="K24" s="18" t="str">
        <f t="shared" si="0"/>
        <v xml:space="preserve"> </v>
      </c>
      <c r="L24" s="34"/>
      <c r="M24" s="54"/>
      <c r="N24" s="37"/>
    </row>
    <row r="25" spans="1:14" ht="12.75" customHeight="1" x14ac:dyDescent="0.3">
      <c r="A25" s="26"/>
      <c r="B25" s="41"/>
      <c r="C25" s="71"/>
      <c r="D25" s="28"/>
      <c r="E25" s="29"/>
      <c r="F25" s="56"/>
      <c r="G25" s="39"/>
      <c r="H25" s="51"/>
      <c r="I25" s="45"/>
      <c r="J25" s="17"/>
      <c r="K25" s="18" t="str">
        <f t="shared" si="0"/>
        <v xml:space="preserve"> </v>
      </c>
      <c r="L25" s="34"/>
      <c r="M25" s="54"/>
      <c r="N25" s="37"/>
    </row>
    <row r="26" spans="1:14" ht="12.75" customHeight="1" x14ac:dyDescent="0.3">
      <c r="A26" s="27"/>
      <c r="B26" s="41"/>
      <c r="C26" s="71"/>
      <c r="D26" s="28"/>
      <c r="E26" s="29"/>
      <c r="F26" s="56"/>
      <c r="G26" s="39"/>
      <c r="H26" s="51"/>
      <c r="I26" s="45"/>
      <c r="J26" s="17"/>
      <c r="K26" s="18" t="str">
        <f t="shared" si="0"/>
        <v xml:space="preserve"> </v>
      </c>
      <c r="L26" s="34"/>
      <c r="M26" s="54"/>
      <c r="N26" s="37"/>
    </row>
    <row r="27" spans="1:14" ht="12.75" customHeight="1" x14ac:dyDescent="0.3">
      <c r="A27" s="27"/>
      <c r="B27" s="41"/>
      <c r="C27" s="71"/>
      <c r="D27" s="28"/>
      <c r="E27" s="29"/>
      <c r="F27" s="56"/>
      <c r="G27" s="39"/>
      <c r="H27" s="51"/>
      <c r="I27" s="45"/>
      <c r="J27" s="17"/>
      <c r="K27" s="18" t="str">
        <f t="shared" si="0"/>
        <v xml:space="preserve"> </v>
      </c>
      <c r="L27" s="34"/>
      <c r="M27" s="54"/>
      <c r="N27" s="37"/>
    </row>
    <row r="28" spans="1:14" ht="12.75" customHeight="1" x14ac:dyDescent="0.3">
      <c r="A28" s="27"/>
      <c r="B28" s="41"/>
      <c r="C28" s="71"/>
      <c r="D28" s="28"/>
      <c r="E28" s="29"/>
      <c r="F28" s="56"/>
      <c r="G28" s="39"/>
      <c r="H28" s="51"/>
      <c r="I28" s="45"/>
      <c r="J28" s="17"/>
      <c r="K28" s="18" t="str">
        <f t="shared" si="0"/>
        <v xml:space="preserve"> </v>
      </c>
      <c r="L28" s="34"/>
      <c r="M28" s="54"/>
      <c r="N28" s="37"/>
    </row>
    <row r="29" spans="1:14" ht="12.75" customHeight="1" x14ac:dyDescent="0.3">
      <c r="A29" s="27"/>
      <c r="B29" s="41"/>
      <c r="C29" s="71"/>
      <c r="D29" s="28"/>
      <c r="E29" s="29"/>
      <c r="F29" s="56"/>
      <c r="G29" s="39"/>
      <c r="H29" s="51"/>
      <c r="I29" s="45"/>
      <c r="J29" s="17"/>
      <c r="K29" s="18" t="str">
        <f t="shared" si="0"/>
        <v xml:space="preserve"> </v>
      </c>
      <c r="L29" s="34"/>
      <c r="M29" s="54"/>
      <c r="N29" s="37"/>
    </row>
    <row r="30" spans="1:14" ht="12.75" customHeight="1" x14ac:dyDescent="0.3">
      <c r="A30" s="27"/>
      <c r="B30" s="41"/>
      <c r="C30" s="71"/>
      <c r="D30" s="28"/>
      <c r="E30" s="29"/>
      <c r="F30" s="56"/>
      <c r="G30" s="39"/>
      <c r="H30" s="51"/>
      <c r="I30" s="45"/>
      <c r="J30" s="17"/>
      <c r="K30" s="18" t="str">
        <f t="shared" si="0"/>
        <v xml:space="preserve"> </v>
      </c>
      <c r="L30" s="34"/>
      <c r="M30" s="54"/>
      <c r="N30" s="37"/>
    </row>
    <row r="31" spans="1:14" ht="12.75" customHeight="1" x14ac:dyDescent="0.3">
      <c r="A31" s="27"/>
      <c r="B31" s="41"/>
      <c r="C31" s="71"/>
      <c r="D31" s="28"/>
      <c r="E31" s="29"/>
      <c r="F31" s="56"/>
      <c r="G31" s="39"/>
      <c r="H31" s="51"/>
      <c r="I31" s="45"/>
      <c r="J31" s="17"/>
      <c r="K31" s="18" t="str">
        <f t="shared" si="0"/>
        <v xml:space="preserve"> </v>
      </c>
      <c r="L31" s="34"/>
      <c r="M31" s="54"/>
      <c r="N31" s="37"/>
    </row>
    <row r="32" spans="1:14" ht="12.75" customHeight="1" x14ac:dyDescent="0.3">
      <c r="A32" s="27"/>
      <c r="B32" s="41"/>
      <c r="C32" s="71"/>
      <c r="D32" s="28"/>
      <c r="E32" s="29"/>
      <c r="F32" s="56"/>
      <c r="G32" s="39"/>
      <c r="H32" s="51"/>
      <c r="I32" s="45"/>
      <c r="J32" s="17"/>
      <c r="K32" s="18" t="str">
        <f t="shared" si="0"/>
        <v xml:space="preserve"> </v>
      </c>
      <c r="L32" s="34"/>
      <c r="M32" s="54"/>
      <c r="N32" s="37"/>
    </row>
    <row r="33" spans="1:14" ht="12.75" customHeight="1" x14ac:dyDescent="0.3">
      <c r="A33" s="27"/>
      <c r="B33" s="41"/>
      <c r="C33" s="71"/>
      <c r="D33" s="28"/>
      <c r="E33" s="29"/>
      <c r="F33" s="56"/>
      <c r="G33" s="39"/>
      <c r="H33" s="51"/>
      <c r="I33" s="45"/>
      <c r="J33" s="17"/>
      <c r="K33" s="18" t="str">
        <f t="shared" si="0"/>
        <v xml:space="preserve"> </v>
      </c>
      <c r="L33" s="34"/>
      <c r="M33" s="54"/>
      <c r="N33" s="37"/>
    </row>
    <row r="34" spans="1:14" ht="12.75" customHeight="1" x14ac:dyDescent="0.3">
      <c r="A34" s="27"/>
      <c r="B34" s="41"/>
      <c r="C34" s="71"/>
      <c r="D34" s="28"/>
      <c r="E34" s="29"/>
      <c r="F34" s="56"/>
      <c r="G34" s="39"/>
      <c r="H34" s="51"/>
      <c r="I34" s="45"/>
      <c r="J34" s="17"/>
      <c r="K34" s="18" t="str">
        <f t="shared" si="0"/>
        <v xml:space="preserve"> </v>
      </c>
      <c r="L34" s="34"/>
      <c r="M34" s="54"/>
      <c r="N34" s="37"/>
    </row>
    <row r="35" spans="1:14" ht="12.75" customHeight="1" x14ac:dyDescent="0.3">
      <c r="A35" s="27"/>
      <c r="B35" s="41"/>
      <c r="C35" s="71"/>
      <c r="D35" s="28"/>
      <c r="E35" s="29"/>
      <c r="F35" s="56"/>
      <c r="G35" s="39"/>
      <c r="H35" s="51"/>
      <c r="I35" s="45"/>
      <c r="J35" s="17"/>
      <c r="K35" s="18" t="str">
        <f t="shared" si="0"/>
        <v xml:space="preserve"> </v>
      </c>
      <c r="L35" s="34"/>
      <c r="M35" s="54"/>
      <c r="N35" s="37"/>
    </row>
    <row r="36" spans="1:14" ht="12.75" customHeight="1" x14ac:dyDescent="0.3">
      <c r="A36" s="27"/>
      <c r="B36" s="41"/>
      <c r="C36" s="71"/>
      <c r="D36" s="28"/>
      <c r="E36" s="29"/>
      <c r="F36" s="56"/>
      <c r="G36" s="39"/>
      <c r="H36" s="51"/>
      <c r="I36" s="45"/>
      <c r="J36" s="17"/>
      <c r="K36" s="18" t="str">
        <f t="shared" si="0"/>
        <v xml:space="preserve"> </v>
      </c>
      <c r="L36" s="34"/>
      <c r="M36" s="54"/>
      <c r="N36" s="37"/>
    </row>
    <row r="37" spans="1:14" ht="12.75" customHeight="1" x14ac:dyDescent="0.3">
      <c r="A37" s="27"/>
      <c r="B37" s="41"/>
      <c r="C37" s="71"/>
      <c r="D37" s="28"/>
      <c r="E37" s="29"/>
      <c r="F37" s="56"/>
      <c r="G37" s="39"/>
      <c r="H37" s="51"/>
      <c r="I37" s="45"/>
      <c r="J37" s="17"/>
      <c r="K37" s="18" t="str">
        <f t="shared" si="0"/>
        <v xml:space="preserve"> </v>
      </c>
      <c r="L37" s="34"/>
      <c r="M37" s="54"/>
      <c r="N37" s="37"/>
    </row>
    <row r="38" spans="1:14" ht="12.75" customHeight="1" x14ac:dyDescent="0.3">
      <c r="A38" s="27"/>
      <c r="B38" s="41"/>
      <c r="C38" s="71"/>
      <c r="D38" s="28"/>
      <c r="E38" s="29"/>
      <c r="F38" s="56"/>
      <c r="G38" s="39"/>
      <c r="H38" s="51"/>
      <c r="I38" s="45"/>
      <c r="J38" s="17"/>
      <c r="K38" s="18" t="str">
        <f t="shared" si="0"/>
        <v xml:space="preserve"> </v>
      </c>
      <c r="L38" s="34"/>
      <c r="M38" s="54"/>
      <c r="N38" s="37"/>
    </row>
    <row r="39" spans="1:14" ht="12.75" customHeight="1" x14ac:dyDescent="0.3">
      <c r="A39" s="27"/>
      <c r="B39" s="41"/>
      <c r="C39" s="71"/>
      <c r="D39" s="28"/>
      <c r="E39" s="29"/>
      <c r="F39" s="56"/>
      <c r="G39" s="39"/>
      <c r="H39" s="51"/>
      <c r="I39" s="45"/>
      <c r="J39" s="17"/>
      <c r="K39" s="18" t="str">
        <f t="shared" si="0"/>
        <v xml:space="preserve"> </v>
      </c>
      <c r="L39" s="34"/>
      <c r="M39" s="54"/>
      <c r="N39" s="37"/>
    </row>
    <row r="40" spans="1:14" ht="12.75" customHeight="1" x14ac:dyDescent="0.3">
      <c r="A40" s="27"/>
      <c r="B40" s="41"/>
      <c r="C40" s="71"/>
      <c r="D40" s="28"/>
      <c r="E40" s="29"/>
      <c r="F40" s="56"/>
      <c r="G40" s="39"/>
      <c r="H40" s="51"/>
      <c r="I40" s="45"/>
      <c r="J40" s="17"/>
      <c r="K40" s="18" t="str">
        <f t="shared" si="0"/>
        <v xml:space="preserve"> </v>
      </c>
      <c r="L40" s="34"/>
      <c r="M40" s="54"/>
      <c r="N40" s="37"/>
    </row>
    <row r="41" spans="1:14" ht="12.75" customHeight="1" x14ac:dyDescent="0.3">
      <c r="A41" s="27"/>
      <c r="B41" s="41"/>
      <c r="C41" s="71"/>
      <c r="D41" s="28"/>
      <c r="E41" s="29"/>
      <c r="F41" s="56"/>
      <c r="G41" s="39"/>
      <c r="H41" s="51"/>
      <c r="I41" s="45"/>
      <c r="J41" s="17"/>
      <c r="K41" s="18" t="str">
        <f t="shared" si="0"/>
        <v xml:space="preserve"> </v>
      </c>
      <c r="L41" s="34"/>
      <c r="M41" s="54"/>
      <c r="N41" s="37"/>
    </row>
    <row r="42" spans="1:14" ht="12.75" customHeight="1" x14ac:dyDescent="0.3">
      <c r="A42" s="27"/>
      <c r="B42" s="41"/>
      <c r="C42" s="71"/>
      <c r="D42" s="28"/>
      <c r="E42" s="29"/>
      <c r="F42" s="56"/>
      <c r="G42" s="39"/>
      <c r="H42" s="51"/>
      <c r="I42" s="45"/>
      <c r="J42" s="17"/>
      <c r="K42" s="18" t="str">
        <f t="shared" si="0"/>
        <v xml:space="preserve"> </v>
      </c>
      <c r="L42" s="34"/>
      <c r="M42" s="54"/>
      <c r="N42" s="37"/>
    </row>
    <row r="43" spans="1:14" ht="12.75" customHeight="1" x14ac:dyDescent="0.3">
      <c r="A43" s="27"/>
      <c r="B43" s="41"/>
      <c r="C43" s="71"/>
      <c r="D43" s="28"/>
      <c r="E43" s="29"/>
      <c r="F43" s="56"/>
      <c r="G43" s="39"/>
      <c r="H43" s="51"/>
      <c r="I43" s="45"/>
      <c r="J43" s="17"/>
      <c r="K43" s="18" t="str">
        <f t="shared" si="0"/>
        <v xml:space="preserve"> </v>
      </c>
      <c r="L43" s="34"/>
      <c r="M43" s="54"/>
      <c r="N43" s="37"/>
    </row>
    <row r="44" spans="1:14" ht="12.75" customHeight="1" x14ac:dyDescent="0.3">
      <c r="A44" s="27"/>
      <c r="B44" s="41"/>
      <c r="C44" s="71"/>
      <c r="D44" s="28"/>
      <c r="E44" s="29"/>
      <c r="F44" s="56"/>
      <c r="G44" s="39"/>
      <c r="H44" s="51"/>
      <c r="I44" s="45"/>
      <c r="J44" s="17"/>
      <c r="K44" s="18" t="str">
        <f t="shared" si="0"/>
        <v xml:space="preserve"> </v>
      </c>
      <c r="L44" s="34"/>
      <c r="M44" s="54"/>
      <c r="N44" s="37"/>
    </row>
    <row r="45" spans="1:14" ht="12.75" customHeight="1" x14ac:dyDescent="0.3">
      <c r="A45" s="27"/>
      <c r="B45" s="41"/>
      <c r="C45" s="71"/>
      <c r="D45" s="28"/>
      <c r="E45" s="29"/>
      <c r="F45" s="56"/>
      <c r="G45" s="39"/>
      <c r="H45" s="51"/>
      <c r="I45" s="45"/>
      <c r="J45" s="17"/>
      <c r="K45" s="18" t="str">
        <f t="shared" si="0"/>
        <v xml:space="preserve"> </v>
      </c>
      <c r="L45" s="34"/>
      <c r="M45" s="54"/>
      <c r="N45" s="37"/>
    </row>
    <row r="46" spans="1:14" ht="12.75" customHeight="1" x14ac:dyDescent="0.3">
      <c r="A46" s="27"/>
      <c r="B46" s="41"/>
      <c r="C46" s="71"/>
      <c r="D46" s="28"/>
      <c r="E46" s="29"/>
      <c r="F46" s="56"/>
      <c r="G46" s="39"/>
      <c r="H46" s="51"/>
      <c r="I46" s="45"/>
      <c r="J46" s="17"/>
      <c r="K46" s="18" t="str">
        <f t="shared" si="0"/>
        <v xml:space="preserve"> </v>
      </c>
      <c r="L46" s="34"/>
      <c r="M46" s="54"/>
      <c r="N46" s="37"/>
    </row>
    <row r="47" spans="1:14" ht="12.75" customHeight="1" x14ac:dyDescent="0.3">
      <c r="A47" s="26"/>
      <c r="B47" s="41"/>
      <c r="C47" s="71"/>
      <c r="D47" s="28"/>
      <c r="E47" s="29"/>
      <c r="F47" s="56"/>
      <c r="G47" s="39"/>
      <c r="H47" s="51"/>
      <c r="I47" s="45"/>
      <c r="J47" s="17"/>
      <c r="K47" s="18" t="str">
        <f t="shared" si="0"/>
        <v xml:space="preserve"> </v>
      </c>
      <c r="L47" s="34"/>
      <c r="M47" s="54"/>
      <c r="N47" s="37"/>
    </row>
    <row r="48" spans="1:14" ht="12.75" customHeight="1" x14ac:dyDescent="0.3">
      <c r="A48" s="27"/>
      <c r="B48" s="41"/>
      <c r="C48" s="71"/>
      <c r="D48" s="28"/>
      <c r="E48" s="29"/>
      <c r="F48" s="56"/>
      <c r="G48" s="39"/>
      <c r="H48" s="51"/>
      <c r="I48" s="45"/>
      <c r="J48" s="17"/>
      <c r="K48" s="18" t="str">
        <f t="shared" si="0"/>
        <v xml:space="preserve"> </v>
      </c>
      <c r="L48" s="34"/>
      <c r="M48" s="54"/>
      <c r="N48" s="37"/>
    </row>
    <row r="49" spans="1:14" ht="12.75" customHeight="1" x14ac:dyDescent="0.3">
      <c r="A49" s="27"/>
      <c r="B49" s="41"/>
      <c r="C49" s="71"/>
      <c r="D49" s="28"/>
      <c r="E49" s="29"/>
      <c r="F49" s="56"/>
      <c r="G49" s="39"/>
      <c r="H49" s="51"/>
      <c r="I49" s="45"/>
      <c r="J49" s="17"/>
      <c r="K49" s="18" t="str">
        <f t="shared" si="0"/>
        <v xml:space="preserve"> </v>
      </c>
      <c r="L49" s="34"/>
      <c r="M49" s="54"/>
      <c r="N49" s="37"/>
    </row>
    <row r="50" spans="1:14" ht="12.75" customHeight="1" x14ac:dyDescent="0.3">
      <c r="A50" s="27"/>
      <c r="B50" s="41"/>
      <c r="C50" s="71"/>
      <c r="D50" s="28"/>
      <c r="E50" s="29"/>
      <c r="F50" s="56"/>
      <c r="G50" s="39"/>
      <c r="H50" s="51"/>
      <c r="I50" s="45"/>
      <c r="J50" s="17"/>
      <c r="K50" s="18" t="str">
        <f t="shared" si="0"/>
        <v xml:space="preserve"> </v>
      </c>
      <c r="L50" s="34"/>
      <c r="M50" s="54"/>
      <c r="N50" s="37"/>
    </row>
    <row r="51" spans="1:14" ht="12.75" customHeight="1" x14ac:dyDescent="0.3">
      <c r="A51" s="27"/>
      <c r="B51" s="41"/>
      <c r="C51" s="71"/>
      <c r="D51" s="28"/>
      <c r="E51" s="29"/>
      <c r="F51" s="56"/>
      <c r="G51" s="39"/>
      <c r="H51" s="51"/>
      <c r="I51" s="45"/>
      <c r="J51" s="17"/>
      <c r="K51" s="18" t="str">
        <f t="shared" si="0"/>
        <v xml:space="preserve"> </v>
      </c>
      <c r="L51" s="34"/>
      <c r="M51" s="54"/>
      <c r="N51" s="37"/>
    </row>
    <row r="52" spans="1:14" ht="12.75" customHeight="1" x14ac:dyDescent="0.3">
      <c r="A52" s="27"/>
      <c r="B52" s="41"/>
      <c r="C52" s="71"/>
      <c r="D52" s="28"/>
      <c r="E52" s="29"/>
      <c r="F52" s="56"/>
      <c r="G52" s="39"/>
      <c r="H52" s="51"/>
      <c r="I52" s="45"/>
      <c r="J52" s="17"/>
      <c r="K52" s="18" t="str">
        <f t="shared" si="0"/>
        <v xml:space="preserve"> </v>
      </c>
      <c r="L52" s="34"/>
      <c r="M52" s="54"/>
      <c r="N52" s="37"/>
    </row>
    <row r="53" spans="1:14" ht="12.75" customHeight="1" x14ac:dyDescent="0.3">
      <c r="A53" s="27"/>
      <c r="B53" s="41"/>
      <c r="C53" s="71"/>
      <c r="D53" s="28"/>
      <c r="E53" s="29"/>
      <c r="F53" s="56"/>
      <c r="G53" s="39"/>
      <c r="H53" s="51"/>
      <c r="I53" s="45"/>
      <c r="J53" s="17"/>
      <c r="K53" s="18" t="str">
        <f t="shared" si="0"/>
        <v xml:space="preserve"> </v>
      </c>
      <c r="L53" s="34"/>
      <c r="M53" s="54"/>
      <c r="N53" s="37"/>
    </row>
    <row r="54" spans="1:14" ht="12.75" customHeight="1" x14ac:dyDescent="0.3">
      <c r="A54" s="27"/>
      <c r="B54" s="41"/>
      <c r="C54" s="71"/>
      <c r="D54" s="28"/>
      <c r="E54" s="29"/>
      <c r="F54" s="56"/>
      <c r="G54" s="39"/>
      <c r="H54" s="51"/>
      <c r="I54" s="45"/>
      <c r="J54" s="17"/>
      <c r="K54" s="18" t="str">
        <f t="shared" si="0"/>
        <v xml:space="preserve"> </v>
      </c>
      <c r="L54" s="34"/>
      <c r="M54" s="54"/>
      <c r="N54" s="37"/>
    </row>
    <row r="55" spans="1:14" ht="12.75" customHeight="1" x14ac:dyDescent="0.3">
      <c r="A55" s="27"/>
      <c r="B55" s="41"/>
      <c r="C55" s="71"/>
      <c r="D55" s="28"/>
      <c r="E55" s="29"/>
      <c r="F55" s="56"/>
      <c r="G55" s="39"/>
      <c r="H55" s="51"/>
      <c r="I55" s="45"/>
      <c r="J55" s="17"/>
      <c r="K55" s="18" t="str">
        <f t="shared" si="0"/>
        <v xml:space="preserve"> </v>
      </c>
      <c r="L55" s="34"/>
      <c r="M55" s="54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si="0"/>
        <v xml:space="preserve"> </v>
      </c>
      <c r="L56" s="34"/>
      <c r="M56" s="54"/>
      <c r="N56" s="37"/>
    </row>
    <row r="57" spans="1:14" ht="12.75" customHeight="1" x14ac:dyDescent="0.3">
      <c r="A57" s="27"/>
      <c r="B57" s="41"/>
      <c r="C57" s="71"/>
      <c r="D57" s="28"/>
      <c r="E57" s="29"/>
      <c r="F57" s="56"/>
      <c r="G57" s="39"/>
      <c r="H57" s="51"/>
      <c r="I57" s="45"/>
      <c r="J57" s="17"/>
      <c r="K57" s="18" t="str">
        <f t="shared" si="0"/>
        <v xml:space="preserve"> </v>
      </c>
      <c r="L57" s="34"/>
      <c r="M57" s="54"/>
      <c r="N57" s="37"/>
    </row>
    <row r="58" spans="1:14" ht="12.75" customHeight="1" x14ac:dyDescent="0.3">
      <c r="A58" s="27"/>
      <c r="B58" s="41"/>
      <c r="C58" s="71"/>
      <c r="D58" s="28"/>
      <c r="E58" s="29"/>
      <c r="F58" s="56"/>
      <c r="G58" s="39"/>
      <c r="H58" s="51"/>
      <c r="I58" s="45"/>
      <c r="J58" s="17"/>
      <c r="K58" s="18" t="str">
        <f t="shared" si="0"/>
        <v xml:space="preserve"> </v>
      </c>
      <c r="L58" s="34"/>
      <c r="M58" s="54"/>
      <c r="N58" s="37"/>
    </row>
    <row r="59" spans="1:14" ht="12.75" customHeight="1" x14ac:dyDescent="0.3">
      <c r="A59" s="27"/>
      <c r="B59" s="41"/>
      <c r="C59" s="71"/>
      <c r="D59" s="28"/>
      <c r="E59" s="29"/>
      <c r="F59" s="56"/>
      <c r="G59" s="39"/>
      <c r="H59" s="51"/>
      <c r="I59" s="45"/>
      <c r="J59" s="17"/>
      <c r="K59" s="18" t="str">
        <f t="shared" si="0"/>
        <v xml:space="preserve"> </v>
      </c>
      <c r="L59" s="34"/>
      <c r="M59" s="54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39"/>
      <c r="H60" s="51"/>
      <c r="I60" s="45"/>
      <c r="J60" s="17"/>
      <c r="K60" s="18" t="str">
        <f t="shared" si="0"/>
        <v xml:space="preserve"> </v>
      </c>
      <c r="L60" s="34"/>
      <c r="M60" s="54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39"/>
      <c r="H61" s="51"/>
      <c r="I61" s="45"/>
      <c r="J61" s="17"/>
      <c r="K61" s="18" t="str">
        <f t="shared" si="0"/>
        <v xml:space="preserve"> </v>
      </c>
      <c r="L61" s="34"/>
      <c r="M61" s="54"/>
      <c r="N61" s="37"/>
    </row>
    <row r="62" spans="1:14" ht="12.75" customHeight="1" x14ac:dyDescent="0.3">
      <c r="A62" s="27"/>
      <c r="B62" s="41"/>
      <c r="C62" s="71"/>
      <c r="D62" s="28"/>
      <c r="E62" s="29"/>
      <c r="F62" s="56"/>
      <c r="G62" s="39"/>
      <c r="H62" s="51"/>
      <c r="I62" s="45"/>
      <c r="J62" s="17"/>
      <c r="K62" s="18" t="str">
        <f t="shared" si="0"/>
        <v xml:space="preserve"> </v>
      </c>
      <c r="L62" s="34"/>
      <c r="M62" s="54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0"/>
        <v xml:space="preserve"> </v>
      </c>
      <c r="L63" s="34"/>
      <c r="M63" s="54"/>
      <c r="N63" s="37"/>
    </row>
    <row r="64" spans="1:14" ht="12.75" customHeight="1" x14ac:dyDescent="0.3">
      <c r="A64" s="27"/>
      <c r="B64" s="41"/>
      <c r="C64" s="71"/>
      <c r="D64" s="28"/>
      <c r="E64" s="29"/>
      <c r="F64" s="56"/>
      <c r="G64" s="39"/>
      <c r="H64" s="51"/>
      <c r="I64" s="45"/>
      <c r="J64" s="17"/>
      <c r="K64" s="18" t="str">
        <f t="shared" si="0"/>
        <v xml:space="preserve"> </v>
      </c>
      <c r="L64" s="34"/>
      <c r="M64" s="54"/>
      <c r="N64" s="37"/>
    </row>
    <row r="65" spans="1:14" ht="12.75" customHeight="1" x14ac:dyDescent="0.3">
      <c r="A65" s="27"/>
      <c r="B65" s="41"/>
      <c r="C65" s="71"/>
      <c r="D65" s="28"/>
      <c r="E65" s="29"/>
      <c r="F65" s="56"/>
      <c r="G65" s="39"/>
      <c r="H65" s="51"/>
      <c r="I65" s="45"/>
      <c r="J65" s="17"/>
      <c r="K65" s="18" t="str">
        <f t="shared" si="0"/>
        <v xml:space="preserve"> </v>
      </c>
      <c r="L65" s="34"/>
      <c r="M65" s="54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39"/>
      <c r="H66" s="51"/>
      <c r="I66" s="45"/>
      <c r="J66" s="17"/>
      <c r="K66" s="18" t="str">
        <f t="shared" si="0"/>
        <v xml:space="preserve"> </v>
      </c>
      <c r="L66" s="34"/>
      <c r="M66" s="54"/>
      <c r="N66" s="37"/>
    </row>
    <row r="67" spans="1:14" ht="12.75" customHeight="1" x14ac:dyDescent="0.3">
      <c r="A67" s="27"/>
      <c r="B67" s="41"/>
      <c r="C67" s="71"/>
      <c r="D67" s="28"/>
      <c r="E67" s="29"/>
      <c r="F67" s="56"/>
      <c r="G67" s="39"/>
      <c r="H67" s="51"/>
      <c r="I67" s="45"/>
      <c r="J67" s="17"/>
      <c r="K67" s="18" t="str">
        <f t="shared" si="0"/>
        <v xml:space="preserve"> </v>
      </c>
      <c r="L67" s="34"/>
      <c r="M67" s="54"/>
      <c r="N67" s="37"/>
    </row>
    <row r="68" spans="1:14" ht="12.75" customHeight="1" x14ac:dyDescent="0.3">
      <c r="A68" s="27"/>
      <c r="B68" s="41"/>
      <c r="C68" s="71"/>
      <c r="D68" s="28"/>
      <c r="E68" s="29"/>
      <c r="F68" s="56"/>
      <c r="G68" s="39"/>
      <c r="H68" s="51"/>
      <c r="I68" s="45"/>
      <c r="J68" s="17"/>
      <c r="K68" s="18" t="str">
        <f t="shared" si="0"/>
        <v xml:space="preserve"> </v>
      </c>
      <c r="L68" s="34"/>
      <c r="M68" s="54"/>
      <c r="N68" s="37"/>
    </row>
    <row r="69" spans="1:14" ht="12.75" customHeight="1" x14ac:dyDescent="0.3">
      <c r="A69" s="26"/>
      <c r="B69" s="41"/>
      <c r="C69" s="71"/>
      <c r="D69" s="28"/>
      <c r="E69" s="29"/>
      <c r="F69" s="56"/>
      <c r="G69" s="39"/>
      <c r="H69" s="51"/>
      <c r="I69" s="45"/>
      <c r="J69" s="17"/>
      <c r="K69" s="18" t="str">
        <f t="shared" si="0"/>
        <v xml:space="preserve"> </v>
      </c>
      <c r="L69" s="34"/>
      <c r="M69" s="54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0"/>
        <v xml:space="preserve"> </v>
      </c>
      <c r="L70" s="34"/>
      <c r="M70" s="54"/>
      <c r="N70" s="37"/>
    </row>
    <row r="71" spans="1:14" ht="12.75" customHeight="1" x14ac:dyDescent="0.3">
      <c r="A71" s="27"/>
      <c r="B71" s="41"/>
      <c r="C71" s="71"/>
      <c r="D71" s="28"/>
      <c r="E71" s="29"/>
      <c r="F71" s="56"/>
      <c r="G71" s="39"/>
      <c r="H71" s="51"/>
      <c r="I71" s="45"/>
      <c r="J71" s="17"/>
      <c r="K71" s="18" t="str">
        <f t="shared" ref="K71:K134" si="1">IF(I71,IF(ISNUMBER(J71),J71*I71," ")," ")</f>
        <v xml:space="preserve"> </v>
      </c>
      <c r="L71" s="34"/>
      <c r="M71" s="54"/>
      <c r="N71" s="37"/>
    </row>
    <row r="72" spans="1:14" ht="12.75" customHeight="1" x14ac:dyDescent="0.3">
      <c r="A72" s="27"/>
      <c r="B72" s="41"/>
      <c r="C72" s="71"/>
      <c r="D72" s="28"/>
      <c r="E72" s="29"/>
      <c r="F72" s="56"/>
      <c r="G72" s="39"/>
      <c r="H72" s="51"/>
      <c r="I72" s="45"/>
      <c r="J72" s="17"/>
      <c r="K72" s="18" t="str">
        <f t="shared" si="1"/>
        <v xml:space="preserve"> </v>
      </c>
      <c r="L72" s="34"/>
      <c r="M72" s="54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1"/>
        <v xml:space="preserve"> </v>
      </c>
      <c r="L73" s="34"/>
      <c r="M73" s="54"/>
      <c r="N73" s="37"/>
    </row>
    <row r="74" spans="1:14" ht="12.75" customHeight="1" x14ac:dyDescent="0.3">
      <c r="A74" s="27"/>
      <c r="B74" s="41"/>
      <c r="C74" s="71"/>
      <c r="D74" s="28"/>
      <c r="E74" s="29"/>
      <c r="F74" s="56"/>
      <c r="G74" s="39"/>
      <c r="H74" s="51"/>
      <c r="I74" s="45"/>
      <c r="J74" s="17"/>
      <c r="K74" s="18" t="str">
        <f t="shared" si="1"/>
        <v xml:space="preserve"> </v>
      </c>
      <c r="L74" s="34"/>
      <c r="M74" s="54"/>
      <c r="N74" s="37"/>
    </row>
    <row r="75" spans="1:14" ht="12.75" customHeight="1" x14ac:dyDescent="0.3">
      <c r="A75" s="27"/>
      <c r="B75" s="41"/>
      <c r="C75" s="71"/>
      <c r="D75" s="28"/>
      <c r="E75" s="29"/>
      <c r="F75" s="56"/>
      <c r="G75" s="39"/>
      <c r="H75" s="51"/>
      <c r="I75" s="45"/>
      <c r="J75" s="17"/>
      <c r="K75" s="18" t="str">
        <f t="shared" si="1"/>
        <v xml:space="preserve"> </v>
      </c>
      <c r="L75" s="34"/>
      <c r="M75" s="54"/>
      <c r="N75" s="37"/>
    </row>
    <row r="76" spans="1:14" ht="12.75" customHeight="1" x14ac:dyDescent="0.3">
      <c r="A76" s="27"/>
      <c r="B76" s="41"/>
      <c r="C76" s="71"/>
      <c r="D76" s="28"/>
      <c r="E76" s="29"/>
      <c r="F76" s="56"/>
      <c r="G76" s="39"/>
      <c r="H76" s="51"/>
      <c r="I76" s="45"/>
      <c r="J76" s="17"/>
      <c r="K76" s="18" t="str">
        <f t="shared" si="1"/>
        <v xml:space="preserve"> </v>
      </c>
      <c r="L76" s="34"/>
      <c r="M76" s="54"/>
      <c r="N76" s="37"/>
    </row>
    <row r="77" spans="1:14" ht="12.75" customHeight="1" x14ac:dyDescent="0.3">
      <c r="A77" s="27"/>
      <c r="B77" s="41"/>
      <c r="C77" s="71"/>
      <c r="D77" s="28"/>
      <c r="E77" s="29"/>
      <c r="F77" s="56"/>
      <c r="G77" s="39"/>
      <c r="H77" s="51"/>
      <c r="I77" s="45"/>
      <c r="J77" s="17"/>
      <c r="K77" s="18" t="str">
        <f t="shared" si="1"/>
        <v xml:space="preserve"> </v>
      </c>
      <c r="L77" s="34"/>
      <c r="M77" s="54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1"/>
        <v xml:space="preserve"> </v>
      </c>
      <c r="L78" s="34"/>
      <c r="M78" s="54"/>
      <c r="N78" s="37"/>
    </row>
    <row r="79" spans="1:14" ht="12.75" customHeight="1" x14ac:dyDescent="0.3">
      <c r="A79" s="27"/>
      <c r="B79" s="41"/>
      <c r="C79" s="71"/>
      <c r="D79" s="28"/>
      <c r="E79" s="29"/>
      <c r="F79" s="56"/>
      <c r="G79" s="39"/>
      <c r="H79" s="51"/>
      <c r="I79" s="45"/>
      <c r="J79" s="17"/>
      <c r="K79" s="18" t="str">
        <f t="shared" si="1"/>
        <v xml:space="preserve"> </v>
      </c>
      <c r="L79" s="34"/>
      <c r="M79" s="54"/>
      <c r="N79" s="37"/>
    </row>
    <row r="80" spans="1:14" ht="12.75" customHeight="1" x14ac:dyDescent="0.3">
      <c r="A80" s="27"/>
      <c r="B80" s="41"/>
      <c r="C80" s="71"/>
      <c r="D80" s="28"/>
      <c r="E80" s="29"/>
      <c r="F80" s="56"/>
      <c r="G80" s="39"/>
      <c r="H80" s="51"/>
      <c r="I80" s="45"/>
      <c r="J80" s="17"/>
      <c r="K80" s="18" t="str">
        <f t="shared" si="1"/>
        <v xml:space="preserve"> </v>
      </c>
      <c r="L80" s="34"/>
      <c r="M80" s="54"/>
      <c r="N80" s="37"/>
    </row>
    <row r="81" spans="1:14" ht="12.75" customHeight="1" x14ac:dyDescent="0.3">
      <c r="A81" s="27"/>
      <c r="B81" s="41"/>
      <c r="C81" s="71"/>
      <c r="D81" s="28"/>
      <c r="E81" s="29"/>
      <c r="F81" s="56"/>
      <c r="G81" s="39"/>
      <c r="H81" s="51"/>
      <c r="I81" s="45"/>
      <c r="J81" s="17"/>
      <c r="K81" s="18" t="str">
        <f t="shared" si="1"/>
        <v xml:space="preserve"> </v>
      </c>
      <c r="L81" s="34"/>
      <c r="M81" s="54"/>
      <c r="N81" s="37"/>
    </row>
    <row r="82" spans="1:14" ht="12.75" customHeight="1" x14ac:dyDescent="0.3">
      <c r="A82" s="27"/>
      <c r="B82" s="41"/>
      <c r="C82" s="71"/>
      <c r="D82" s="28"/>
      <c r="E82" s="29"/>
      <c r="F82" s="56"/>
      <c r="G82" s="39"/>
      <c r="H82" s="51"/>
      <c r="I82" s="45"/>
      <c r="J82" s="17"/>
      <c r="K82" s="18" t="str">
        <f t="shared" si="1"/>
        <v xml:space="preserve"> </v>
      </c>
      <c r="L82" s="34"/>
      <c r="M82" s="54"/>
      <c r="N82" s="37"/>
    </row>
    <row r="83" spans="1:14" ht="12.75" customHeight="1" x14ac:dyDescent="0.3">
      <c r="A83" s="27"/>
      <c r="B83" s="41"/>
      <c r="C83" s="71"/>
      <c r="D83" s="28"/>
      <c r="E83" s="29"/>
      <c r="F83" s="56"/>
      <c r="G83" s="39"/>
      <c r="H83" s="51"/>
      <c r="I83" s="45"/>
      <c r="J83" s="17"/>
      <c r="K83" s="18" t="str">
        <f t="shared" si="1"/>
        <v xml:space="preserve"> </v>
      </c>
      <c r="L83" s="34"/>
      <c r="M83" s="54"/>
      <c r="N83" s="37"/>
    </row>
    <row r="84" spans="1:14" ht="12.75" customHeight="1" x14ac:dyDescent="0.3">
      <c r="A84" s="27"/>
      <c r="B84" s="41"/>
      <c r="C84" s="71"/>
      <c r="D84" s="28"/>
      <c r="E84" s="29"/>
      <c r="F84" s="56"/>
      <c r="G84" s="39"/>
      <c r="H84" s="51"/>
      <c r="I84" s="45"/>
      <c r="J84" s="17"/>
      <c r="K84" s="18" t="str">
        <f t="shared" si="1"/>
        <v xml:space="preserve"> </v>
      </c>
      <c r="L84" s="34"/>
      <c r="M84" s="54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1"/>
        <v xml:space="preserve"> </v>
      </c>
      <c r="L85" s="34"/>
      <c r="M85" s="54"/>
      <c r="N85" s="37"/>
    </row>
    <row r="86" spans="1:14" ht="12.75" customHeight="1" x14ac:dyDescent="0.3">
      <c r="A86" s="27"/>
      <c r="B86" s="41"/>
      <c r="C86" s="71"/>
      <c r="D86" s="28"/>
      <c r="E86" s="29"/>
      <c r="F86" s="56"/>
      <c r="G86" s="39"/>
      <c r="H86" s="51"/>
      <c r="I86" s="45"/>
      <c r="J86" s="17"/>
      <c r="K86" s="18" t="str">
        <f t="shared" si="1"/>
        <v xml:space="preserve"> </v>
      </c>
      <c r="L86" s="34"/>
      <c r="M86" s="54"/>
      <c r="N86" s="37"/>
    </row>
    <row r="87" spans="1:14" ht="12.75" customHeight="1" x14ac:dyDescent="0.3">
      <c r="A87" s="27"/>
      <c r="B87" s="41"/>
      <c r="C87" s="71"/>
      <c r="D87" s="28"/>
      <c r="E87" s="29"/>
      <c r="F87" s="56"/>
      <c r="G87" s="39"/>
      <c r="H87" s="51"/>
      <c r="I87" s="45"/>
      <c r="J87" s="17"/>
      <c r="K87" s="18" t="str">
        <f t="shared" si="1"/>
        <v xml:space="preserve"> </v>
      </c>
      <c r="L87" s="34"/>
      <c r="M87" s="54"/>
      <c r="N87" s="37"/>
    </row>
    <row r="88" spans="1:14" ht="12.75" customHeight="1" x14ac:dyDescent="0.3">
      <c r="A88" s="27"/>
      <c r="B88" s="41"/>
      <c r="C88" s="71"/>
      <c r="D88" s="28"/>
      <c r="E88" s="29"/>
      <c r="F88" s="56"/>
      <c r="G88" s="39"/>
      <c r="H88" s="51"/>
      <c r="I88" s="45"/>
      <c r="J88" s="17"/>
      <c r="K88" s="18" t="str">
        <f t="shared" si="1"/>
        <v xml:space="preserve"> </v>
      </c>
      <c r="L88" s="34"/>
      <c r="M88" s="54"/>
      <c r="N88" s="37"/>
    </row>
    <row r="89" spans="1:14" ht="12.75" customHeight="1" x14ac:dyDescent="0.3">
      <c r="A89" s="27"/>
      <c r="B89" s="41"/>
      <c r="C89" s="71"/>
      <c r="D89" s="28"/>
      <c r="E89" s="29"/>
      <c r="F89" s="56"/>
      <c r="G89" s="39"/>
      <c r="H89" s="51"/>
      <c r="I89" s="45"/>
      <c r="J89" s="17"/>
      <c r="K89" s="18" t="str">
        <f t="shared" si="1"/>
        <v xml:space="preserve"> </v>
      </c>
      <c r="L89" s="34"/>
      <c r="M89" s="54"/>
      <c r="N89" s="37"/>
    </row>
    <row r="90" spans="1:14" ht="12.75" customHeight="1" x14ac:dyDescent="0.3">
      <c r="A90" s="27"/>
      <c r="B90" s="41"/>
      <c r="C90" s="71"/>
      <c r="D90" s="28"/>
      <c r="E90" s="29"/>
      <c r="F90" s="56"/>
      <c r="G90" s="39"/>
      <c r="H90" s="51"/>
      <c r="I90" s="45"/>
      <c r="J90" s="17"/>
      <c r="K90" s="18" t="str">
        <f t="shared" si="1"/>
        <v xml:space="preserve"> </v>
      </c>
      <c r="L90" s="34"/>
      <c r="M90" s="54"/>
      <c r="N90" s="37"/>
    </row>
    <row r="91" spans="1:14" ht="12.75" customHeight="1" x14ac:dyDescent="0.3">
      <c r="A91" s="26"/>
      <c r="B91" s="41"/>
      <c r="C91" s="71"/>
      <c r="D91" s="28"/>
      <c r="E91" s="29"/>
      <c r="F91" s="56"/>
      <c r="G91" s="39"/>
      <c r="H91" s="51"/>
      <c r="I91" s="45"/>
      <c r="J91" s="17"/>
      <c r="K91" s="18" t="str">
        <f t="shared" si="1"/>
        <v xml:space="preserve"> </v>
      </c>
      <c r="L91" s="34"/>
      <c r="M91" s="54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1"/>
        <v xml:space="preserve"> </v>
      </c>
      <c r="L92" s="34"/>
      <c r="M92" s="54"/>
      <c r="N92" s="37"/>
    </row>
    <row r="93" spans="1:14" ht="12.75" customHeight="1" x14ac:dyDescent="0.3">
      <c r="A93" s="27"/>
      <c r="B93" s="41"/>
      <c r="C93" s="71"/>
      <c r="D93" s="28"/>
      <c r="E93" s="29"/>
      <c r="F93" s="56"/>
      <c r="G93" s="39"/>
      <c r="H93" s="51"/>
      <c r="I93" s="45"/>
      <c r="J93" s="17"/>
      <c r="K93" s="18" t="str">
        <f t="shared" si="1"/>
        <v xml:space="preserve"> </v>
      </c>
      <c r="L93" s="34"/>
      <c r="M93" s="54"/>
      <c r="N93" s="37"/>
    </row>
    <row r="94" spans="1:14" ht="12.75" customHeight="1" x14ac:dyDescent="0.3">
      <c r="A94" s="27"/>
      <c r="B94" s="41"/>
      <c r="C94" s="71"/>
      <c r="D94" s="28"/>
      <c r="E94" s="29"/>
      <c r="F94" s="56"/>
      <c r="G94" s="39"/>
      <c r="H94" s="51"/>
      <c r="I94" s="45"/>
      <c r="J94" s="17"/>
      <c r="K94" s="18" t="str">
        <f t="shared" si="1"/>
        <v xml:space="preserve"> </v>
      </c>
      <c r="L94" s="34"/>
      <c r="M94" s="54"/>
      <c r="N94" s="37"/>
    </row>
    <row r="95" spans="1:14" ht="12.75" customHeight="1" x14ac:dyDescent="0.3">
      <c r="A95" s="27"/>
      <c r="B95" s="41"/>
      <c r="C95" s="71"/>
      <c r="D95" s="28"/>
      <c r="E95" s="29"/>
      <c r="F95" s="56"/>
      <c r="G95" s="39"/>
      <c r="H95" s="51"/>
      <c r="I95" s="45"/>
      <c r="J95" s="17"/>
      <c r="K95" s="18" t="str">
        <f t="shared" si="1"/>
        <v xml:space="preserve"> </v>
      </c>
      <c r="L95" s="34"/>
      <c r="M95" s="54"/>
      <c r="N95" s="37"/>
    </row>
    <row r="96" spans="1:14" ht="12.75" customHeight="1" x14ac:dyDescent="0.3">
      <c r="A96" s="27"/>
      <c r="B96" s="41"/>
      <c r="C96" s="71"/>
      <c r="D96" s="28"/>
      <c r="E96" s="29"/>
      <c r="F96" s="56"/>
      <c r="G96" s="39"/>
      <c r="H96" s="51"/>
      <c r="I96" s="45"/>
      <c r="J96" s="17"/>
      <c r="K96" s="18" t="str">
        <f t="shared" si="1"/>
        <v xml:space="preserve"> </v>
      </c>
      <c r="L96" s="34"/>
      <c r="M96" s="54"/>
      <c r="N96" s="37"/>
    </row>
    <row r="97" spans="1:14" ht="12.75" customHeight="1" x14ac:dyDescent="0.3">
      <c r="A97" s="27"/>
      <c r="B97" s="41"/>
      <c r="C97" s="71"/>
      <c r="D97" s="28"/>
      <c r="E97" s="29"/>
      <c r="F97" s="56"/>
      <c r="G97" s="39"/>
      <c r="H97" s="51"/>
      <c r="I97" s="45"/>
      <c r="J97" s="17"/>
      <c r="K97" s="18" t="str">
        <f t="shared" si="1"/>
        <v xml:space="preserve"> </v>
      </c>
      <c r="L97" s="34"/>
      <c r="M97" s="54"/>
      <c r="N97" s="37"/>
    </row>
    <row r="98" spans="1:14" ht="12.75" customHeight="1" x14ac:dyDescent="0.3">
      <c r="A98" s="27"/>
      <c r="B98" s="41"/>
      <c r="C98" s="71"/>
      <c r="D98" s="28"/>
      <c r="E98" s="29"/>
      <c r="F98" s="56"/>
      <c r="G98" s="39"/>
      <c r="H98" s="51"/>
      <c r="I98" s="45"/>
      <c r="J98" s="17"/>
      <c r="K98" s="18" t="str">
        <f t="shared" si="1"/>
        <v xml:space="preserve"> </v>
      </c>
      <c r="L98" s="34"/>
      <c r="M98" s="54"/>
      <c r="N98" s="37"/>
    </row>
    <row r="99" spans="1:14" ht="12.75" customHeight="1" x14ac:dyDescent="0.3">
      <c r="A99" s="27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1"/>
        <v xml:space="preserve"> </v>
      </c>
      <c r="L99" s="34"/>
      <c r="M99" s="54"/>
      <c r="N99" s="37"/>
    </row>
    <row r="100" spans="1:14" ht="12.75" customHeight="1" x14ac:dyDescent="0.3">
      <c r="A100" s="27"/>
      <c r="B100" s="41"/>
      <c r="C100" s="71"/>
      <c r="D100" s="28"/>
      <c r="E100" s="29"/>
      <c r="F100" s="56"/>
      <c r="G100" s="39"/>
      <c r="H100" s="51"/>
      <c r="I100" s="45"/>
      <c r="J100" s="17"/>
      <c r="K100" s="18" t="str">
        <f t="shared" si="1"/>
        <v xml:space="preserve"> </v>
      </c>
      <c r="L100" s="34"/>
      <c r="M100" s="54"/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/>
      <c r="G101" s="39"/>
      <c r="H101" s="51"/>
      <c r="I101" s="45"/>
      <c r="J101" s="17"/>
      <c r="K101" s="18" t="str">
        <f t="shared" si="1"/>
        <v xml:space="preserve"> </v>
      </c>
      <c r="L101" s="34"/>
      <c r="M101" s="54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1"/>
        <v xml:space="preserve"> </v>
      </c>
      <c r="L102" s="34"/>
      <c r="M102" s="54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1"/>
        <v xml:space="preserve"> </v>
      </c>
      <c r="L103" s="34"/>
      <c r="M103" s="54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1"/>
        <v xml:space="preserve"> </v>
      </c>
      <c r="L104" s="34"/>
      <c r="M104" s="54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1"/>
        <v xml:space="preserve"> </v>
      </c>
      <c r="L105" s="34"/>
      <c r="M105" s="54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1"/>
        <v xml:space="preserve"> </v>
      </c>
      <c r="L106" s="34"/>
      <c r="M106" s="54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1"/>
        <v xml:space="preserve"> </v>
      </c>
      <c r="L107" s="34"/>
      <c r="M107" s="54"/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1"/>
        <v xml:space="preserve"> </v>
      </c>
      <c r="L108" s="34"/>
      <c r="M108" s="54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1"/>
        <v xml:space="preserve"> </v>
      </c>
      <c r="L109" s="34"/>
      <c r="M109" s="54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1"/>
        <v xml:space="preserve"> </v>
      </c>
      <c r="L110" s="34"/>
      <c r="M110" s="54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1"/>
        <v xml:space="preserve"> </v>
      </c>
      <c r="L111" s="34"/>
      <c r="M111" s="54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1"/>
        <v xml:space="preserve"> </v>
      </c>
      <c r="L112" s="34"/>
      <c r="M112" s="54"/>
      <c r="N112" s="37"/>
    </row>
    <row r="113" spans="1:14" ht="12.75" customHeight="1" x14ac:dyDescent="0.3">
      <c r="A113" s="26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1"/>
        <v xml:space="preserve"> </v>
      </c>
      <c r="L113" s="34"/>
      <c r="M113" s="54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1"/>
        <v xml:space="preserve"> </v>
      </c>
      <c r="L114" s="34"/>
      <c r="M114" s="54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1"/>
        <v xml:space="preserve"> </v>
      </c>
      <c r="L115" s="34"/>
      <c r="M115" s="54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1"/>
        <v xml:space="preserve"> </v>
      </c>
      <c r="L116" s="34"/>
      <c r="M116" s="54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1"/>
        <v xml:space="preserve"> </v>
      </c>
      <c r="L117" s="34"/>
      <c r="M117" s="54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1"/>
        <v xml:space="preserve"> </v>
      </c>
      <c r="L118" s="34"/>
      <c r="M118" s="54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1"/>
        <v xml:space="preserve"> </v>
      </c>
      <c r="L119" s="34"/>
      <c r="M119" s="54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1"/>
        <v xml:space="preserve"> </v>
      </c>
      <c r="L120" s="34"/>
      <c r="M120" s="54"/>
      <c r="N120" s="37"/>
    </row>
    <row r="121" spans="1:14" ht="12.75" customHeight="1" x14ac:dyDescent="0.3">
      <c r="A121" s="27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1"/>
        <v xml:space="preserve"> </v>
      </c>
      <c r="L121" s="34"/>
      <c r="M121" s="54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1"/>
        <v xml:space="preserve"> </v>
      </c>
      <c r="L122" s="34"/>
      <c r="M122" s="54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1"/>
        <v xml:space="preserve"> </v>
      </c>
      <c r="L123" s="34"/>
      <c r="M123" s="54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1"/>
        <v xml:space="preserve"> </v>
      </c>
      <c r="L124" s="34"/>
      <c r="M124" s="54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1"/>
        <v xml:space="preserve"> </v>
      </c>
      <c r="L125" s="34"/>
      <c r="M125" s="54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1"/>
        <v xml:space="preserve"> </v>
      </c>
      <c r="L126" s="34"/>
      <c r="M126" s="54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1"/>
        <v xml:space="preserve"> </v>
      </c>
      <c r="L127" s="34"/>
      <c r="M127" s="54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1"/>
        <v xml:space="preserve"> </v>
      </c>
      <c r="L128" s="34"/>
      <c r="M128" s="54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1"/>
        <v xml:space="preserve"> </v>
      </c>
      <c r="L129" s="34"/>
      <c r="M129" s="54"/>
      <c r="N129" s="37"/>
    </row>
    <row r="130" spans="1:14" ht="12.75" customHeight="1" x14ac:dyDescent="0.3">
      <c r="A130" s="27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1"/>
        <v xml:space="preserve"> </v>
      </c>
      <c r="L130" s="34"/>
      <c r="M130" s="54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1"/>
        <v xml:space="preserve"> </v>
      </c>
      <c r="L131" s="34"/>
      <c r="M131" s="54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1"/>
        <v xml:space="preserve"> </v>
      </c>
      <c r="L132" s="34"/>
      <c r="M132" s="54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1"/>
        <v xml:space="preserve"> </v>
      </c>
      <c r="L133" s="34"/>
      <c r="M133" s="54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1"/>
        <v xml:space="preserve"> </v>
      </c>
      <c r="L134" s="34"/>
      <c r="M134" s="54"/>
      <c r="N134" s="37"/>
    </row>
    <row r="135" spans="1:14" ht="12.75" customHeight="1" x14ac:dyDescent="0.3">
      <c r="A135" s="26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ref="K135:K198" si="2">IF(I135,IF(ISNUMBER(J135),J135*I135," ")," ")</f>
        <v xml:space="preserve"> </v>
      </c>
      <c r="L135" s="34"/>
      <c r="M135" s="54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2"/>
        <v xml:space="preserve"> </v>
      </c>
      <c r="L136" s="34"/>
      <c r="M136" s="54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2"/>
        <v xml:space="preserve"> </v>
      </c>
      <c r="L137" s="34"/>
      <c r="M137" s="54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2"/>
        <v xml:space="preserve"> </v>
      </c>
      <c r="L138" s="34"/>
      <c r="M138" s="54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2"/>
        <v xml:space="preserve"> </v>
      </c>
      <c r="L139" s="34"/>
      <c r="M139" s="54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2"/>
        <v xml:space="preserve"> </v>
      </c>
      <c r="L140" s="34"/>
      <c r="M140" s="54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2"/>
        <v xml:space="preserve"> </v>
      </c>
      <c r="L141" s="34"/>
      <c r="M141" s="54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2"/>
        <v xml:space="preserve"> </v>
      </c>
      <c r="L142" s="34"/>
      <c r="M142" s="54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2"/>
        <v xml:space="preserve"> </v>
      </c>
      <c r="L143" s="34"/>
      <c r="M143" s="54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2"/>
        <v xml:space="preserve"> </v>
      </c>
      <c r="L144" s="34"/>
      <c r="M144" s="54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2"/>
        <v xml:space="preserve"> </v>
      </c>
      <c r="L145" s="34"/>
      <c r="M145" s="54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2"/>
        <v xml:space="preserve"> </v>
      </c>
      <c r="L146" s="34"/>
      <c r="M146" s="54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2"/>
        <v xml:space="preserve"> </v>
      </c>
      <c r="L147" s="34"/>
      <c r="M147" s="54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2"/>
        <v xml:space="preserve"> </v>
      </c>
      <c r="L148" s="34"/>
      <c r="M148" s="54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2"/>
        <v xml:space="preserve"> </v>
      </c>
      <c r="L149" s="34"/>
      <c r="M149" s="54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2"/>
        <v xml:space="preserve"> </v>
      </c>
      <c r="L150" s="34"/>
      <c r="M150" s="54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2"/>
        <v xml:space="preserve"> </v>
      </c>
      <c r="L151" s="34"/>
      <c r="M151" s="54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2"/>
        <v xml:space="preserve"> </v>
      </c>
      <c r="L152" s="34"/>
      <c r="M152" s="54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2"/>
        <v xml:space="preserve"> </v>
      </c>
      <c r="L153" s="34"/>
      <c r="M153" s="54"/>
      <c r="N153" s="37"/>
    </row>
    <row r="154" spans="1:14" ht="12.75" customHeight="1" x14ac:dyDescent="0.3">
      <c r="A154" s="27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2"/>
        <v xml:space="preserve"> </v>
      </c>
      <c r="L154" s="34"/>
      <c r="M154" s="54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2"/>
        <v xml:space="preserve"> </v>
      </c>
      <c r="L155" s="34"/>
      <c r="M155" s="54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2"/>
        <v xml:space="preserve"> </v>
      </c>
      <c r="L156" s="34"/>
      <c r="M156" s="54"/>
      <c r="N156" s="37"/>
    </row>
    <row r="157" spans="1:14" ht="12.75" customHeight="1" x14ac:dyDescent="0.3">
      <c r="A157" s="26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2"/>
        <v xml:space="preserve"> </v>
      </c>
      <c r="L157" s="34"/>
      <c r="M157" s="54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2"/>
        <v xml:space="preserve"> </v>
      </c>
      <c r="L158" s="34"/>
      <c r="M158" s="54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2"/>
        <v xml:space="preserve"> </v>
      </c>
      <c r="L159" s="34"/>
      <c r="M159" s="54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2"/>
        <v xml:space="preserve"> </v>
      </c>
      <c r="L160" s="34"/>
      <c r="M160" s="54"/>
      <c r="N160" s="37"/>
    </row>
    <row r="161" spans="1:14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2"/>
        <v xml:space="preserve"> </v>
      </c>
      <c r="L161" s="34"/>
      <c r="M161" s="54"/>
      <c r="N161" s="37"/>
    </row>
    <row r="162" spans="1:14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2"/>
        <v xml:space="preserve"> </v>
      </c>
      <c r="L162" s="34"/>
      <c r="M162" s="54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2"/>
        <v xml:space="preserve"> </v>
      </c>
      <c r="L163" s="34"/>
      <c r="M163" s="54"/>
      <c r="N163" s="37"/>
    </row>
    <row r="164" spans="1:14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2"/>
        <v xml:space="preserve"> </v>
      </c>
      <c r="L164" s="34"/>
      <c r="M164" s="54"/>
      <c r="N164" s="37"/>
    </row>
    <row r="165" spans="1:14" ht="12.75" customHeight="1" x14ac:dyDescent="0.3">
      <c r="A165" s="27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2"/>
        <v xml:space="preserve"> </v>
      </c>
      <c r="L165" s="34"/>
      <c r="M165" s="54"/>
      <c r="N165" s="37"/>
    </row>
    <row r="166" spans="1:14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2"/>
        <v xml:space="preserve"> </v>
      </c>
      <c r="L166" s="34"/>
      <c r="M166" s="54"/>
      <c r="N166" s="37"/>
    </row>
    <row r="167" spans="1:14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2"/>
        <v xml:space="preserve"> </v>
      </c>
      <c r="L167" s="34"/>
      <c r="M167" s="54"/>
      <c r="N167" s="37"/>
    </row>
    <row r="168" spans="1:14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2"/>
        <v xml:space="preserve"> </v>
      </c>
      <c r="L168" s="34"/>
      <c r="M168" s="54"/>
      <c r="N168" s="37"/>
    </row>
    <row r="169" spans="1:14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2"/>
        <v xml:space="preserve"> </v>
      </c>
      <c r="L169" s="34"/>
      <c r="M169" s="54"/>
      <c r="N169" s="37"/>
    </row>
    <row r="170" spans="1:14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2"/>
        <v xml:space="preserve"> </v>
      </c>
      <c r="L170" s="34"/>
      <c r="M170" s="54"/>
      <c r="N170" s="37"/>
    </row>
    <row r="171" spans="1:14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2"/>
        <v xml:space="preserve"> </v>
      </c>
      <c r="L171" s="34"/>
      <c r="M171" s="54"/>
      <c r="N171" s="37"/>
    </row>
    <row r="172" spans="1:14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2"/>
        <v xml:space="preserve"> </v>
      </c>
      <c r="L172" s="34"/>
      <c r="M172" s="54"/>
      <c r="N172" s="37"/>
    </row>
    <row r="173" spans="1:14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2"/>
        <v xml:space="preserve"> </v>
      </c>
      <c r="L173" s="34"/>
      <c r="M173" s="54"/>
      <c r="N173" s="37"/>
    </row>
    <row r="174" spans="1:14" ht="12.75" customHeight="1" x14ac:dyDescent="0.3">
      <c r="A174" s="27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2"/>
        <v xml:space="preserve"> </v>
      </c>
      <c r="L174" s="34"/>
      <c r="M174" s="54"/>
      <c r="N174" s="37"/>
    </row>
    <row r="175" spans="1:14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2"/>
        <v xml:space="preserve"> </v>
      </c>
      <c r="L175" s="34"/>
      <c r="M175" s="54"/>
      <c r="N175" s="37"/>
    </row>
    <row r="176" spans="1:14" ht="12.75" customHeight="1" x14ac:dyDescent="0.3">
      <c r="A176" s="27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2"/>
        <v xml:space="preserve"> </v>
      </c>
      <c r="L176" s="34"/>
      <c r="M176" s="54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2"/>
        <v xml:space="preserve"> </v>
      </c>
      <c r="L177" s="34"/>
      <c r="M177" s="54"/>
      <c r="N177" s="37"/>
    </row>
    <row r="178" spans="1:14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2"/>
        <v xml:space="preserve"> </v>
      </c>
      <c r="L178" s="34"/>
      <c r="M178" s="54"/>
      <c r="N178" s="37"/>
    </row>
    <row r="179" spans="1:14" ht="12.75" customHeight="1" x14ac:dyDescent="0.3">
      <c r="A179" s="26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2"/>
        <v xml:space="preserve"> </v>
      </c>
      <c r="L179" s="34"/>
      <c r="M179" s="54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2"/>
        <v xml:space="preserve"> </v>
      </c>
      <c r="L180" s="34"/>
      <c r="M180" s="54"/>
      <c r="N180" s="37"/>
    </row>
    <row r="181" spans="1:14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2"/>
        <v xml:space="preserve"> </v>
      </c>
      <c r="L181" s="34"/>
      <c r="M181" s="54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2"/>
        <v xml:space="preserve"> </v>
      </c>
      <c r="L182" s="34"/>
      <c r="M182" s="54"/>
      <c r="N182" s="37"/>
    </row>
    <row r="183" spans="1:14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2"/>
        <v xml:space="preserve"> </v>
      </c>
      <c r="L183" s="34"/>
      <c r="M183" s="54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2"/>
        <v xml:space="preserve"> </v>
      </c>
      <c r="L184" s="34"/>
      <c r="M184" s="54"/>
      <c r="N184" s="37"/>
    </row>
    <row r="185" spans="1:14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2"/>
        <v xml:space="preserve"> </v>
      </c>
      <c r="L185" s="34"/>
      <c r="M185" s="54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si="2"/>
        <v xml:space="preserve"> </v>
      </c>
      <c r="L186" s="34"/>
      <c r="M186" s="54"/>
      <c r="N186" s="37"/>
    </row>
    <row r="187" spans="1:14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2"/>
        <v xml:space="preserve"> </v>
      </c>
      <c r="L187" s="34"/>
      <c r="M187" s="54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2"/>
        <v xml:space="preserve"> </v>
      </c>
      <c r="L188" s="34"/>
      <c r="M188" s="54"/>
      <c r="N188" s="37"/>
    </row>
    <row r="189" spans="1:14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2"/>
        <v xml:space="preserve"> </v>
      </c>
      <c r="L189" s="34"/>
      <c r="M189" s="54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2"/>
        <v xml:space="preserve"> </v>
      </c>
      <c r="L190" s="34"/>
      <c r="M190" s="54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2"/>
        <v xml:space="preserve"> </v>
      </c>
      <c r="L191" s="34"/>
      <c r="M191" s="54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2"/>
        <v xml:space="preserve"> </v>
      </c>
      <c r="L192" s="34"/>
      <c r="M192" s="54"/>
      <c r="N192" s="37"/>
    </row>
    <row r="193" spans="1:19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2"/>
        <v xml:space="preserve"> </v>
      </c>
      <c r="L193" s="34"/>
      <c r="M193" s="54"/>
      <c r="N193" s="37"/>
    </row>
    <row r="194" spans="1:19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2"/>
        <v xml:space="preserve"> </v>
      </c>
      <c r="L194" s="34"/>
      <c r="M194" s="54"/>
      <c r="N194" s="37"/>
    </row>
    <row r="195" spans="1:19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2"/>
        <v xml:space="preserve"> </v>
      </c>
      <c r="L195" s="34"/>
      <c r="M195" s="54"/>
      <c r="N195" s="37"/>
      <c r="S195" s="12"/>
    </row>
    <row r="196" spans="1:19" ht="12.75" customHeight="1" x14ac:dyDescent="0.3">
      <c r="A196" s="27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2"/>
        <v xml:space="preserve"> </v>
      </c>
      <c r="L196" s="34"/>
      <c r="M196" s="54"/>
      <c r="N196" s="37"/>
    </row>
    <row r="197" spans="1:19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2"/>
        <v xml:space="preserve"> </v>
      </c>
      <c r="L197" s="34"/>
      <c r="M197" s="54"/>
      <c r="N197" s="37"/>
    </row>
    <row r="198" spans="1:19" ht="12.75" customHeight="1" x14ac:dyDescent="0.3">
      <c r="A198" s="27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2"/>
        <v xml:space="preserve"> </v>
      </c>
      <c r="L198" s="34"/>
      <c r="M198" s="54"/>
      <c r="N198" s="37"/>
    </row>
    <row r="199" spans="1:19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ref="K199:K262" si="3">IF(I199,IF(ISNUMBER(J199),J199*I199," ")," ")</f>
        <v xml:space="preserve"> </v>
      </c>
      <c r="L199" s="34"/>
      <c r="M199" s="54"/>
      <c r="N199" s="37"/>
      <c r="S199" s="12"/>
    </row>
    <row r="200" spans="1:19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3"/>
        <v xml:space="preserve"> </v>
      </c>
      <c r="L200" s="34"/>
      <c r="M200" s="54"/>
      <c r="N200" s="37"/>
    </row>
    <row r="201" spans="1:19" ht="12.75" customHeight="1" x14ac:dyDescent="0.3">
      <c r="A201" s="26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3"/>
        <v xml:space="preserve"> </v>
      </c>
      <c r="L201" s="34"/>
      <c r="M201" s="54"/>
      <c r="N201" s="37"/>
    </row>
    <row r="202" spans="1:19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3"/>
        <v xml:space="preserve"> </v>
      </c>
      <c r="L202" s="34"/>
      <c r="M202" s="54"/>
      <c r="N202" s="37"/>
    </row>
    <row r="203" spans="1:19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3"/>
        <v xml:space="preserve"> </v>
      </c>
      <c r="L203" s="34"/>
      <c r="M203" s="54"/>
      <c r="N203" s="37"/>
    </row>
    <row r="204" spans="1:19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3"/>
        <v xml:space="preserve"> </v>
      </c>
      <c r="L204" s="34"/>
      <c r="M204" s="54"/>
      <c r="N204" s="37"/>
    </row>
    <row r="205" spans="1:19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3"/>
        <v xml:space="preserve"> </v>
      </c>
      <c r="L205" s="34"/>
      <c r="M205" s="54"/>
      <c r="N205" s="37"/>
    </row>
    <row r="206" spans="1:19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3"/>
        <v xml:space="preserve"> </v>
      </c>
      <c r="L206" s="34"/>
      <c r="M206" s="54"/>
      <c r="N206" s="37"/>
    </row>
    <row r="207" spans="1:19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3"/>
        <v xml:space="preserve"> </v>
      </c>
      <c r="L207" s="34"/>
      <c r="M207" s="54"/>
      <c r="N207" s="37"/>
    </row>
    <row r="208" spans="1:19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3"/>
        <v xml:space="preserve"> </v>
      </c>
      <c r="L208" s="34"/>
      <c r="M208" s="54"/>
      <c r="N208" s="37"/>
    </row>
    <row r="209" spans="1:14" ht="12.75" customHeight="1" x14ac:dyDescent="0.3">
      <c r="A209" s="27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3"/>
        <v xml:space="preserve"> </v>
      </c>
      <c r="L209" s="34"/>
      <c r="M209" s="54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3"/>
        <v xml:space="preserve"> </v>
      </c>
      <c r="L210" s="34"/>
      <c r="M210" s="54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3"/>
        <v xml:space="preserve"> </v>
      </c>
      <c r="L211" s="34"/>
      <c r="M211" s="54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3"/>
        <v xml:space="preserve"> </v>
      </c>
      <c r="L212" s="34"/>
      <c r="M212" s="54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3"/>
        <v xml:space="preserve"> </v>
      </c>
      <c r="L213" s="34"/>
      <c r="M213" s="54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3"/>
        <v xml:space="preserve"> </v>
      </c>
      <c r="L214" s="34"/>
      <c r="M214" s="54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3"/>
        <v xml:space="preserve"> </v>
      </c>
      <c r="L215" s="34"/>
      <c r="M215" s="54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3"/>
        <v xml:space="preserve"> </v>
      </c>
      <c r="L216" s="34"/>
      <c r="M216" s="54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3"/>
        <v xml:space="preserve"> </v>
      </c>
      <c r="L217" s="34"/>
      <c r="M217" s="54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3"/>
        <v xml:space="preserve"> </v>
      </c>
      <c r="L218" s="34"/>
      <c r="M218" s="54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3"/>
        <v xml:space="preserve"> </v>
      </c>
      <c r="L219" s="34"/>
      <c r="M219" s="54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3"/>
        <v xml:space="preserve"> </v>
      </c>
      <c r="L220" s="34"/>
      <c r="M220" s="54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3"/>
        <v xml:space="preserve"> </v>
      </c>
      <c r="L221" s="34"/>
      <c r="M221" s="54"/>
      <c r="N221" s="37"/>
    </row>
    <row r="222" spans="1:14" ht="12.75" customHeight="1" x14ac:dyDescent="0.3">
      <c r="A222" s="27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3"/>
        <v xml:space="preserve"> </v>
      </c>
      <c r="L222" s="34"/>
      <c r="M222" s="54"/>
      <c r="N222" s="37"/>
    </row>
    <row r="223" spans="1:14" ht="12.75" customHeight="1" x14ac:dyDescent="0.3">
      <c r="A223" s="26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3"/>
        <v xml:space="preserve"> </v>
      </c>
      <c r="L223" s="34"/>
      <c r="M223" s="54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3"/>
        <v xml:space="preserve"> </v>
      </c>
      <c r="L224" s="34"/>
      <c r="M224" s="54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3"/>
        <v xml:space="preserve"> </v>
      </c>
      <c r="L225" s="34"/>
      <c r="M225" s="54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3"/>
        <v xml:space="preserve"> </v>
      </c>
      <c r="L226" s="34"/>
      <c r="M226" s="54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3"/>
        <v xml:space="preserve"> </v>
      </c>
      <c r="L227" s="34"/>
      <c r="M227" s="54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3"/>
        <v xml:space="preserve"> </v>
      </c>
      <c r="L228" s="34"/>
      <c r="M228" s="54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3"/>
        <v xml:space="preserve"> </v>
      </c>
      <c r="L229" s="34"/>
      <c r="M229" s="54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3"/>
        <v xml:space="preserve"> </v>
      </c>
      <c r="L230" s="34"/>
      <c r="M230" s="54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3"/>
        <v xml:space="preserve"> </v>
      </c>
      <c r="L231" s="34"/>
      <c r="M231" s="54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3"/>
        <v xml:space="preserve"> </v>
      </c>
      <c r="L232" s="34"/>
      <c r="M232" s="54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3"/>
        <v xml:space="preserve"> </v>
      </c>
      <c r="L233" s="34"/>
      <c r="M233" s="54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3"/>
        <v xml:space="preserve"> </v>
      </c>
      <c r="L234" s="34"/>
      <c r="M234" s="54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3"/>
        <v xml:space="preserve"> </v>
      </c>
      <c r="L235" s="34"/>
      <c r="M235" s="54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3"/>
        <v xml:space="preserve"> </v>
      </c>
      <c r="L236" s="34"/>
      <c r="M236" s="54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3"/>
        <v xml:space="preserve"> </v>
      </c>
      <c r="L237" s="34"/>
      <c r="M237" s="54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3"/>
        <v xml:space="preserve"> </v>
      </c>
      <c r="L238" s="34"/>
      <c r="M238" s="54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3"/>
        <v xml:space="preserve"> </v>
      </c>
      <c r="L239" s="34"/>
      <c r="M239" s="54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3"/>
        <v xml:space="preserve"> </v>
      </c>
      <c r="L240" s="34"/>
      <c r="M240" s="54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3"/>
        <v xml:space="preserve"> </v>
      </c>
      <c r="L241" s="34"/>
      <c r="M241" s="54"/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3"/>
        <v xml:space="preserve"> </v>
      </c>
      <c r="L242" s="34"/>
      <c r="M242" s="54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3"/>
        <v xml:space="preserve"> </v>
      </c>
      <c r="L243" s="34"/>
      <c r="M243" s="54"/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3"/>
        <v xml:space="preserve"> </v>
      </c>
      <c r="L244" s="34"/>
      <c r="M244" s="54"/>
      <c r="N244" s="37"/>
    </row>
    <row r="245" spans="1:14" ht="12.75" customHeight="1" x14ac:dyDescent="0.3">
      <c r="A245" s="26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3"/>
        <v xml:space="preserve"> </v>
      </c>
      <c r="L245" s="34"/>
      <c r="M245" s="54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3"/>
        <v xml:space="preserve"> </v>
      </c>
      <c r="L246" s="34"/>
      <c r="M246" s="54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3"/>
        <v xml:space="preserve"> </v>
      </c>
      <c r="L247" s="34"/>
      <c r="M247" s="54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si="3"/>
        <v xml:space="preserve"> </v>
      </c>
      <c r="L248" s="34"/>
      <c r="M248" s="54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3"/>
        <v xml:space="preserve"> </v>
      </c>
      <c r="L249" s="34"/>
      <c r="M249" s="54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si="3"/>
        <v xml:space="preserve"> </v>
      </c>
      <c r="L250" s="34"/>
      <c r="M250" s="54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3"/>
        <v xml:space="preserve"> </v>
      </c>
      <c r="L251" s="34"/>
      <c r="M251" s="54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3"/>
        <v xml:space="preserve"> </v>
      </c>
      <c r="L252" s="34"/>
      <c r="M252" s="54"/>
      <c r="N252" s="37"/>
    </row>
    <row r="253" spans="1:14" ht="12.75" customHeight="1" x14ac:dyDescent="0.3">
      <c r="A253" s="27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3"/>
        <v xml:space="preserve"> </v>
      </c>
      <c r="L253" s="34"/>
      <c r="M253" s="54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3"/>
        <v xml:space="preserve"> </v>
      </c>
      <c r="L254" s="34"/>
      <c r="M254" s="54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3"/>
        <v xml:space="preserve"> </v>
      </c>
      <c r="L255" s="34"/>
      <c r="M255" s="54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3"/>
        <v xml:space="preserve"> </v>
      </c>
      <c r="L256" s="34"/>
      <c r="M256" s="54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3"/>
        <v xml:space="preserve"> </v>
      </c>
      <c r="L257" s="34"/>
      <c r="M257" s="54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3"/>
        <v xml:space="preserve"> </v>
      </c>
      <c r="L258" s="34"/>
      <c r="M258" s="54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3"/>
        <v xml:space="preserve"> </v>
      </c>
      <c r="L259" s="34"/>
      <c r="M259" s="54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3"/>
        <v xml:space="preserve"> </v>
      </c>
      <c r="L260" s="34"/>
      <c r="M260" s="54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3"/>
        <v xml:space="preserve"> </v>
      </c>
      <c r="L261" s="34"/>
      <c r="M261" s="54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3"/>
        <v xml:space="preserve"> </v>
      </c>
      <c r="L262" s="34"/>
      <c r="M262" s="54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ref="K263:K326" si="4">IF(I263,IF(ISNUMBER(J263),J263*I263," ")," ")</f>
        <v xml:space="preserve"> </v>
      </c>
      <c r="L263" s="34"/>
      <c r="M263" s="54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4"/>
        <v xml:space="preserve"> </v>
      </c>
      <c r="L264" s="34"/>
      <c r="M264" s="54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4"/>
        <v xml:space="preserve"> </v>
      </c>
      <c r="L265" s="34"/>
      <c r="M265" s="54"/>
      <c r="N265" s="37"/>
    </row>
    <row r="266" spans="1:14" ht="12.75" customHeight="1" x14ac:dyDescent="0.3">
      <c r="A266" s="27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4"/>
        <v xml:space="preserve"> </v>
      </c>
      <c r="L266" s="34"/>
      <c r="M266" s="54"/>
      <c r="N266" s="37"/>
    </row>
    <row r="267" spans="1:14" ht="12.75" customHeight="1" x14ac:dyDescent="0.3">
      <c r="A267" s="26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4"/>
        <v xml:space="preserve"> </v>
      </c>
      <c r="L267" s="34"/>
      <c r="M267" s="54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4"/>
        <v xml:space="preserve"> </v>
      </c>
      <c r="L268" s="34"/>
      <c r="M268" s="54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4"/>
        <v xml:space="preserve"> </v>
      </c>
      <c r="L269" s="34"/>
      <c r="M269" s="54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4"/>
        <v xml:space="preserve"> </v>
      </c>
      <c r="L270" s="34"/>
      <c r="M270" s="54"/>
      <c r="N270" s="37"/>
    </row>
    <row r="271" spans="1:14" ht="12.75" customHeight="1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4"/>
        <v xml:space="preserve"> </v>
      </c>
      <c r="L271" s="34"/>
      <c r="M271" s="54"/>
      <c r="N271" s="37"/>
    </row>
    <row r="272" spans="1:14" ht="12.75" customHeight="1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4"/>
        <v xml:space="preserve"> </v>
      </c>
      <c r="L272" s="34"/>
      <c r="M272" s="54"/>
      <c r="N272" s="37"/>
    </row>
    <row r="273" spans="1:14" ht="12.75" customHeight="1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4"/>
        <v xml:space="preserve"> </v>
      </c>
      <c r="L273" s="34"/>
      <c r="M273" s="54"/>
      <c r="N273" s="37"/>
    </row>
    <row r="274" spans="1:14" ht="12.75" customHeight="1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4"/>
        <v xml:space="preserve"> </v>
      </c>
      <c r="L274" s="34"/>
      <c r="M274" s="54"/>
      <c r="N274" s="37"/>
    </row>
    <row r="275" spans="1:14" ht="12.75" customHeight="1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4"/>
        <v xml:space="preserve"> </v>
      </c>
      <c r="L275" s="34"/>
      <c r="M275" s="54"/>
      <c r="N275" s="37"/>
    </row>
    <row r="276" spans="1:14" ht="12.75" customHeight="1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4"/>
        <v xml:space="preserve"> </v>
      </c>
      <c r="L276" s="34"/>
      <c r="M276" s="54"/>
      <c r="N276" s="37"/>
    </row>
    <row r="277" spans="1:14" ht="12.75" customHeight="1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4"/>
        <v xml:space="preserve"> </v>
      </c>
      <c r="L277" s="34"/>
      <c r="M277" s="54"/>
      <c r="N277" s="37"/>
    </row>
    <row r="278" spans="1:14" ht="12.75" customHeight="1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4"/>
        <v xml:space="preserve"> </v>
      </c>
      <c r="L278" s="34"/>
      <c r="M278" s="54"/>
      <c r="N278" s="37"/>
    </row>
    <row r="279" spans="1:14" ht="12.75" customHeight="1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4"/>
        <v xml:space="preserve"> </v>
      </c>
      <c r="L279" s="34"/>
      <c r="M279" s="54"/>
      <c r="N279" s="37"/>
    </row>
    <row r="280" spans="1:14" ht="12.75" customHeight="1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4"/>
        <v xml:space="preserve"> </v>
      </c>
      <c r="L280" s="34"/>
      <c r="M280" s="54"/>
      <c r="N280" s="37"/>
    </row>
    <row r="281" spans="1:14" ht="12.75" customHeight="1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4"/>
        <v xml:space="preserve"> </v>
      </c>
      <c r="L281" s="34"/>
      <c r="M281" s="54"/>
      <c r="N281" s="37"/>
    </row>
    <row r="282" spans="1:14" ht="12.75" customHeight="1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4"/>
        <v xml:space="preserve"> </v>
      </c>
      <c r="L282" s="34"/>
      <c r="M282" s="54"/>
      <c r="N282" s="37"/>
    </row>
    <row r="283" spans="1:14" ht="12.75" customHeight="1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4"/>
        <v xml:space="preserve"> </v>
      </c>
      <c r="L283" s="34"/>
      <c r="M283" s="54"/>
      <c r="N283" s="37"/>
    </row>
    <row r="284" spans="1:14" ht="12.75" customHeight="1" x14ac:dyDescent="0.3">
      <c r="A284" s="27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4"/>
        <v xml:space="preserve"> </v>
      </c>
      <c r="L284" s="34"/>
      <c r="M284" s="54"/>
      <c r="N284" s="37"/>
    </row>
    <row r="285" spans="1:14" ht="12.75" customHeight="1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4"/>
        <v xml:space="preserve"> </v>
      </c>
      <c r="L285" s="34"/>
      <c r="M285" s="54"/>
      <c r="N285" s="37"/>
    </row>
    <row r="286" spans="1:14" ht="12.75" customHeight="1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4"/>
        <v xml:space="preserve"> </v>
      </c>
      <c r="L286" s="34"/>
      <c r="M286" s="54"/>
      <c r="N286" s="37"/>
    </row>
    <row r="287" spans="1:14" ht="12.75" customHeight="1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4"/>
        <v xml:space="preserve"> </v>
      </c>
      <c r="L287" s="34"/>
      <c r="M287" s="54"/>
      <c r="N287" s="37"/>
    </row>
    <row r="288" spans="1:14" ht="12.75" customHeight="1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4"/>
        <v xml:space="preserve"> </v>
      </c>
      <c r="L288" s="34"/>
      <c r="M288" s="54"/>
      <c r="N288" s="37"/>
    </row>
    <row r="289" spans="1:14" ht="12.75" customHeight="1" x14ac:dyDescent="0.3">
      <c r="A289" s="26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4"/>
        <v xml:space="preserve"> </v>
      </c>
      <c r="L289" s="34"/>
      <c r="M289" s="54"/>
      <c r="N289" s="37"/>
    </row>
    <row r="290" spans="1:14" ht="12.75" customHeight="1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4"/>
        <v xml:space="preserve"> </v>
      </c>
      <c r="L290" s="34"/>
      <c r="M290" s="54"/>
      <c r="N290" s="37"/>
    </row>
    <row r="291" spans="1:14" ht="12.75" customHeight="1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4"/>
        <v xml:space="preserve"> </v>
      </c>
      <c r="L291" s="34"/>
      <c r="M291" s="54"/>
      <c r="N291" s="37"/>
    </row>
    <row r="292" spans="1:14" ht="12.75" customHeight="1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4"/>
        <v xml:space="preserve"> </v>
      </c>
      <c r="L292" s="34"/>
      <c r="M292" s="54"/>
      <c r="N292" s="37"/>
    </row>
    <row r="293" spans="1:14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4"/>
        <v xml:space="preserve"> </v>
      </c>
      <c r="L293" s="34"/>
      <c r="M293" s="54"/>
      <c r="N293" s="37"/>
    </row>
    <row r="294" spans="1:14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4"/>
        <v xml:space="preserve"> </v>
      </c>
      <c r="L294" s="34"/>
      <c r="M294" s="54"/>
      <c r="N294" s="37"/>
    </row>
    <row r="295" spans="1:14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4"/>
        <v xml:space="preserve"> </v>
      </c>
      <c r="L295" s="34"/>
      <c r="M295" s="54"/>
      <c r="N295" s="37"/>
    </row>
    <row r="296" spans="1:14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4"/>
        <v xml:space="preserve"> </v>
      </c>
      <c r="L296" s="34"/>
      <c r="M296" s="54"/>
      <c r="N296" s="37"/>
    </row>
    <row r="297" spans="1:14" x14ac:dyDescent="0.3">
      <c r="A297" s="27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4"/>
        <v xml:space="preserve"> </v>
      </c>
      <c r="L297" s="34"/>
      <c r="M297" s="54"/>
      <c r="N297" s="37"/>
    </row>
    <row r="298" spans="1:14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4"/>
        <v xml:space="preserve"> </v>
      </c>
      <c r="L298" s="34"/>
      <c r="M298" s="54"/>
      <c r="N298" s="37"/>
    </row>
    <row r="299" spans="1:14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4"/>
        <v xml:space="preserve"> </v>
      </c>
      <c r="L299" s="34"/>
      <c r="M299" s="54"/>
      <c r="N299" s="37"/>
    </row>
    <row r="300" spans="1:14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4"/>
        <v xml:space="preserve"> </v>
      </c>
      <c r="L300" s="34"/>
      <c r="M300" s="54"/>
      <c r="N300" s="37"/>
    </row>
    <row r="301" spans="1:14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4"/>
        <v xml:space="preserve"> </v>
      </c>
      <c r="L301" s="34"/>
      <c r="M301" s="54"/>
      <c r="N301" s="37"/>
    </row>
    <row r="302" spans="1:14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4"/>
        <v xml:space="preserve"> </v>
      </c>
      <c r="L302" s="34"/>
      <c r="M302" s="54"/>
      <c r="N302" s="37"/>
    </row>
    <row r="303" spans="1:14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4"/>
        <v xml:space="preserve"> </v>
      </c>
      <c r="L303" s="34"/>
      <c r="M303" s="54"/>
      <c r="N303" s="37"/>
    </row>
    <row r="304" spans="1:14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4"/>
        <v xml:space="preserve"> </v>
      </c>
      <c r="L304" s="34"/>
      <c r="M304" s="54"/>
      <c r="N304" s="37"/>
    </row>
    <row r="305" spans="1:14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4"/>
        <v xml:space="preserve"> </v>
      </c>
      <c r="L305" s="34"/>
      <c r="M305" s="54"/>
      <c r="N305" s="37"/>
    </row>
    <row r="306" spans="1:14" x14ac:dyDescent="0.3">
      <c r="A306" s="27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4"/>
        <v xml:space="preserve"> </v>
      </c>
      <c r="L306" s="34"/>
      <c r="M306" s="54"/>
      <c r="N306" s="37"/>
    </row>
    <row r="307" spans="1:14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4"/>
        <v xml:space="preserve"> </v>
      </c>
      <c r="L307" s="34"/>
      <c r="M307" s="54"/>
      <c r="N307" s="37"/>
    </row>
    <row r="308" spans="1:14" x14ac:dyDescent="0.3">
      <c r="A308" s="27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4"/>
        <v xml:space="preserve"> </v>
      </c>
      <c r="L308" s="34"/>
      <c r="M308" s="54"/>
      <c r="N308" s="37"/>
    </row>
    <row r="309" spans="1:14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4"/>
        <v xml:space="preserve"> </v>
      </c>
      <c r="L309" s="34"/>
      <c r="M309" s="54"/>
      <c r="N309" s="37"/>
    </row>
    <row r="310" spans="1:14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4"/>
        <v xml:space="preserve"> </v>
      </c>
      <c r="L310" s="34"/>
      <c r="M310" s="54"/>
      <c r="N310" s="37"/>
    </row>
    <row r="311" spans="1:14" x14ac:dyDescent="0.3">
      <c r="A311" s="26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4"/>
        <v xml:space="preserve"> </v>
      </c>
      <c r="L311" s="34"/>
      <c r="M311" s="54"/>
      <c r="N311" s="37"/>
    </row>
    <row r="312" spans="1:14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4"/>
        <v xml:space="preserve"> </v>
      </c>
      <c r="L312" s="34"/>
      <c r="M312" s="54"/>
      <c r="N312" s="37"/>
    </row>
    <row r="313" spans="1:14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4"/>
        <v xml:space="preserve"> </v>
      </c>
      <c r="L313" s="34"/>
      <c r="M313" s="54"/>
      <c r="N313" s="37"/>
    </row>
    <row r="314" spans="1:14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si="4"/>
        <v xml:space="preserve"> </v>
      </c>
      <c r="L314" s="34"/>
      <c r="M314" s="54"/>
      <c r="N314" s="37"/>
    </row>
    <row r="315" spans="1:14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4"/>
        <v xml:space="preserve"> </v>
      </c>
      <c r="L315" s="34"/>
      <c r="M315" s="54"/>
      <c r="N315" s="37"/>
    </row>
    <row r="316" spans="1:14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4"/>
        <v xml:space="preserve"> </v>
      </c>
      <c r="L316" s="34"/>
      <c r="M316" s="54"/>
      <c r="N316" s="37"/>
    </row>
    <row r="317" spans="1:14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4"/>
        <v xml:space="preserve"> </v>
      </c>
      <c r="L317" s="34"/>
      <c r="M317" s="54"/>
      <c r="N317" s="37"/>
    </row>
    <row r="318" spans="1:14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4"/>
        <v xml:space="preserve"> </v>
      </c>
      <c r="L318" s="34"/>
      <c r="M318" s="54"/>
      <c r="N318" s="37"/>
    </row>
    <row r="319" spans="1:14" x14ac:dyDescent="0.3">
      <c r="A319" s="27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4"/>
        <v xml:space="preserve"> </v>
      </c>
      <c r="L319" s="34"/>
      <c r="M319" s="54"/>
      <c r="N319" s="37"/>
    </row>
    <row r="320" spans="1:14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4"/>
        <v xml:space="preserve"> </v>
      </c>
      <c r="L320" s="34"/>
      <c r="M320" s="54"/>
      <c r="N320" s="37"/>
    </row>
    <row r="321" spans="1:14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4"/>
        <v xml:space="preserve"> </v>
      </c>
      <c r="L321" s="34"/>
      <c r="M321" s="54"/>
      <c r="N321" s="37"/>
    </row>
    <row r="322" spans="1:14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4"/>
        <v xml:space="preserve"> </v>
      </c>
      <c r="L322" s="34"/>
      <c r="M322" s="54"/>
      <c r="N322" s="37"/>
    </row>
    <row r="323" spans="1:14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4"/>
        <v xml:space="preserve"> </v>
      </c>
      <c r="L323" s="34"/>
      <c r="M323" s="54"/>
      <c r="N323" s="37"/>
    </row>
    <row r="324" spans="1:14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4"/>
        <v xml:space="preserve"> </v>
      </c>
      <c r="L324" s="34"/>
      <c r="M324" s="54"/>
      <c r="N324" s="37"/>
    </row>
    <row r="325" spans="1:14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4"/>
        <v xml:space="preserve"> </v>
      </c>
      <c r="L325" s="34"/>
      <c r="M325" s="54"/>
      <c r="N325" s="37"/>
    </row>
    <row r="326" spans="1:14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4"/>
        <v xml:space="preserve"> </v>
      </c>
      <c r="L326" s="34"/>
      <c r="M326" s="54"/>
      <c r="N326" s="37"/>
    </row>
    <row r="327" spans="1:14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ref="K327:K390" si="5">IF(I327,IF(ISNUMBER(J327),J327*I327," ")," ")</f>
        <v xml:space="preserve"> </v>
      </c>
      <c r="L327" s="34"/>
      <c r="M327" s="54"/>
      <c r="N327" s="37"/>
    </row>
    <row r="328" spans="1:14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5"/>
        <v xml:space="preserve"> </v>
      </c>
      <c r="L328" s="34"/>
      <c r="M328" s="54"/>
      <c r="N328" s="37"/>
    </row>
    <row r="329" spans="1:14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5"/>
        <v xml:space="preserve"> </v>
      </c>
      <c r="L329" s="34"/>
      <c r="M329" s="54"/>
      <c r="N329" s="37"/>
    </row>
    <row r="330" spans="1:14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5"/>
        <v xml:space="preserve"> </v>
      </c>
      <c r="L330" s="34"/>
      <c r="M330" s="54"/>
      <c r="N330" s="37"/>
    </row>
    <row r="331" spans="1:14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5"/>
        <v xml:space="preserve"> </v>
      </c>
      <c r="L331" s="34"/>
      <c r="M331" s="54"/>
      <c r="N331" s="37"/>
    </row>
    <row r="332" spans="1:14" x14ac:dyDescent="0.3">
      <c r="A332" s="27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5"/>
        <v xml:space="preserve"> </v>
      </c>
      <c r="L332" s="34"/>
      <c r="M332" s="54"/>
      <c r="N332" s="37"/>
    </row>
    <row r="333" spans="1:14" x14ac:dyDescent="0.3">
      <c r="A333" s="26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5"/>
        <v xml:space="preserve"> </v>
      </c>
      <c r="L333" s="34"/>
      <c r="M333" s="54"/>
      <c r="N333" s="37"/>
    </row>
    <row r="334" spans="1:14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5"/>
        <v xml:space="preserve"> </v>
      </c>
      <c r="L334" s="34"/>
      <c r="M334" s="54"/>
      <c r="N334" s="37"/>
    </row>
    <row r="335" spans="1:14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5"/>
        <v xml:space="preserve"> </v>
      </c>
      <c r="L335" s="34"/>
      <c r="M335" s="54"/>
      <c r="N335" s="37"/>
    </row>
    <row r="336" spans="1:14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5"/>
        <v xml:space="preserve"> </v>
      </c>
      <c r="L336" s="34"/>
      <c r="M336" s="54"/>
      <c r="N336" s="37"/>
    </row>
    <row r="337" spans="1:14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5"/>
        <v xml:space="preserve"> </v>
      </c>
      <c r="L337" s="34"/>
      <c r="M337" s="54"/>
      <c r="N337" s="37"/>
    </row>
    <row r="338" spans="1:14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5"/>
        <v xml:space="preserve"> </v>
      </c>
      <c r="L338" s="34"/>
      <c r="M338" s="54"/>
      <c r="N338" s="37"/>
    </row>
    <row r="339" spans="1:14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5"/>
        <v xml:space="preserve"> </v>
      </c>
      <c r="L339" s="34"/>
      <c r="M339" s="54"/>
      <c r="N339" s="37"/>
    </row>
    <row r="340" spans="1:14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5"/>
        <v xml:space="preserve"> </v>
      </c>
      <c r="L340" s="34"/>
      <c r="M340" s="54"/>
      <c r="N340" s="37"/>
    </row>
    <row r="341" spans="1:14" x14ac:dyDescent="0.3">
      <c r="A341" s="27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5"/>
        <v xml:space="preserve"> </v>
      </c>
      <c r="L341" s="34"/>
      <c r="M341" s="54"/>
      <c r="N341" s="37"/>
    </row>
    <row r="342" spans="1:14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5"/>
        <v xml:space="preserve"> </v>
      </c>
      <c r="L342" s="34"/>
      <c r="M342" s="54"/>
      <c r="N342" s="37"/>
    </row>
    <row r="343" spans="1:14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5"/>
        <v xml:space="preserve"> </v>
      </c>
      <c r="L343" s="34"/>
      <c r="M343" s="54"/>
      <c r="N343" s="37"/>
    </row>
    <row r="344" spans="1:14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5"/>
        <v xml:space="preserve"> </v>
      </c>
      <c r="L344" s="34"/>
      <c r="M344" s="54"/>
      <c r="N344" s="37"/>
    </row>
    <row r="345" spans="1:14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5"/>
        <v xml:space="preserve"> </v>
      </c>
      <c r="L345" s="34"/>
      <c r="M345" s="54"/>
      <c r="N345" s="37"/>
    </row>
    <row r="346" spans="1:14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5"/>
        <v xml:space="preserve"> </v>
      </c>
      <c r="L346" s="34"/>
      <c r="M346" s="54"/>
      <c r="N346" s="37"/>
    </row>
    <row r="347" spans="1:14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5"/>
        <v xml:space="preserve"> </v>
      </c>
      <c r="L347" s="34"/>
      <c r="M347" s="54"/>
      <c r="N347" s="37"/>
    </row>
    <row r="348" spans="1:14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5"/>
        <v xml:space="preserve"> </v>
      </c>
      <c r="L348" s="34"/>
      <c r="M348" s="54"/>
      <c r="N348" s="37"/>
    </row>
    <row r="349" spans="1:14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5"/>
        <v xml:space="preserve"> </v>
      </c>
      <c r="L349" s="34"/>
      <c r="M349" s="54"/>
      <c r="N349" s="37"/>
    </row>
    <row r="350" spans="1:14" x14ac:dyDescent="0.3">
      <c r="A350" s="27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5"/>
        <v xml:space="preserve"> </v>
      </c>
      <c r="L350" s="34"/>
      <c r="M350" s="54"/>
      <c r="N350" s="37"/>
    </row>
    <row r="351" spans="1:14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5"/>
        <v xml:space="preserve"> </v>
      </c>
      <c r="L351" s="34"/>
      <c r="M351" s="54"/>
      <c r="N351" s="37"/>
    </row>
    <row r="352" spans="1:14" x14ac:dyDescent="0.3">
      <c r="A352" s="27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5"/>
        <v xml:space="preserve"> </v>
      </c>
      <c r="L352" s="34"/>
      <c r="M352" s="54"/>
      <c r="N352" s="37"/>
    </row>
    <row r="353" spans="1:14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5"/>
        <v xml:space="preserve"> </v>
      </c>
      <c r="L353" s="34"/>
      <c r="M353" s="54"/>
      <c r="N353" s="37"/>
    </row>
    <row r="354" spans="1:14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5"/>
        <v xml:space="preserve"> </v>
      </c>
      <c r="L354" s="34"/>
      <c r="M354" s="54"/>
      <c r="N354" s="37"/>
    </row>
    <row r="355" spans="1:14" x14ac:dyDescent="0.3">
      <c r="A355" s="26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5"/>
        <v xml:space="preserve"> </v>
      </c>
      <c r="L355" s="34"/>
      <c r="M355" s="54"/>
      <c r="N355" s="37"/>
    </row>
    <row r="356" spans="1:14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5"/>
        <v xml:space="preserve"> </v>
      </c>
      <c r="L356" s="34"/>
      <c r="M356" s="54"/>
      <c r="N356" s="37"/>
    </row>
    <row r="357" spans="1:14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5"/>
        <v xml:space="preserve"> </v>
      </c>
      <c r="L357" s="34"/>
      <c r="M357" s="54"/>
      <c r="N357" s="37"/>
    </row>
    <row r="358" spans="1:14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5"/>
        <v xml:space="preserve"> </v>
      </c>
      <c r="L358" s="34"/>
      <c r="M358" s="54"/>
      <c r="N358" s="37"/>
    </row>
    <row r="359" spans="1:14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5"/>
        <v xml:space="preserve"> </v>
      </c>
      <c r="L359" s="34"/>
      <c r="M359" s="54"/>
      <c r="N359" s="37"/>
    </row>
    <row r="360" spans="1:14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5"/>
        <v xml:space="preserve"> </v>
      </c>
      <c r="L360" s="34"/>
      <c r="M360" s="54"/>
      <c r="N360" s="37"/>
    </row>
    <row r="361" spans="1:14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5"/>
        <v xml:space="preserve"> </v>
      </c>
      <c r="L361" s="34"/>
      <c r="M361" s="54"/>
      <c r="N361" s="37"/>
    </row>
    <row r="362" spans="1:14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5"/>
        <v xml:space="preserve"> </v>
      </c>
      <c r="L362" s="34"/>
      <c r="M362" s="54"/>
      <c r="N362" s="37"/>
    </row>
    <row r="363" spans="1:14" x14ac:dyDescent="0.3">
      <c r="A363" s="27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5"/>
        <v xml:space="preserve"> </v>
      </c>
      <c r="L363" s="34"/>
      <c r="M363" s="54"/>
      <c r="N363" s="37"/>
    </row>
    <row r="364" spans="1:14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5"/>
        <v xml:space="preserve"> </v>
      </c>
      <c r="L364" s="34"/>
      <c r="M364" s="54"/>
      <c r="N364" s="37"/>
    </row>
    <row r="365" spans="1:14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5"/>
        <v xml:space="preserve"> </v>
      </c>
      <c r="L365" s="34"/>
      <c r="M365" s="54"/>
      <c r="N365" s="37"/>
    </row>
    <row r="366" spans="1:14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5"/>
        <v xml:space="preserve"> </v>
      </c>
      <c r="L366" s="34"/>
      <c r="M366" s="54"/>
      <c r="N366" s="37"/>
    </row>
    <row r="367" spans="1:14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5"/>
        <v xml:space="preserve"> </v>
      </c>
      <c r="L367" s="34"/>
      <c r="M367" s="54"/>
      <c r="N367" s="37"/>
    </row>
    <row r="368" spans="1:14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5"/>
        <v xml:space="preserve"> </v>
      </c>
      <c r="L368" s="34"/>
      <c r="M368" s="54"/>
      <c r="N368" s="37"/>
    </row>
    <row r="369" spans="1:14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5"/>
        <v xml:space="preserve"> </v>
      </c>
      <c r="L369" s="34"/>
      <c r="M369" s="54"/>
      <c r="N369" s="37"/>
    </row>
    <row r="370" spans="1:14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5"/>
        <v xml:space="preserve"> </v>
      </c>
      <c r="L370" s="34"/>
      <c r="M370" s="54"/>
      <c r="N370" s="37"/>
    </row>
    <row r="371" spans="1:14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5"/>
        <v xml:space="preserve"> </v>
      </c>
      <c r="L371" s="34"/>
      <c r="M371" s="54"/>
      <c r="N371" s="37"/>
    </row>
    <row r="372" spans="1:14" x14ac:dyDescent="0.3">
      <c r="A372" s="27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5"/>
        <v xml:space="preserve"> </v>
      </c>
      <c r="L372" s="34"/>
      <c r="M372" s="54"/>
      <c r="N372" s="37"/>
    </row>
    <row r="373" spans="1:14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5"/>
        <v xml:space="preserve"> </v>
      </c>
      <c r="L373" s="34"/>
      <c r="M373" s="54"/>
      <c r="N373" s="37"/>
    </row>
    <row r="374" spans="1:14" x14ac:dyDescent="0.3">
      <c r="A374" s="27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5"/>
        <v xml:space="preserve"> </v>
      </c>
      <c r="L374" s="34"/>
      <c r="M374" s="54"/>
      <c r="N374" s="37"/>
    </row>
    <row r="375" spans="1:14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5"/>
        <v xml:space="preserve"> </v>
      </c>
      <c r="L375" s="34"/>
      <c r="M375" s="54"/>
      <c r="N375" s="37"/>
    </row>
    <row r="376" spans="1:14" x14ac:dyDescent="0.3">
      <c r="A376" s="2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5"/>
        <v xml:space="preserve"> </v>
      </c>
      <c r="L376" s="34"/>
      <c r="M376" s="54"/>
      <c r="N376" s="37"/>
    </row>
    <row r="377" spans="1:14" x14ac:dyDescent="0.3">
      <c r="A377" s="26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5"/>
        <v xml:space="preserve"> </v>
      </c>
      <c r="L377" s="34"/>
      <c r="M377" s="54"/>
      <c r="N377" s="37"/>
    </row>
    <row r="378" spans="1:14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5"/>
        <v xml:space="preserve"> </v>
      </c>
      <c r="L378" s="34"/>
      <c r="M378" s="54"/>
      <c r="N378" s="37"/>
    </row>
    <row r="379" spans="1:14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5"/>
        <v xml:space="preserve"> </v>
      </c>
      <c r="L379" s="34"/>
      <c r="M379" s="54"/>
      <c r="N379" s="37"/>
    </row>
    <row r="380" spans="1:14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5"/>
        <v xml:space="preserve"> </v>
      </c>
      <c r="L380" s="34"/>
      <c r="M380" s="54"/>
      <c r="N380" s="37"/>
    </row>
    <row r="381" spans="1:14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5"/>
        <v xml:space="preserve"> </v>
      </c>
      <c r="L381" s="34"/>
      <c r="M381" s="54"/>
      <c r="N381" s="37"/>
    </row>
    <row r="382" spans="1:14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5"/>
        <v xml:space="preserve"> </v>
      </c>
      <c r="L382" s="34"/>
      <c r="M382" s="54"/>
      <c r="N382" s="37"/>
    </row>
    <row r="383" spans="1:14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5"/>
        <v xml:space="preserve"> </v>
      </c>
      <c r="L383" s="34"/>
      <c r="M383" s="54"/>
      <c r="N383" s="37"/>
    </row>
    <row r="384" spans="1:14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5"/>
        <v xml:space="preserve"> </v>
      </c>
      <c r="L384" s="34"/>
      <c r="M384" s="54"/>
      <c r="N384" s="37"/>
    </row>
    <row r="385" spans="1:14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5"/>
        <v xml:space="preserve"> </v>
      </c>
      <c r="L385" s="34"/>
      <c r="M385" s="54"/>
      <c r="N385" s="37"/>
    </row>
    <row r="386" spans="1:14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5"/>
        <v xml:space="preserve"> </v>
      </c>
      <c r="L386" s="34"/>
      <c r="M386" s="54"/>
      <c r="N386" s="37"/>
    </row>
    <row r="387" spans="1:14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5"/>
        <v xml:space="preserve"> </v>
      </c>
      <c r="L387" s="34"/>
      <c r="M387" s="54"/>
      <c r="N387" s="37"/>
    </row>
    <row r="388" spans="1:14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5"/>
        <v xml:space="preserve"> </v>
      </c>
      <c r="L388" s="34"/>
      <c r="M388" s="54"/>
      <c r="N388" s="37"/>
    </row>
    <row r="389" spans="1:14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5"/>
        <v xml:space="preserve"> </v>
      </c>
      <c r="L389" s="34"/>
      <c r="M389" s="54"/>
      <c r="N389" s="37"/>
    </row>
    <row r="390" spans="1:14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5"/>
        <v xml:space="preserve"> </v>
      </c>
      <c r="L390" s="34"/>
      <c r="M390" s="54"/>
      <c r="N390" s="37"/>
    </row>
    <row r="391" spans="1:14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ref="K391:K454" si="6">IF(I391,IF(ISNUMBER(J391),J391*I391," ")," ")</f>
        <v xml:space="preserve"> </v>
      </c>
      <c r="L391" s="34"/>
      <c r="M391" s="54"/>
      <c r="N391" s="37"/>
    </row>
    <row r="392" spans="1:14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6"/>
        <v xml:space="preserve"> </v>
      </c>
      <c r="L392" s="34"/>
      <c r="M392" s="54"/>
      <c r="N392" s="37"/>
    </row>
    <row r="393" spans="1:14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6"/>
        <v xml:space="preserve"> </v>
      </c>
      <c r="L393" s="34"/>
      <c r="M393" s="54"/>
      <c r="N393" s="37"/>
    </row>
    <row r="394" spans="1:14" x14ac:dyDescent="0.3">
      <c r="A394" s="2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6"/>
        <v xml:space="preserve"> </v>
      </c>
      <c r="L394" s="34"/>
      <c r="M394" s="54"/>
      <c r="N394" s="37"/>
    </row>
    <row r="395" spans="1:14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6"/>
        <v xml:space="preserve"> </v>
      </c>
      <c r="L395" s="34"/>
      <c r="M395" s="54"/>
      <c r="N395" s="37"/>
    </row>
    <row r="396" spans="1:14" x14ac:dyDescent="0.3">
      <c r="A396" s="27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6"/>
        <v xml:space="preserve"> </v>
      </c>
      <c r="L396" s="34"/>
      <c r="M396" s="54"/>
      <c r="N396" s="37"/>
    </row>
    <row r="397" spans="1:14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6"/>
        <v xml:space="preserve"> </v>
      </c>
      <c r="L397" s="34"/>
      <c r="M397" s="54"/>
      <c r="N397" s="37"/>
    </row>
    <row r="398" spans="1:14" x14ac:dyDescent="0.3">
      <c r="A398" s="2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6"/>
        <v xml:space="preserve"> </v>
      </c>
      <c r="L398" s="34"/>
      <c r="M398" s="54"/>
      <c r="N398" s="37"/>
    </row>
    <row r="399" spans="1:14" x14ac:dyDescent="0.3">
      <c r="A399" s="26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6"/>
        <v xml:space="preserve"> </v>
      </c>
      <c r="L399" s="34"/>
      <c r="M399" s="54"/>
      <c r="N399" s="37"/>
    </row>
    <row r="400" spans="1:14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6"/>
        <v xml:space="preserve"> </v>
      </c>
      <c r="L400" s="34"/>
      <c r="M400" s="54"/>
      <c r="N400" s="37"/>
    </row>
    <row r="401" spans="1:14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6"/>
        <v xml:space="preserve"> </v>
      </c>
      <c r="L401" s="34"/>
      <c r="M401" s="54"/>
      <c r="N401" s="37"/>
    </row>
    <row r="402" spans="1:14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6"/>
        <v xml:space="preserve"> </v>
      </c>
      <c r="L402" s="34"/>
      <c r="M402" s="54"/>
      <c r="N402" s="37"/>
    </row>
    <row r="403" spans="1:14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6"/>
        <v xml:space="preserve"> </v>
      </c>
      <c r="L403" s="34"/>
      <c r="M403" s="54"/>
      <c r="N403" s="37"/>
    </row>
    <row r="404" spans="1:14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6"/>
        <v xml:space="preserve"> </v>
      </c>
      <c r="L404" s="34"/>
      <c r="M404" s="54"/>
      <c r="N404" s="37"/>
    </row>
    <row r="405" spans="1:14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6"/>
        <v xml:space="preserve"> </v>
      </c>
      <c r="L405" s="34"/>
      <c r="M405" s="54"/>
      <c r="N405" s="37"/>
    </row>
    <row r="406" spans="1:14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6"/>
        <v xml:space="preserve"> </v>
      </c>
      <c r="L406" s="34"/>
      <c r="M406" s="54"/>
      <c r="N406" s="37"/>
    </row>
    <row r="407" spans="1:14" x14ac:dyDescent="0.3">
      <c r="A407" s="2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6"/>
        <v xml:space="preserve"> </v>
      </c>
      <c r="L407" s="34"/>
      <c r="M407" s="54"/>
      <c r="N407" s="37"/>
    </row>
    <row r="408" spans="1:14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6"/>
        <v xml:space="preserve"> </v>
      </c>
      <c r="L408" s="34"/>
      <c r="M408" s="54"/>
      <c r="N408" s="37"/>
    </row>
    <row r="409" spans="1:14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6"/>
        <v xml:space="preserve"> </v>
      </c>
      <c r="L409" s="34"/>
      <c r="M409" s="54"/>
      <c r="N409" s="37"/>
    </row>
    <row r="410" spans="1:14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6"/>
        <v xml:space="preserve"> </v>
      </c>
      <c r="L410" s="34"/>
      <c r="M410" s="54"/>
      <c r="N410" s="37"/>
    </row>
    <row r="411" spans="1:14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6"/>
        <v xml:space="preserve"> </v>
      </c>
      <c r="L411" s="34"/>
      <c r="M411" s="54"/>
      <c r="N411" s="37"/>
    </row>
    <row r="412" spans="1:14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6"/>
        <v xml:space="preserve"> </v>
      </c>
      <c r="L412" s="34"/>
      <c r="M412" s="54"/>
      <c r="N412" s="37"/>
    </row>
    <row r="413" spans="1:14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6"/>
        <v xml:space="preserve"> </v>
      </c>
      <c r="L413" s="34"/>
      <c r="M413" s="54"/>
      <c r="N413" s="37"/>
    </row>
    <row r="414" spans="1:14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6"/>
        <v xml:space="preserve"> </v>
      </c>
      <c r="L414" s="34"/>
      <c r="M414" s="54"/>
      <c r="N414" s="37"/>
    </row>
    <row r="415" spans="1:14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6"/>
        <v xml:space="preserve"> </v>
      </c>
      <c r="L415" s="34"/>
      <c r="M415" s="54"/>
      <c r="N415" s="37"/>
    </row>
    <row r="416" spans="1:14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6"/>
        <v xml:space="preserve"> </v>
      </c>
      <c r="L416" s="34"/>
      <c r="M416" s="54"/>
      <c r="N416" s="37"/>
    </row>
    <row r="417" spans="1:14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6"/>
        <v xml:space="preserve"> </v>
      </c>
      <c r="L417" s="34"/>
      <c r="M417" s="54"/>
      <c r="N417" s="37"/>
    </row>
    <row r="418" spans="1:14" x14ac:dyDescent="0.3">
      <c r="A418" s="27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6"/>
        <v xml:space="preserve"> </v>
      </c>
      <c r="L418" s="34"/>
      <c r="M418" s="54"/>
      <c r="N418" s="37"/>
    </row>
    <row r="419" spans="1:14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6"/>
        <v xml:space="preserve"> </v>
      </c>
      <c r="L419" s="34"/>
      <c r="M419" s="54"/>
      <c r="N419" s="37"/>
    </row>
    <row r="420" spans="1:14" x14ac:dyDescent="0.3">
      <c r="A420" s="2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6"/>
        <v xml:space="preserve"> </v>
      </c>
      <c r="L420" s="34"/>
      <c r="M420" s="54"/>
      <c r="N420" s="37"/>
    </row>
    <row r="421" spans="1:14" x14ac:dyDescent="0.3">
      <c r="A421" s="26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6"/>
        <v xml:space="preserve"> </v>
      </c>
      <c r="L421" s="34"/>
      <c r="M421" s="54"/>
      <c r="N421" s="37"/>
    </row>
    <row r="422" spans="1:14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6"/>
        <v xml:space="preserve"> </v>
      </c>
      <c r="L422" s="34"/>
      <c r="M422" s="54"/>
      <c r="N422" s="37"/>
    </row>
    <row r="423" spans="1:14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6"/>
        <v xml:space="preserve"> </v>
      </c>
      <c r="L423" s="34"/>
      <c r="M423" s="54"/>
      <c r="N423" s="37"/>
    </row>
    <row r="424" spans="1:14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6"/>
        <v xml:space="preserve"> </v>
      </c>
      <c r="L424" s="34"/>
      <c r="M424" s="54"/>
      <c r="N424" s="37"/>
    </row>
    <row r="425" spans="1:14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6"/>
        <v xml:space="preserve"> </v>
      </c>
      <c r="L425" s="34"/>
      <c r="M425" s="54"/>
      <c r="N425" s="37"/>
    </row>
    <row r="426" spans="1:14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6"/>
        <v xml:space="preserve"> </v>
      </c>
      <c r="L426" s="34"/>
      <c r="M426" s="54"/>
      <c r="N426" s="37"/>
    </row>
    <row r="427" spans="1:14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6"/>
        <v xml:space="preserve"> </v>
      </c>
      <c r="L427" s="34"/>
      <c r="M427" s="54"/>
      <c r="N427" s="37"/>
    </row>
    <row r="428" spans="1:14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6"/>
        <v xml:space="preserve"> </v>
      </c>
      <c r="L428" s="34"/>
      <c r="M428" s="54"/>
      <c r="N428" s="37"/>
    </row>
    <row r="429" spans="1:14" x14ac:dyDescent="0.3">
      <c r="A429" s="2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6"/>
        <v xml:space="preserve"> </v>
      </c>
      <c r="L429" s="34"/>
      <c r="M429" s="54"/>
      <c r="N429" s="37"/>
    </row>
    <row r="430" spans="1:14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6"/>
        <v xml:space="preserve"> </v>
      </c>
      <c r="L430" s="34"/>
      <c r="M430" s="54"/>
      <c r="N430" s="37"/>
    </row>
    <row r="431" spans="1:14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6"/>
        <v xml:space="preserve"> </v>
      </c>
      <c r="L431" s="34"/>
      <c r="M431" s="54"/>
      <c r="N431" s="37"/>
    </row>
    <row r="432" spans="1:14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6"/>
        <v xml:space="preserve"> </v>
      </c>
      <c r="L432" s="34"/>
      <c r="M432" s="54"/>
      <c r="N432" s="37"/>
    </row>
    <row r="433" spans="1:14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6"/>
        <v xml:space="preserve"> </v>
      </c>
      <c r="L433" s="34"/>
      <c r="M433" s="54"/>
      <c r="N433" s="37"/>
    </row>
    <row r="434" spans="1:14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6"/>
        <v xml:space="preserve"> </v>
      </c>
      <c r="L434" s="34"/>
      <c r="M434" s="54"/>
      <c r="N434" s="37"/>
    </row>
    <row r="435" spans="1:14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6"/>
        <v xml:space="preserve"> </v>
      </c>
      <c r="L435" s="34"/>
      <c r="M435" s="54"/>
      <c r="N435" s="37"/>
    </row>
    <row r="436" spans="1:14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6"/>
        <v xml:space="preserve"> </v>
      </c>
      <c r="L436" s="34"/>
      <c r="M436" s="54"/>
      <c r="N436" s="37"/>
    </row>
    <row r="437" spans="1:14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6"/>
        <v xml:space="preserve"> </v>
      </c>
      <c r="L437" s="34"/>
      <c r="M437" s="54"/>
      <c r="N437" s="37"/>
    </row>
    <row r="438" spans="1:14" x14ac:dyDescent="0.3">
      <c r="A438" s="2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6"/>
        <v xml:space="preserve"> </v>
      </c>
      <c r="L438" s="34"/>
      <c r="M438" s="54"/>
      <c r="N438" s="37"/>
    </row>
    <row r="439" spans="1:14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6"/>
        <v xml:space="preserve"> </v>
      </c>
      <c r="L439" s="34"/>
      <c r="M439" s="54"/>
      <c r="N439" s="37"/>
    </row>
    <row r="440" spans="1:14" x14ac:dyDescent="0.3">
      <c r="A440" s="27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6"/>
        <v xml:space="preserve"> </v>
      </c>
      <c r="L440" s="34"/>
      <c r="M440" s="54"/>
      <c r="N440" s="37"/>
    </row>
    <row r="441" spans="1:14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6"/>
        <v xml:space="preserve"> </v>
      </c>
      <c r="L441" s="34"/>
      <c r="M441" s="54"/>
      <c r="N441" s="37"/>
    </row>
    <row r="442" spans="1:14" x14ac:dyDescent="0.3">
      <c r="A442" s="2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6"/>
        <v xml:space="preserve"> </v>
      </c>
      <c r="L442" s="34"/>
      <c r="M442" s="54"/>
      <c r="N442" s="37"/>
    </row>
    <row r="443" spans="1:14" x14ac:dyDescent="0.3">
      <c r="A443" s="26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6"/>
        <v xml:space="preserve"> </v>
      </c>
      <c r="L443" s="34"/>
      <c r="M443" s="54"/>
      <c r="N443" s="37"/>
    </row>
    <row r="444" spans="1:14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6"/>
        <v xml:space="preserve"> </v>
      </c>
      <c r="L444" s="34"/>
      <c r="M444" s="54"/>
      <c r="N444" s="37"/>
    </row>
    <row r="445" spans="1:14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6"/>
        <v xml:space="preserve"> </v>
      </c>
      <c r="L445" s="34"/>
      <c r="M445" s="54"/>
      <c r="N445" s="37"/>
    </row>
    <row r="446" spans="1:14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6"/>
        <v xml:space="preserve"> </v>
      </c>
      <c r="L446" s="34"/>
      <c r="M446" s="54"/>
      <c r="N446" s="37"/>
    </row>
    <row r="447" spans="1:14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6"/>
        <v xml:space="preserve"> </v>
      </c>
      <c r="L447" s="34"/>
      <c r="M447" s="54"/>
      <c r="N447" s="37"/>
    </row>
    <row r="448" spans="1:14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6"/>
        <v xml:space="preserve"> </v>
      </c>
      <c r="L448" s="34"/>
      <c r="M448" s="54"/>
      <c r="N448" s="37"/>
    </row>
    <row r="449" spans="1:14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6"/>
        <v xml:space="preserve"> </v>
      </c>
      <c r="L449" s="34"/>
      <c r="M449" s="54"/>
      <c r="N449" s="37"/>
    </row>
    <row r="450" spans="1:14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6"/>
        <v xml:space="preserve"> </v>
      </c>
      <c r="L450" s="34"/>
      <c r="M450" s="54"/>
      <c r="N450" s="37"/>
    </row>
    <row r="451" spans="1:14" x14ac:dyDescent="0.3">
      <c r="A451" s="2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6"/>
        <v xml:space="preserve"> </v>
      </c>
      <c r="L451" s="34"/>
      <c r="M451" s="54"/>
      <c r="N451" s="37"/>
    </row>
    <row r="452" spans="1:14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6"/>
        <v xml:space="preserve"> </v>
      </c>
      <c r="L452" s="34"/>
      <c r="M452" s="54"/>
      <c r="N452" s="37"/>
    </row>
    <row r="453" spans="1:14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6"/>
        <v xml:space="preserve"> </v>
      </c>
      <c r="L453" s="34"/>
      <c r="M453" s="54"/>
      <c r="N453" s="37"/>
    </row>
    <row r="454" spans="1:14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6"/>
        <v xml:space="preserve"> </v>
      </c>
      <c r="L454" s="34"/>
      <c r="M454" s="54"/>
      <c r="N454" s="37"/>
    </row>
    <row r="455" spans="1:14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ref="K455:K518" si="7">IF(I455,IF(ISNUMBER(J455),J455*I455," ")," ")</f>
        <v xml:space="preserve"> </v>
      </c>
      <c r="L455" s="34"/>
      <c r="M455" s="54"/>
      <c r="N455" s="37"/>
    </row>
    <row r="456" spans="1:14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7"/>
        <v xml:space="preserve"> </v>
      </c>
      <c r="L456" s="34"/>
      <c r="M456" s="54"/>
      <c r="N456" s="37"/>
    </row>
    <row r="457" spans="1:14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7"/>
        <v xml:space="preserve"> </v>
      </c>
      <c r="L457" s="34"/>
      <c r="M457" s="54"/>
      <c r="N457" s="37"/>
    </row>
    <row r="458" spans="1:14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7"/>
        <v xml:space="preserve"> </v>
      </c>
      <c r="L458" s="34"/>
      <c r="M458" s="54"/>
      <c r="N458" s="37"/>
    </row>
    <row r="459" spans="1:14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7"/>
        <v xml:space="preserve"> </v>
      </c>
      <c r="L459" s="34"/>
      <c r="M459" s="54"/>
      <c r="N459" s="37"/>
    </row>
    <row r="460" spans="1:14" x14ac:dyDescent="0.3">
      <c r="A460" s="2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7"/>
        <v xml:space="preserve"> </v>
      </c>
      <c r="L460" s="34"/>
      <c r="M460" s="54"/>
      <c r="N460" s="37"/>
    </row>
    <row r="461" spans="1:14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7"/>
        <v xml:space="preserve"> </v>
      </c>
      <c r="L461" s="34"/>
      <c r="M461" s="54"/>
      <c r="N461" s="37"/>
    </row>
    <row r="462" spans="1:14" x14ac:dyDescent="0.3">
      <c r="A462" s="27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7"/>
        <v xml:space="preserve"> </v>
      </c>
      <c r="L462" s="34"/>
      <c r="M462" s="54"/>
      <c r="N462" s="37"/>
    </row>
    <row r="463" spans="1:14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7"/>
        <v xml:space="preserve"> </v>
      </c>
      <c r="L463" s="34"/>
      <c r="M463" s="54"/>
      <c r="N463" s="37"/>
    </row>
    <row r="464" spans="1:14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7"/>
        <v xml:space="preserve"> </v>
      </c>
      <c r="L464" s="34"/>
      <c r="M464" s="54"/>
      <c r="N464" s="37"/>
    </row>
    <row r="465" spans="1:14" x14ac:dyDescent="0.3">
      <c r="A465" s="26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7"/>
        <v xml:space="preserve"> </v>
      </c>
      <c r="L465" s="34"/>
      <c r="M465" s="54"/>
      <c r="N465" s="37"/>
    </row>
    <row r="466" spans="1:14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7"/>
        <v xml:space="preserve"> </v>
      </c>
      <c r="L466" s="34"/>
      <c r="M466" s="54"/>
      <c r="N466" s="37"/>
    </row>
    <row r="467" spans="1:14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7"/>
        <v xml:space="preserve"> </v>
      </c>
      <c r="L467" s="34"/>
      <c r="M467" s="54"/>
      <c r="N467" s="37"/>
    </row>
    <row r="468" spans="1:14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7"/>
        <v xml:space="preserve"> </v>
      </c>
      <c r="L468" s="34"/>
      <c r="M468" s="54"/>
      <c r="N468" s="37"/>
    </row>
    <row r="469" spans="1:14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7"/>
        <v xml:space="preserve"> </v>
      </c>
      <c r="L469" s="34"/>
      <c r="M469" s="54"/>
      <c r="N469" s="37"/>
    </row>
    <row r="470" spans="1:14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7"/>
        <v xml:space="preserve"> </v>
      </c>
      <c r="L470" s="34"/>
      <c r="M470" s="54"/>
      <c r="N470" s="37"/>
    </row>
    <row r="471" spans="1:14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7"/>
        <v xml:space="preserve"> </v>
      </c>
      <c r="L471" s="34"/>
      <c r="M471" s="54"/>
      <c r="N471" s="37"/>
    </row>
    <row r="472" spans="1:14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7"/>
        <v xml:space="preserve"> </v>
      </c>
      <c r="L472" s="34"/>
      <c r="M472" s="54"/>
      <c r="N472" s="37"/>
    </row>
    <row r="473" spans="1:14" x14ac:dyDescent="0.3">
      <c r="A473" s="2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7"/>
        <v xml:space="preserve"> </v>
      </c>
      <c r="L473" s="34"/>
      <c r="M473" s="54"/>
      <c r="N473" s="37"/>
    </row>
    <row r="474" spans="1:14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7"/>
        <v xml:space="preserve"> </v>
      </c>
      <c r="L474" s="34"/>
      <c r="M474" s="54"/>
      <c r="N474" s="37"/>
    </row>
    <row r="475" spans="1:14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7"/>
        <v xml:space="preserve"> </v>
      </c>
      <c r="L475" s="34"/>
      <c r="M475" s="54"/>
      <c r="N475" s="37"/>
    </row>
    <row r="476" spans="1:14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7"/>
        <v xml:space="preserve"> </v>
      </c>
      <c r="L476" s="34"/>
      <c r="M476" s="54"/>
      <c r="N476" s="37"/>
    </row>
    <row r="477" spans="1:14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7"/>
        <v xml:space="preserve"> </v>
      </c>
      <c r="L477" s="34"/>
      <c r="M477" s="54"/>
      <c r="N477" s="37"/>
    </row>
    <row r="478" spans="1:14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7"/>
        <v xml:space="preserve"> </v>
      </c>
      <c r="L478" s="34"/>
      <c r="M478" s="54"/>
      <c r="N478" s="37"/>
    </row>
    <row r="479" spans="1:14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7"/>
        <v xml:space="preserve"> </v>
      </c>
      <c r="L479" s="34"/>
      <c r="M479" s="54"/>
      <c r="N479" s="37"/>
    </row>
    <row r="480" spans="1:14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7"/>
        <v xml:space="preserve"> </v>
      </c>
      <c r="L480" s="34"/>
      <c r="M480" s="54"/>
      <c r="N480" s="37"/>
    </row>
    <row r="481" spans="1:14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7"/>
        <v xml:space="preserve"> </v>
      </c>
      <c r="L481" s="34"/>
      <c r="M481" s="54"/>
      <c r="N481" s="37"/>
    </row>
    <row r="482" spans="1:14" x14ac:dyDescent="0.3">
      <c r="A482" s="2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7"/>
        <v xml:space="preserve"> </v>
      </c>
      <c r="L482" s="34"/>
      <c r="M482" s="54"/>
      <c r="N482" s="37"/>
    </row>
    <row r="483" spans="1:14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7"/>
        <v xml:space="preserve"> </v>
      </c>
      <c r="L483" s="34"/>
      <c r="M483" s="54"/>
      <c r="N483" s="37"/>
    </row>
    <row r="484" spans="1:14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7"/>
        <v xml:space="preserve"> </v>
      </c>
      <c r="L484" s="34"/>
      <c r="M484" s="54"/>
      <c r="N484" s="37"/>
    </row>
    <row r="485" spans="1:14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7"/>
        <v xml:space="preserve"> </v>
      </c>
      <c r="L485" s="34"/>
      <c r="M485" s="54"/>
      <c r="N485" s="37"/>
    </row>
    <row r="486" spans="1:14" x14ac:dyDescent="0.3">
      <c r="A486" s="2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7"/>
        <v xml:space="preserve"> </v>
      </c>
      <c r="L486" s="34"/>
      <c r="M486" s="54"/>
      <c r="N486" s="37"/>
    </row>
    <row r="487" spans="1:14" x14ac:dyDescent="0.3">
      <c r="A487" s="26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7"/>
        <v xml:space="preserve"> </v>
      </c>
      <c r="L487" s="34"/>
      <c r="M487" s="54"/>
      <c r="N487" s="37"/>
    </row>
    <row r="488" spans="1:14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7"/>
        <v xml:space="preserve"> </v>
      </c>
      <c r="L488" s="34"/>
      <c r="M488" s="54"/>
      <c r="N488" s="37"/>
    </row>
    <row r="489" spans="1:14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7"/>
        <v xml:space="preserve"> </v>
      </c>
      <c r="L489" s="34"/>
      <c r="M489" s="54"/>
      <c r="N489" s="37"/>
    </row>
    <row r="490" spans="1:14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7"/>
        <v xml:space="preserve"> </v>
      </c>
      <c r="L490" s="34"/>
      <c r="M490" s="54"/>
      <c r="N490" s="37"/>
    </row>
    <row r="491" spans="1:14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7"/>
        <v xml:space="preserve"> </v>
      </c>
      <c r="L491" s="34"/>
      <c r="M491" s="54"/>
      <c r="N491" s="37"/>
    </row>
    <row r="492" spans="1:14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7"/>
        <v xml:space="preserve"> </v>
      </c>
      <c r="L492" s="34"/>
      <c r="M492" s="54"/>
      <c r="N492" s="37"/>
    </row>
    <row r="493" spans="1:14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7"/>
        <v xml:space="preserve"> </v>
      </c>
      <c r="L493" s="34"/>
      <c r="M493" s="54"/>
      <c r="N493" s="37"/>
    </row>
    <row r="494" spans="1:14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7"/>
        <v xml:space="preserve"> </v>
      </c>
      <c r="L494" s="34"/>
      <c r="M494" s="54"/>
      <c r="N494" s="37"/>
    </row>
    <row r="495" spans="1:14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7"/>
        <v xml:space="preserve"> </v>
      </c>
      <c r="L495" s="34"/>
      <c r="M495" s="54"/>
      <c r="N495" s="37"/>
    </row>
    <row r="496" spans="1:14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7"/>
        <v xml:space="preserve"> </v>
      </c>
      <c r="L496" s="34"/>
      <c r="M496" s="54"/>
      <c r="N496" s="37"/>
    </row>
    <row r="497" spans="1:14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7"/>
        <v xml:space="preserve"> </v>
      </c>
      <c r="L497" s="34"/>
      <c r="M497" s="54"/>
      <c r="N497" s="37"/>
    </row>
    <row r="498" spans="1:14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7"/>
        <v xml:space="preserve"> </v>
      </c>
      <c r="L498" s="34"/>
      <c r="M498" s="54"/>
      <c r="N498" s="37"/>
    </row>
    <row r="499" spans="1:14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7"/>
        <v xml:space="preserve"> </v>
      </c>
      <c r="L499" s="34"/>
      <c r="M499" s="54"/>
      <c r="N499" s="37"/>
    </row>
    <row r="500" spans="1:14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7"/>
        <v xml:space="preserve"> </v>
      </c>
      <c r="L500" s="34"/>
      <c r="M500" s="54"/>
      <c r="N500" s="37"/>
    </row>
    <row r="501" spans="1:14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7"/>
        <v xml:space="preserve"> </v>
      </c>
      <c r="L501" s="34"/>
      <c r="M501" s="54"/>
      <c r="N501" s="37"/>
    </row>
    <row r="502" spans="1:14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7"/>
        <v xml:space="preserve"> </v>
      </c>
      <c r="L502" s="34"/>
      <c r="M502" s="54"/>
      <c r="N502" s="37"/>
    </row>
    <row r="503" spans="1:14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7"/>
        <v xml:space="preserve"> </v>
      </c>
      <c r="L503" s="34"/>
      <c r="M503" s="54"/>
      <c r="N503" s="37"/>
    </row>
    <row r="504" spans="1:14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7"/>
        <v xml:space="preserve"> </v>
      </c>
      <c r="L504" s="34"/>
      <c r="M504" s="54"/>
      <c r="N504" s="37"/>
    </row>
    <row r="505" spans="1:14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7"/>
        <v xml:space="preserve"> </v>
      </c>
      <c r="L505" s="34"/>
      <c r="M505" s="54"/>
      <c r="N505" s="37"/>
    </row>
    <row r="506" spans="1:14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7"/>
        <v xml:space="preserve"> </v>
      </c>
      <c r="L506" s="34"/>
      <c r="M506" s="54"/>
      <c r="N506" s="37"/>
    </row>
    <row r="507" spans="1:14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7"/>
        <v xml:space="preserve"> </v>
      </c>
      <c r="L507" s="34"/>
      <c r="M507" s="54"/>
      <c r="N507" s="37"/>
    </row>
    <row r="508" spans="1:14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7"/>
        <v xml:space="preserve"> </v>
      </c>
      <c r="L508" s="34"/>
      <c r="M508" s="54"/>
      <c r="N508" s="37"/>
    </row>
    <row r="509" spans="1:14" x14ac:dyDescent="0.3">
      <c r="A509" s="26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7"/>
        <v xml:space="preserve"> </v>
      </c>
      <c r="L509" s="34"/>
      <c r="M509" s="54"/>
      <c r="N509" s="37"/>
    </row>
    <row r="510" spans="1:14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7"/>
        <v xml:space="preserve"> </v>
      </c>
      <c r="L510" s="34"/>
      <c r="M510" s="54"/>
      <c r="N510" s="37"/>
    </row>
    <row r="511" spans="1:14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7"/>
        <v xml:space="preserve"> </v>
      </c>
      <c r="L511" s="34"/>
      <c r="M511" s="54"/>
      <c r="N511" s="37"/>
    </row>
    <row r="512" spans="1:14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7"/>
        <v xml:space="preserve"> </v>
      </c>
      <c r="L512" s="34"/>
      <c r="M512" s="54"/>
      <c r="N512" s="37"/>
    </row>
    <row r="513" spans="1:14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7"/>
        <v xml:space="preserve"> </v>
      </c>
      <c r="L513" s="34"/>
      <c r="M513" s="54"/>
      <c r="N513" s="37"/>
    </row>
    <row r="514" spans="1:14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7"/>
        <v xml:space="preserve"> </v>
      </c>
      <c r="L514" s="34"/>
      <c r="M514" s="54"/>
      <c r="N514" s="37"/>
    </row>
    <row r="515" spans="1:14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7"/>
        <v xml:space="preserve"> </v>
      </c>
      <c r="L515" s="34"/>
      <c r="M515" s="54"/>
      <c r="N515" s="37"/>
    </row>
    <row r="516" spans="1:14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7"/>
        <v xml:space="preserve"> </v>
      </c>
      <c r="L516" s="34"/>
      <c r="M516" s="54"/>
      <c r="N516" s="37"/>
    </row>
    <row r="517" spans="1:14" x14ac:dyDescent="0.3">
      <c r="A517" s="2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7"/>
        <v xml:space="preserve"> </v>
      </c>
      <c r="L517" s="34"/>
      <c r="M517" s="54"/>
      <c r="N517" s="37"/>
    </row>
    <row r="518" spans="1:14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7"/>
        <v xml:space="preserve"> </v>
      </c>
      <c r="L518" s="34"/>
      <c r="M518" s="54"/>
      <c r="N518" s="37"/>
    </row>
    <row r="519" spans="1:14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ref="K519:K582" si="8">IF(I519,IF(ISNUMBER(J519),J519*I519," ")," ")</f>
        <v xml:space="preserve"> </v>
      </c>
      <c r="L519" s="34"/>
      <c r="M519" s="54"/>
      <c r="N519" s="37"/>
    </row>
    <row r="520" spans="1:14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8"/>
        <v xml:space="preserve"> </v>
      </c>
      <c r="L520" s="34"/>
      <c r="M520" s="54"/>
      <c r="N520" s="37"/>
    </row>
    <row r="521" spans="1:14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8"/>
        <v xml:space="preserve"> </v>
      </c>
      <c r="L521" s="34"/>
      <c r="M521" s="54"/>
      <c r="N521" s="37"/>
    </row>
    <row r="522" spans="1:14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8"/>
        <v xml:space="preserve"> </v>
      </c>
      <c r="L522" s="34"/>
      <c r="M522" s="54"/>
      <c r="N522" s="37"/>
    </row>
    <row r="523" spans="1:14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8"/>
        <v xml:space="preserve"> </v>
      </c>
      <c r="L523" s="34"/>
      <c r="M523" s="54"/>
      <c r="N523" s="37"/>
    </row>
    <row r="524" spans="1:14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8"/>
        <v xml:space="preserve"> </v>
      </c>
      <c r="L524" s="34"/>
      <c r="M524" s="54"/>
      <c r="N524" s="37"/>
    </row>
    <row r="525" spans="1:14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8"/>
        <v xml:space="preserve"> </v>
      </c>
      <c r="L525" s="34"/>
      <c r="M525" s="54"/>
      <c r="N525" s="37"/>
    </row>
    <row r="526" spans="1:14" x14ac:dyDescent="0.3">
      <c r="A526" s="2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8"/>
        <v xml:space="preserve"> </v>
      </c>
      <c r="L526" s="34"/>
      <c r="M526" s="54"/>
      <c r="N526" s="37"/>
    </row>
    <row r="527" spans="1:14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8"/>
        <v xml:space="preserve"> </v>
      </c>
      <c r="L527" s="34"/>
      <c r="M527" s="54"/>
      <c r="N527" s="37"/>
    </row>
    <row r="528" spans="1:14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8"/>
        <v xml:space="preserve"> </v>
      </c>
      <c r="L528" s="34"/>
      <c r="M528" s="54"/>
      <c r="N528" s="37"/>
    </row>
    <row r="529" spans="1:14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8"/>
        <v xml:space="preserve"> </v>
      </c>
      <c r="L529" s="34"/>
      <c r="M529" s="54"/>
      <c r="N529" s="37"/>
    </row>
    <row r="530" spans="1:14" x14ac:dyDescent="0.3">
      <c r="A530" s="2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8"/>
        <v xml:space="preserve"> </v>
      </c>
      <c r="L530" s="34"/>
      <c r="M530" s="54"/>
      <c r="N530" s="37"/>
    </row>
    <row r="531" spans="1:14" x14ac:dyDescent="0.3">
      <c r="A531" s="26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8"/>
        <v xml:space="preserve"> </v>
      </c>
      <c r="L531" s="34"/>
      <c r="M531" s="54"/>
      <c r="N531" s="37"/>
    </row>
    <row r="532" spans="1:14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8"/>
        <v xml:space="preserve"> </v>
      </c>
      <c r="L532" s="34"/>
      <c r="M532" s="54"/>
      <c r="N532" s="37"/>
    </row>
    <row r="533" spans="1:14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8"/>
        <v xml:space="preserve"> </v>
      </c>
      <c r="L533" s="34"/>
      <c r="M533" s="54"/>
      <c r="N533" s="37"/>
    </row>
    <row r="534" spans="1:14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8"/>
        <v xml:space="preserve"> </v>
      </c>
      <c r="L534" s="34"/>
      <c r="M534" s="54"/>
      <c r="N534" s="37"/>
    </row>
    <row r="535" spans="1:14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8"/>
        <v xml:space="preserve"> </v>
      </c>
      <c r="L535" s="34"/>
      <c r="M535" s="54"/>
      <c r="N535" s="37"/>
    </row>
    <row r="536" spans="1:14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8"/>
        <v xml:space="preserve"> </v>
      </c>
      <c r="L536" s="34"/>
      <c r="M536" s="54"/>
      <c r="N536" s="37"/>
    </row>
    <row r="537" spans="1:14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8"/>
        <v xml:space="preserve"> </v>
      </c>
      <c r="L537" s="34"/>
      <c r="M537" s="54"/>
      <c r="N537" s="37"/>
    </row>
    <row r="538" spans="1:14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8"/>
        <v xml:space="preserve"> </v>
      </c>
      <c r="L538" s="34"/>
      <c r="M538" s="54"/>
      <c r="N538" s="37"/>
    </row>
    <row r="539" spans="1:14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8"/>
        <v xml:space="preserve"> </v>
      </c>
      <c r="L539" s="34"/>
      <c r="M539" s="54"/>
      <c r="N539" s="37"/>
    </row>
    <row r="540" spans="1:14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8"/>
        <v xml:space="preserve"> </v>
      </c>
      <c r="L540" s="34"/>
      <c r="M540" s="54"/>
      <c r="N540" s="37"/>
    </row>
    <row r="541" spans="1:14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8"/>
        <v xml:space="preserve"> </v>
      </c>
      <c r="L541" s="34"/>
      <c r="M541" s="54"/>
      <c r="N541" s="37"/>
    </row>
    <row r="542" spans="1:14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8"/>
        <v xml:space="preserve"> </v>
      </c>
      <c r="L542" s="34"/>
      <c r="M542" s="54"/>
      <c r="N542" s="37"/>
    </row>
    <row r="543" spans="1:14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8"/>
        <v xml:space="preserve"> </v>
      </c>
      <c r="L543" s="34"/>
      <c r="M543" s="54"/>
      <c r="N543" s="37"/>
    </row>
    <row r="544" spans="1:14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8"/>
        <v xml:space="preserve"> </v>
      </c>
      <c r="L544" s="34"/>
      <c r="M544" s="54"/>
      <c r="N544" s="37"/>
    </row>
    <row r="545" spans="1:14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8"/>
        <v xml:space="preserve"> </v>
      </c>
      <c r="L545" s="34"/>
      <c r="M545" s="54"/>
      <c r="N545" s="37"/>
    </row>
    <row r="546" spans="1:14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8"/>
        <v xml:space="preserve"> </v>
      </c>
      <c r="L546" s="34"/>
      <c r="M546" s="54"/>
      <c r="N546" s="37"/>
    </row>
    <row r="547" spans="1:14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8"/>
        <v xml:space="preserve"> </v>
      </c>
      <c r="L547" s="34"/>
      <c r="M547" s="54"/>
      <c r="N547" s="37"/>
    </row>
    <row r="548" spans="1:14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8"/>
        <v xml:space="preserve"> </v>
      </c>
      <c r="L548" s="34"/>
      <c r="M548" s="54"/>
      <c r="N548" s="37"/>
    </row>
    <row r="549" spans="1:14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8"/>
        <v xml:space="preserve"> </v>
      </c>
      <c r="L549" s="34"/>
      <c r="M549" s="54"/>
      <c r="N549" s="37"/>
    </row>
    <row r="550" spans="1:14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8"/>
        <v xml:space="preserve"> </v>
      </c>
      <c r="L550" s="34"/>
      <c r="M550" s="54"/>
      <c r="N550" s="37"/>
    </row>
    <row r="551" spans="1:14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8"/>
        <v xml:space="preserve"> </v>
      </c>
      <c r="L551" s="34"/>
      <c r="M551" s="54"/>
      <c r="N551" s="37"/>
    </row>
    <row r="552" spans="1:14" x14ac:dyDescent="0.3">
      <c r="A552" s="2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8"/>
        <v xml:space="preserve"> </v>
      </c>
      <c r="L552" s="34"/>
      <c r="M552" s="54"/>
      <c r="N552" s="37"/>
    </row>
    <row r="553" spans="1:14" x14ac:dyDescent="0.3">
      <c r="A553" s="26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8"/>
        <v xml:space="preserve"> </v>
      </c>
      <c r="L553" s="34"/>
      <c r="M553" s="54"/>
      <c r="N553" s="37"/>
    </row>
    <row r="554" spans="1:14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8"/>
        <v xml:space="preserve"> </v>
      </c>
      <c r="L554" s="34"/>
      <c r="M554" s="54"/>
      <c r="N554" s="37"/>
    </row>
    <row r="555" spans="1:14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8"/>
        <v xml:space="preserve"> </v>
      </c>
      <c r="L555" s="34"/>
      <c r="M555" s="54"/>
      <c r="N555" s="37"/>
    </row>
    <row r="556" spans="1:14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8"/>
        <v xml:space="preserve"> </v>
      </c>
      <c r="L556" s="34"/>
      <c r="M556" s="54"/>
      <c r="N556" s="37"/>
    </row>
    <row r="557" spans="1:14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8"/>
        <v xml:space="preserve"> </v>
      </c>
      <c r="L557" s="34"/>
      <c r="M557" s="54"/>
      <c r="N557" s="37"/>
    </row>
    <row r="558" spans="1:14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8"/>
        <v xml:space="preserve"> </v>
      </c>
      <c r="L558" s="34"/>
      <c r="M558" s="54"/>
      <c r="N558" s="37"/>
    </row>
    <row r="559" spans="1:14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8"/>
        <v xml:space="preserve"> </v>
      </c>
      <c r="L559" s="34"/>
      <c r="M559" s="54"/>
      <c r="N559" s="37"/>
    </row>
    <row r="560" spans="1:14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8"/>
        <v xml:space="preserve"> </v>
      </c>
      <c r="L560" s="34"/>
      <c r="M560" s="54"/>
      <c r="N560" s="37"/>
    </row>
    <row r="561" spans="1:14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8"/>
        <v xml:space="preserve"> </v>
      </c>
      <c r="L561" s="34"/>
      <c r="M561" s="54"/>
      <c r="N561" s="37"/>
    </row>
    <row r="562" spans="1:14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8"/>
        <v xml:space="preserve"> </v>
      </c>
      <c r="L562" s="34"/>
      <c r="M562" s="54"/>
      <c r="N562" s="37"/>
    </row>
    <row r="563" spans="1:14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8"/>
        <v xml:space="preserve"> </v>
      </c>
      <c r="L563" s="34"/>
      <c r="M563" s="54"/>
      <c r="N563" s="37"/>
    </row>
    <row r="564" spans="1:14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8"/>
        <v xml:space="preserve"> </v>
      </c>
      <c r="L564" s="34"/>
      <c r="M564" s="54"/>
      <c r="N564" s="37"/>
    </row>
    <row r="565" spans="1:14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8"/>
        <v xml:space="preserve"> </v>
      </c>
      <c r="L565" s="34"/>
      <c r="M565" s="54"/>
      <c r="N565" s="37"/>
    </row>
    <row r="566" spans="1:14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8"/>
        <v xml:space="preserve"> </v>
      </c>
      <c r="L566" s="34"/>
      <c r="M566" s="54"/>
      <c r="N566" s="37"/>
    </row>
    <row r="567" spans="1:14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8"/>
        <v xml:space="preserve"> </v>
      </c>
      <c r="L567" s="34"/>
      <c r="M567" s="54"/>
      <c r="N567" s="37"/>
    </row>
    <row r="568" spans="1:14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8"/>
        <v xml:space="preserve"> </v>
      </c>
      <c r="L568" s="34"/>
      <c r="M568" s="54"/>
      <c r="N568" s="37"/>
    </row>
    <row r="569" spans="1:14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8"/>
        <v xml:space="preserve"> </v>
      </c>
      <c r="L569" s="34"/>
      <c r="M569" s="54"/>
      <c r="N569" s="37"/>
    </row>
    <row r="570" spans="1:14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8"/>
        <v xml:space="preserve"> </v>
      </c>
      <c r="L570" s="34"/>
      <c r="M570" s="54"/>
      <c r="N570" s="37"/>
    </row>
    <row r="571" spans="1:14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8"/>
        <v xml:space="preserve"> </v>
      </c>
      <c r="L571" s="34"/>
      <c r="M571" s="54"/>
      <c r="N571" s="37"/>
    </row>
    <row r="572" spans="1:14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8"/>
        <v xml:space="preserve"> </v>
      </c>
      <c r="L572" s="34"/>
      <c r="M572" s="54"/>
      <c r="N572" s="37"/>
    </row>
    <row r="573" spans="1:14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8"/>
        <v xml:space="preserve"> </v>
      </c>
      <c r="L573" s="34"/>
      <c r="M573" s="54"/>
      <c r="N573" s="37"/>
    </row>
    <row r="574" spans="1:14" x14ac:dyDescent="0.3">
      <c r="A574" s="2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8"/>
        <v xml:space="preserve"> </v>
      </c>
      <c r="L574" s="34"/>
      <c r="M574" s="54"/>
      <c r="N574" s="37"/>
    </row>
    <row r="575" spans="1:14" x14ac:dyDescent="0.3">
      <c r="A575" s="26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8"/>
        <v xml:space="preserve"> </v>
      </c>
      <c r="L575" s="34"/>
      <c r="M575" s="54"/>
      <c r="N575" s="37"/>
    </row>
    <row r="576" spans="1:14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8"/>
        <v xml:space="preserve"> </v>
      </c>
      <c r="L576" s="34"/>
      <c r="M576" s="54"/>
      <c r="N576" s="37"/>
    </row>
    <row r="577" spans="1:14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8"/>
        <v xml:space="preserve"> </v>
      </c>
      <c r="L577" s="34"/>
      <c r="M577" s="54"/>
      <c r="N577" s="37"/>
    </row>
    <row r="578" spans="1:14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8"/>
        <v xml:space="preserve"> </v>
      </c>
      <c r="L578" s="34"/>
      <c r="M578" s="54"/>
      <c r="N578" s="37"/>
    </row>
    <row r="579" spans="1:14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8"/>
        <v xml:space="preserve"> </v>
      </c>
      <c r="L579" s="34"/>
      <c r="M579" s="54"/>
      <c r="N579" s="37"/>
    </row>
    <row r="580" spans="1:14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8"/>
        <v xml:space="preserve"> </v>
      </c>
      <c r="L580" s="34"/>
      <c r="M580" s="54"/>
      <c r="N580" s="37"/>
    </row>
    <row r="581" spans="1:14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8"/>
        <v xml:space="preserve"> </v>
      </c>
      <c r="L581" s="34"/>
      <c r="M581" s="54"/>
      <c r="N581" s="37"/>
    </row>
    <row r="582" spans="1:14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8"/>
        <v xml:space="preserve"> </v>
      </c>
      <c r="L582" s="34"/>
      <c r="M582" s="54"/>
      <c r="N582" s="37"/>
    </row>
    <row r="583" spans="1:14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ref="K583:K646" si="9">IF(I583,IF(ISNUMBER(J583),J583*I583," ")," ")</f>
        <v xml:space="preserve"> </v>
      </c>
      <c r="L583" s="34"/>
      <c r="M583" s="54"/>
      <c r="N583" s="37"/>
    </row>
    <row r="584" spans="1:14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9"/>
        <v xml:space="preserve"> </v>
      </c>
      <c r="L584" s="34"/>
      <c r="M584" s="54"/>
      <c r="N584" s="37"/>
    </row>
    <row r="585" spans="1:14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9"/>
        <v xml:space="preserve"> </v>
      </c>
      <c r="L585" s="34"/>
      <c r="M585" s="54"/>
      <c r="N585" s="37"/>
    </row>
    <row r="586" spans="1:14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9"/>
        <v xml:space="preserve"> </v>
      </c>
      <c r="L586" s="34"/>
      <c r="M586" s="54"/>
      <c r="N586" s="37"/>
    </row>
    <row r="587" spans="1:14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9"/>
        <v xml:space="preserve"> </v>
      </c>
      <c r="L587" s="34"/>
      <c r="M587" s="54"/>
      <c r="N587" s="37"/>
    </row>
    <row r="588" spans="1:14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9"/>
        <v xml:space="preserve"> </v>
      </c>
      <c r="L588" s="34"/>
      <c r="M588" s="54"/>
      <c r="N588" s="37"/>
    </row>
    <row r="589" spans="1:14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9"/>
        <v xml:space="preserve"> </v>
      </c>
      <c r="L589" s="34"/>
      <c r="M589" s="54"/>
      <c r="N589" s="37"/>
    </row>
    <row r="590" spans="1:14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9"/>
        <v xml:space="preserve"> </v>
      </c>
      <c r="L590" s="34"/>
      <c r="M590" s="54"/>
      <c r="N590" s="37"/>
    </row>
    <row r="591" spans="1:14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9"/>
        <v xml:space="preserve"> </v>
      </c>
      <c r="L591" s="34"/>
      <c r="M591" s="54"/>
      <c r="N591" s="37"/>
    </row>
    <row r="592" spans="1:14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9"/>
        <v xml:space="preserve"> </v>
      </c>
      <c r="L592" s="34"/>
      <c r="M592" s="54"/>
      <c r="N592" s="37"/>
    </row>
    <row r="593" spans="1:14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9"/>
        <v xml:space="preserve"> </v>
      </c>
      <c r="L593" s="34"/>
      <c r="M593" s="54"/>
      <c r="N593" s="37"/>
    </row>
    <row r="594" spans="1:14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9"/>
        <v xml:space="preserve"> </v>
      </c>
      <c r="L594" s="34"/>
      <c r="M594" s="54"/>
      <c r="N594" s="37"/>
    </row>
    <row r="595" spans="1:14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9"/>
        <v xml:space="preserve"> </v>
      </c>
      <c r="L595" s="34"/>
      <c r="M595" s="54"/>
      <c r="N595" s="37"/>
    </row>
    <row r="596" spans="1:14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9"/>
        <v xml:space="preserve"> </v>
      </c>
      <c r="L596" s="34"/>
      <c r="M596" s="54"/>
      <c r="N596" s="37"/>
    </row>
    <row r="597" spans="1:14" x14ac:dyDescent="0.3">
      <c r="A597" s="26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9"/>
        <v xml:space="preserve"> </v>
      </c>
      <c r="L597" s="34"/>
      <c r="M597" s="54"/>
      <c r="N597" s="37"/>
    </row>
    <row r="598" spans="1:14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9"/>
        <v xml:space="preserve"> </v>
      </c>
      <c r="L598" s="34"/>
      <c r="M598" s="54"/>
      <c r="N598" s="37"/>
    </row>
    <row r="599" spans="1:14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9"/>
        <v xml:space="preserve"> </v>
      </c>
      <c r="L599" s="34"/>
      <c r="M599" s="54"/>
      <c r="N599" s="37"/>
    </row>
    <row r="600" spans="1:14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9"/>
        <v xml:space="preserve"> </v>
      </c>
      <c r="L600" s="34"/>
      <c r="M600" s="54"/>
      <c r="N600" s="37"/>
    </row>
    <row r="601" spans="1:14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9"/>
        <v xml:space="preserve"> </v>
      </c>
      <c r="L601" s="34"/>
      <c r="M601" s="54"/>
      <c r="N601" s="37"/>
    </row>
    <row r="602" spans="1:14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9"/>
        <v xml:space="preserve"> </v>
      </c>
      <c r="L602" s="34"/>
      <c r="M602" s="54"/>
      <c r="N602" s="37"/>
    </row>
    <row r="603" spans="1:14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9"/>
        <v xml:space="preserve"> </v>
      </c>
      <c r="L603" s="34"/>
      <c r="M603" s="54"/>
      <c r="N603" s="37"/>
    </row>
    <row r="604" spans="1:14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9"/>
        <v xml:space="preserve"> </v>
      </c>
      <c r="L604" s="34"/>
      <c r="M604" s="54"/>
      <c r="N604" s="37"/>
    </row>
    <row r="605" spans="1:14" x14ac:dyDescent="0.3">
      <c r="A605" s="2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9"/>
        <v xml:space="preserve"> </v>
      </c>
      <c r="L605" s="34"/>
      <c r="M605" s="54"/>
      <c r="N605" s="37"/>
    </row>
    <row r="606" spans="1:14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9"/>
        <v xml:space="preserve"> </v>
      </c>
      <c r="L606" s="34"/>
      <c r="M606" s="54"/>
      <c r="N606" s="37"/>
    </row>
    <row r="607" spans="1:14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9"/>
        <v xml:space="preserve"> </v>
      </c>
      <c r="L607" s="34"/>
      <c r="M607" s="54"/>
      <c r="N607" s="37"/>
    </row>
    <row r="608" spans="1:14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9"/>
        <v xml:space="preserve"> </v>
      </c>
      <c r="L608" s="34"/>
      <c r="M608" s="54"/>
      <c r="N608" s="37"/>
    </row>
    <row r="609" spans="1:14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9"/>
        <v xml:space="preserve"> </v>
      </c>
      <c r="L609" s="34"/>
      <c r="M609" s="54"/>
      <c r="N609" s="37"/>
    </row>
    <row r="610" spans="1:14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9"/>
        <v xml:space="preserve"> </v>
      </c>
      <c r="L610" s="34"/>
      <c r="M610" s="54"/>
      <c r="N610" s="37"/>
    </row>
    <row r="611" spans="1:14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9"/>
        <v xml:space="preserve"> </v>
      </c>
      <c r="L611" s="34"/>
      <c r="M611" s="54"/>
      <c r="N611" s="37"/>
    </row>
    <row r="612" spans="1:14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9"/>
        <v xml:space="preserve"> </v>
      </c>
      <c r="L612" s="34"/>
      <c r="M612" s="54"/>
      <c r="N612" s="37"/>
    </row>
    <row r="613" spans="1:14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9"/>
        <v xml:space="preserve"> </v>
      </c>
      <c r="L613" s="34"/>
      <c r="M613" s="54"/>
      <c r="N613" s="37"/>
    </row>
    <row r="614" spans="1:14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9"/>
        <v xml:space="preserve"> </v>
      </c>
      <c r="L614" s="34"/>
      <c r="M614" s="54"/>
      <c r="N614" s="37"/>
    </row>
    <row r="615" spans="1:14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9"/>
        <v xml:space="preserve"> </v>
      </c>
      <c r="L615" s="34"/>
      <c r="M615" s="54"/>
      <c r="N615" s="37"/>
    </row>
    <row r="616" spans="1:14" x14ac:dyDescent="0.3">
      <c r="A616" s="27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9"/>
        <v xml:space="preserve"> </v>
      </c>
      <c r="L616" s="34"/>
      <c r="M616" s="54"/>
      <c r="N616" s="37"/>
    </row>
    <row r="617" spans="1:14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9"/>
        <v xml:space="preserve"> </v>
      </c>
      <c r="L617" s="34"/>
      <c r="M617" s="54"/>
      <c r="N617" s="37"/>
    </row>
    <row r="618" spans="1:14" x14ac:dyDescent="0.3">
      <c r="A618" s="2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9"/>
        <v xml:space="preserve"> </v>
      </c>
      <c r="L618" s="34"/>
      <c r="M618" s="54"/>
      <c r="N618" s="37"/>
    </row>
    <row r="619" spans="1:14" x14ac:dyDescent="0.3">
      <c r="A619" s="26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9"/>
        <v xml:space="preserve"> </v>
      </c>
      <c r="L619" s="34"/>
      <c r="M619" s="54"/>
      <c r="N619" s="37"/>
    </row>
    <row r="620" spans="1:14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9"/>
        <v xml:space="preserve"> </v>
      </c>
      <c r="L620" s="34"/>
      <c r="M620" s="54"/>
      <c r="N620" s="37"/>
    </row>
    <row r="621" spans="1:14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9"/>
        <v xml:space="preserve"> </v>
      </c>
      <c r="L621" s="34"/>
      <c r="M621" s="54"/>
      <c r="N621" s="37"/>
    </row>
    <row r="622" spans="1:14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9"/>
        <v xml:space="preserve"> </v>
      </c>
      <c r="L622" s="34"/>
      <c r="M622" s="54"/>
      <c r="N622" s="37"/>
    </row>
    <row r="623" spans="1:14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9"/>
        <v xml:space="preserve"> </v>
      </c>
      <c r="L623" s="34"/>
      <c r="M623" s="54"/>
      <c r="N623" s="37"/>
    </row>
    <row r="624" spans="1:14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9"/>
        <v xml:space="preserve"> </v>
      </c>
      <c r="L624" s="34"/>
      <c r="M624" s="54"/>
      <c r="N624" s="37"/>
    </row>
    <row r="625" spans="1:14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9"/>
        <v xml:space="preserve"> </v>
      </c>
      <c r="L625" s="34"/>
      <c r="M625" s="54"/>
      <c r="N625" s="37"/>
    </row>
    <row r="626" spans="1:14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9"/>
        <v xml:space="preserve"> </v>
      </c>
      <c r="L626" s="34"/>
      <c r="M626" s="54"/>
      <c r="N626" s="37"/>
    </row>
    <row r="627" spans="1:14" x14ac:dyDescent="0.3">
      <c r="A627" s="2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9"/>
        <v xml:space="preserve"> </v>
      </c>
      <c r="L627" s="34"/>
      <c r="M627" s="54"/>
      <c r="N627" s="37"/>
    </row>
    <row r="628" spans="1:14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9"/>
        <v xml:space="preserve"> </v>
      </c>
      <c r="L628" s="34"/>
      <c r="M628" s="54"/>
      <c r="N628" s="37"/>
    </row>
    <row r="629" spans="1:14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9"/>
        <v xml:space="preserve"> </v>
      </c>
      <c r="L629" s="34"/>
      <c r="M629" s="54"/>
      <c r="N629" s="37"/>
    </row>
    <row r="630" spans="1:14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9"/>
        <v xml:space="preserve"> </v>
      </c>
      <c r="L630" s="34"/>
      <c r="M630" s="54"/>
      <c r="N630" s="37"/>
    </row>
    <row r="631" spans="1:14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9"/>
        <v xml:space="preserve"> </v>
      </c>
      <c r="L631" s="34"/>
      <c r="M631" s="54"/>
      <c r="N631" s="37"/>
    </row>
    <row r="632" spans="1:14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9"/>
        <v xml:space="preserve"> </v>
      </c>
      <c r="L632" s="34"/>
      <c r="M632" s="54"/>
      <c r="N632" s="37"/>
    </row>
    <row r="633" spans="1:14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9"/>
        <v xml:space="preserve"> </v>
      </c>
      <c r="L633" s="34"/>
      <c r="M633" s="54"/>
      <c r="N633" s="37"/>
    </row>
    <row r="634" spans="1:14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9"/>
        <v xml:space="preserve"> </v>
      </c>
      <c r="L634" s="34"/>
      <c r="M634" s="54"/>
      <c r="N634" s="37"/>
    </row>
    <row r="635" spans="1:14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9"/>
        <v xml:space="preserve"> </v>
      </c>
      <c r="L635" s="34"/>
      <c r="M635" s="54"/>
      <c r="N635" s="37"/>
    </row>
    <row r="636" spans="1:14" x14ac:dyDescent="0.3">
      <c r="A636" s="2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9"/>
        <v xml:space="preserve"> </v>
      </c>
      <c r="L636" s="34"/>
      <c r="M636" s="54"/>
      <c r="N636" s="37"/>
    </row>
    <row r="637" spans="1:14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9"/>
        <v xml:space="preserve"> </v>
      </c>
      <c r="L637" s="34"/>
      <c r="M637" s="54"/>
      <c r="N637" s="37"/>
    </row>
    <row r="638" spans="1:14" x14ac:dyDescent="0.3">
      <c r="A638" s="27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9"/>
        <v xml:space="preserve"> </v>
      </c>
      <c r="L638" s="34"/>
      <c r="M638" s="54"/>
      <c r="N638" s="37"/>
    </row>
    <row r="639" spans="1:14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9"/>
        <v xml:space="preserve"> </v>
      </c>
      <c r="L639" s="34"/>
      <c r="M639" s="54"/>
      <c r="N639" s="37"/>
    </row>
    <row r="640" spans="1:14" x14ac:dyDescent="0.3">
      <c r="A640" s="2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9"/>
        <v xml:space="preserve"> </v>
      </c>
      <c r="L640" s="34"/>
      <c r="M640" s="54"/>
      <c r="N640" s="37"/>
    </row>
    <row r="641" spans="1:14" x14ac:dyDescent="0.3">
      <c r="A641" s="26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9"/>
        <v xml:space="preserve"> </v>
      </c>
      <c r="L641" s="34"/>
      <c r="M641" s="54"/>
      <c r="N641" s="37"/>
    </row>
    <row r="642" spans="1:14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9"/>
        <v xml:space="preserve"> </v>
      </c>
      <c r="L642" s="34"/>
      <c r="M642" s="54"/>
      <c r="N642" s="37"/>
    </row>
    <row r="643" spans="1:14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9"/>
        <v xml:space="preserve"> </v>
      </c>
      <c r="L643" s="34"/>
      <c r="M643" s="54"/>
      <c r="N643" s="37"/>
    </row>
    <row r="644" spans="1:14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9"/>
        <v xml:space="preserve"> </v>
      </c>
      <c r="L644" s="34"/>
      <c r="M644" s="54"/>
      <c r="N644" s="37"/>
    </row>
    <row r="645" spans="1:14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9"/>
        <v xml:space="preserve"> </v>
      </c>
      <c r="L645" s="34"/>
      <c r="M645" s="54"/>
      <c r="N645" s="37"/>
    </row>
    <row r="646" spans="1:14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9"/>
        <v xml:space="preserve"> </v>
      </c>
      <c r="L646" s="34"/>
      <c r="M646" s="54"/>
      <c r="N646" s="37"/>
    </row>
    <row r="647" spans="1:14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ref="K647:K710" si="10">IF(I647,IF(ISNUMBER(J647),J647*I647," ")," ")</f>
        <v xml:space="preserve"> </v>
      </c>
      <c r="L647" s="34"/>
      <c r="M647" s="54"/>
      <c r="N647" s="37"/>
    </row>
    <row r="648" spans="1:14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0"/>
        <v xml:space="preserve"> </v>
      </c>
      <c r="L648" s="34"/>
      <c r="M648" s="54"/>
      <c r="N648" s="37"/>
    </row>
    <row r="649" spans="1:14" x14ac:dyDescent="0.3">
      <c r="A649" s="2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0"/>
        <v xml:space="preserve"> </v>
      </c>
      <c r="L649" s="34"/>
      <c r="M649" s="54"/>
      <c r="N649" s="37"/>
    </row>
    <row r="650" spans="1:14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0"/>
        <v xml:space="preserve"> </v>
      </c>
      <c r="L650" s="34"/>
      <c r="M650" s="54"/>
      <c r="N650" s="37"/>
    </row>
    <row r="651" spans="1:14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0"/>
        <v xml:space="preserve"> </v>
      </c>
      <c r="L651" s="34"/>
      <c r="M651" s="54"/>
      <c r="N651" s="37"/>
    </row>
    <row r="652" spans="1:14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0"/>
        <v xml:space="preserve"> </v>
      </c>
      <c r="L652" s="34"/>
      <c r="M652" s="54"/>
      <c r="N652" s="37"/>
    </row>
    <row r="653" spans="1:14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0"/>
        <v xml:space="preserve"> </v>
      </c>
      <c r="L653" s="34"/>
      <c r="M653" s="54"/>
      <c r="N653" s="37"/>
    </row>
    <row r="654" spans="1:14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0"/>
        <v xml:space="preserve"> </v>
      </c>
      <c r="L654" s="34"/>
      <c r="M654" s="54"/>
      <c r="N654" s="37"/>
    </row>
    <row r="655" spans="1:14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0"/>
        <v xml:space="preserve"> </v>
      </c>
      <c r="L655" s="34"/>
      <c r="M655" s="54"/>
      <c r="N655" s="37"/>
    </row>
    <row r="656" spans="1:14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0"/>
        <v xml:space="preserve"> </v>
      </c>
      <c r="L656" s="34"/>
      <c r="M656" s="54"/>
      <c r="N656" s="37"/>
    </row>
    <row r="657" spans="1:14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0"/>
        <v xml:space="preserve"> </v>
      </c>
      <c r="L657" s="34"/>
      <c r="M657" s="54"/>
      <c r="N657" s="37"/>
    </row>
    <row r="658" spans="1:14" x14ac:dyDescent="0.3">
      <c r="A658" s="2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0"/>
        <v xml:space="preserve"> </v>
      </c>
      <c r="L658" s="34"/>
      <c r="M658" s="54"/>
      <c r="N658" s="37"/>
    </row>
    <row r="659" spans="1:14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0"/>
        <v xml:space="preserve"> </v>
      </c>
      <c r="L659" s="34"/>
      <c r="M659" s="54"/>
      <c r="N659" s="37"/>
    </row>
    <row r="660" spans="1:14" x14ac:dyDescent="0.3">
      <c r="A660" s="27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0"/>
        <v xml:space="preserve"> </v>
      </c>
      <c r="L660" s="34"/>
      <c r="M660" s="54"/>
      <c r="N660" s="37"/>
    </row>
    <row r="661" spans="1:14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0"/>
        <v xml:space="preserve"> </v>
      </c>
      <c r="L661" s="34"/>
      <c r="M661" s="54"/>
      <c r="N661" s="37"/>
    </row>
    <row r="662" spans="1:14" x14ac:dyDescent="0.3">
      <c r="A662" s="2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0"/>
        <v xml:space="preserve"> </v>
      </c>
      <c r="L662" s="34"/>
      <c r="M662" s="54"/>
      <c r="N662" s="37"/>
    </row>
    <row r="663" spans="1:14" x14ac:dyDescent="0.3">
      <c r="A663" s="26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0"/>
        <v xml:space="preserve"> </v>
      </c>
      <c r="L663" s="34"/>
      <c r="M663" s="54"/>
      <c r="N663" s="37"/>
    </row>
    <row r="664" spans="1:14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0"/>
        <v xml:space="preserve"> </v>
      </c>
      <c r="L664" s="34"/>
      <c r="M664" s="54"/>
      <c r="N664" s="37"/>
    </row>
    <row r="665" spans="1:14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0"/>
        <v xml:space="preserve"> </v>
      </c>
      <c r="L665" s="34"/>
      <c r="M665" s="54"/>
      <c r="N665" s="37"/>
    </row>
    <row r="666" spans="1:14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0"/>
        <v xml:space="preserve"> </v>
      </c>
      <c r="L666" s="34"/>
      <c r="M666" s="54"/>
      <c r="N666" s="37"/>
    </row>
    <row r="667" spans="1:14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0"/>
        <v xml:space="preserve"> </v>
      </c>
      <c r="L667" s="34"/>
      <c r="M667" s="54"/>
      <c r="N667" s="37"/>
    </row>
    <row r="668" spans="1:14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0"/>
        <v xml:space="preserve"> </v>
      </c>
      <c r="L668" s="34"/>
      <c r="M668" s="54"/>
      <c r="N668" s="37"/>
    </row>
    <row r="669" spans="1:14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0"/>
        <v xml:space="preserve"> </v>
      </c>
      <c r="L669" s="34"/>
      <c r="M669" s="54"/>
      <c r="N669" s="37"/>
    </row>
    <row r="670" spans="1:14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0"/>
        <v xml:space="preserve"> </v>
      </c>
      <c r="L670" s="34"/>
      <c r="M670" s="54"/>
      <c r="N670" s="37"/>
    </row>
    <row r="671" spans="1:14" x14ac:dyDescent="0.3">
      <c r="A671" s="2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0"/>
        <v xml:space="preserve"> </v>
      </c>
      <c r="L671" s="34"/>
      <c r="M671" s="54"/>
      <c r="N671" s="37"/>
    </row>
    <row r="672" spans="1:14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0"/>
        <v xml:space="preserve"> </v>
      </c>
      <c r="L672" s="34"/>
      <c r="M672" s="54"/>
      <c r="N672" s="37"/>
    </row>
    <row r="673" spans="1:14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0"/>
        <v xml:space="preserve"> </v>
      </c>
      <c r="L673" s="34"/>
      <c r="M673" s="54"/>
      <c r="N673" s="37"/>
    </row>
    <row r="674" spans="1:14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0"/>
        <v xml:space="preserve"> </v>
      </c>
      <c r="L674" s="34"/>
      <c r="M674" s="54"/>
      <c r="N674" s="37"/>
    </row>
    <row r="675" spans="1:14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0"/>
        <v xml:space="preserve"> </v>
      </c>
      <c r="L675" s="34"/>
      <c r="M675" s="54"/>
      <c r="N675" s="37"/>
    </row>
    <row r="676" spans="1:14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0"/>
        <v xml:space="preserve"> </v>
      </c>
      <c r="L676" s="34"/>
      <c r="M676" s="54"/>
      <c r="N676" s="37"/>
    </row>
    <row r="677" spans="1:14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0"/>
        <v xml:space="preserve"> </v>
      </c>
      <c r="L677" s="34"/>
      <c r="M677" s="54"/>
      <c r="N677" s="37"/>
    </row>
    <row r="678" spans="1:14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0"/>
        <v xml:space="preserve"> </v>
      </c>
      <c r="L678" s="34"/>
      <c r="M678" s="54"/>
      <c r="N678" s="37"/>
    </row>
    <row r="679" spans="1:14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0"/>
        <v xml:space="preserve"> </v>
      </c>
      <c r="L679" s="34"/>
      <c r="M679" s="54"/>
      <c r="N679" s="37"/>
    </row>
    <row r="680" spans="1:14" x14ac:dyDescent="0.3">
      <c r="A680" s="2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0"/>
        <v xml:space="preserve"> </v>
      </c>
      <c r="L680" s="34"/>
      <c r="M680" s="54"/>
      <c r="N680" s="37"/>
    </row>
    <row r="681" spans="1:14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0"/>
        <v xml:space="preserve"> </v>
      </c>
      <c r="L681" s="34"/>
      <c r="M681" s="54"/>
      <c r="N681" s="37"/>
    </row>
    <row r="682" spans="1:14" x14ac:dyDescent="0.3">
      <c r="A682" s="27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0"/>
        <v xml:space="preserve"> </v>
      </c>
      <c r="L682" s="34"/>
      <c r="M682" s="54"/>
      <c r="N682" s="37"/>
    </row>
    <row r="683" spans="1:14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0"/>
        <v xml:space="preserve"> </v>
      </c>
      <c r="L683" s="34"/>
      <c r="M683" s="54"/>
      <c r="N683" s="37"/>
    </row>
    <row r="684" spans="1:14" x14ac:dyDescent="0.3">
      <c r="A684" s="2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0"/>
        <v xml:space="preserve"> </v>
      </c>
      <c r="L684" s="34"/>
      <c r="M684" s="54"/>
      <c r="N684" s="37"/>
    </row>
    <row r="685" spans="1:14" x14ac:dyDescent="0.3">
      <c r="A685" s="26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0"/>
        <v xml:space="preserve"> </v>
      </c>
      <c r="L685" s="34"/>
      <c r="M685" s="54"/>
      <c r="N685" s="37"/>
    </row>
    <row r="686" spans="1:14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0"/>
        <v xml:space="preserve"> </v>
      </c>
      <c r="L686" s="34"/>
      <c r="M686" s="54"/>
      <c r="N686" s="37"/>
    </row>
    <row r="687" spans="1:14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0"/>
        <v xml:space="preserve"> </v>
      </c>
      <c r="L687" s="34"/>
      <c r="M687" s="54"/>
      <c r="N687" s="37"/>
    </row>
    <row r="688" spans="1:14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0"/>
        <v xml:space="preserve"> </v>
      </c>
      <c r="L688" s="34"/>
      <c r="M688" s="54"/>
      <c r="N688" s="37"/>
    </row>
    <row r="689" spans="1:14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0"/>
        <v xml:space="preserve"> </v>
      </c>
      <c r="L689" s="34"/>
      <c r="M689" s="54"/>
      <c r="N689" s="37"/>
    </row>
    <row r="690" spans="1:14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0"/>
        <v xml:space="preserve"> </v>
      </c>
      <c r="L690" s="34"/>
      <c r="M690" s="54"/>
      <c r="N690" s="37"/>
    </row>
    <row r="691" spans="1:14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0"/>
        <v xml:space="preserve"> </v>
      </c>
      <c r="L691" s="34"/>
      <c r="M691" s="54"/>
      <c r="N691" s="37"/>
    </row>
    <row r="692" spans="1:14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0"/>
        <v xml:space="preserve"> </v>
      </c>
      <c r="L692" s="34"/>
      <c r="M692" s="54"/>
      <c r="N692" s="37"/>
    </row>
    <row r="693" spans="1:14" x14ac:dyDescent="0.3">
      <c r="A693" s="2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0"/>
        <v xml:space="preserve"> </v>
      </c>
      <c r="L693" s="34"/>
      <c r="M693" s="54"/>
      <c r="N693" s="37"/>
    </row>
    <row r="694" spans="1:14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0"/>
        <v xml:space="preserve"> </v>
      </c>
      <c r="L694" s="34"/>
      <c r="M694" s="54"/>
      <c r="N694" s="37"/>
    </row>
    <row r="695" spans="1:14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0"/>
        <v xml:space="preserve"> </v>
      </c>
      <c r="L695" s="34"/>
      <c r="M695" s="54"/>
      <c r="N695" s="37"/>
    </row>
    <row r="696" spans="1:14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10"/>
        <v xml:space="preserve"> </v>
      </c>
      <c r="L696" s="34"/>
      <c r="M696" s="54"/>
      <c r="N696" s="37"/>
    </row>
    <row r="697" spans="1:14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0"/>
        <v xml:space="preserve"> </v>
      </c>
      <c r="L697" s="34"/>
      <c r="M697" s="54"/>
      <c r="N697" s="37"/>
    </row>
    <row r="698" spans="1:14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10"/>
        <v xml:space="preserve"> </v>
      </c>
      <c r="L698" s="34"/>
      <c r="M698" s="54"/>
      <c r="N698" s="37"/>
    </row>
    <row r="699" spans="1:14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0"/>
        <v xml:space="preserve"> </v>
      </c>
      <c r="L699" s="34"/>
      <c r="M699" s="54"/>
      <c r="N699" s="37"/>
    </row>
    <row r="700" spans="1:14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0"/>
        <v xml:space="preserve"> </v>
      </c>
      <c r="L700" s="34"/>
      <c r="M700" s="54"/>
      <c r="N700" s="37"/>
    </row>
    <row r="701" spans="1:14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0"/>
        <v xml:space="preserve"> </v>
      </c>
      <c r="L701" s="34"/>
      <c r="M701" s="54"/>
      <c r="N701" s="37"/>
    </row>
    <row r="702" spans="1:14" x14ac:dyDescent="0.3">
      <c r="A702" s="2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0"/>
        <v xml:space="preserve"> </v>
      </c>
      <c r="L702" s="34"/>
      <c r="M702" s="54"/>
      <c r="N702" s="37"/>
    </row>
    <row r="703" spans="1:14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0"/>
        <v xml:space="preserve"> </v>
      </c>
      <c r="L703" s="34"/>
      <c r="M703" s="54"/>
      <c r="N703" s="37"/>
    </row>
    <row r="704" spans="1:14" x14ac:dyDescent="0.3">
      <c r="A704" s="27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0"/>
        <v xml:space="preserve"> </v>
      </c>
      <c r="L704" s="34"/>
      <c r="M704" s="54"/>
      <c r="N704" s="37"/>
    </row>
    <row r="705" spans="1:14" x14ac:dyDescent="0.3">
      <c r="A705" s="2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10"/>
        <v xml:space="preserve"> </v>
      </c>
      <c r="L705" s="34"/>
      <c r="M705" s="54"/>
      <c r="N705" s="37"/>
    </row>
    <row r="706" spans="1:14" x14ac:dyDescent="0.3">
      <c r="A706" s="2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10"/>
        <v xml:space="preserve"> </v>
      </c>
      <c r="L706" s="34"/>
      <c r="M706" s="54"/>
      <c r="N706" s="37"/>
    </row>
    <row r="707" spans="1:14" x14ac:dyDescent="0.3">
      <c r="A707" s="26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10"/>
        <v xml:space="preserve"> </v>
      </c>
      <c r="L707" s="34"/>
      <c r="M707" s="54"/>
      <c r="N707" s="37"/>
    </row>
    <row r="708" spans="1:14" x14ac:dyDescent="0.3">
      <c r="A708" s="2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10"/>
        <v xml:space="preserve"> </v>
      </c>
      <c r="L708" s="34"/>
      <c r="M708" s="54"/>
      <c r="N708" s="37"/>
    </row>
    <row r="709" spans="1:14" x14ac:dyDescent="0.3">
      <c r="A709" s="2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10"/>
        <v xml:space="preserve"> </v>
      </c>
      <c r="L709" s="34"/>
      <c r="M709" s="54"/>
      <c r="N709" s="37"/>
    </row>
    <row r="710" spans="1:14" x14ac:dyDescent="0.3">
      <c r="A710" s="27"/>
      <c r="B710" s="41"/>
      <c r="C710" s="71"/>
      <c r="D710" s="28"/>
      <c r="E710" s="29"/>
      <c r="F710" s="56"/>
      <c r="G710" s="39"/>
      <c r="H710" s="51"/>
      <c r="I710" s="45"/>
      <c r="J710" s="17"/>
      <c r="K710" s="18" t="str">
        <f t="shared" si="10"/>
        <v xml:space="preserve"> </v>
      </c>
      <c r="L710" s="34"/>
      <c r="M710" s="54"/>
      <c r="N710" s="37"/>
    </row>
    <row r="711" spans="1:14" x14ac:dyDescent="0.3">
      <c r="A711" s="27"/>
      <c r="B711" s="41"/>
      <c r="C711" s="71"/>
      <c r="D711" s="28"/>
      <c r="E711" s="29"/>
      <c r="F711" s="56"/>
      <c r="G711" s="39"/>
      <c r="H711" s="51"/>
      <c r="I711" s="45"/>
      <c r="J711" s="17"/>
      <c r="K711" s="18" t="str">
        <f t="shared" ref="K711:K731" si="11">IF(I711,IF(ISNUMBER(J711),J711*I711," ")," ")</f>
        <v xml:space="preserve"> </v>
      </c>
      <c r="L711" s="34"/>
      <c r="M711" s="54"/>
      <c r="N711" s="37"/>
    </row>
    <row r="712" spans="1:14" x14ac:dyDescent="0.3">
      <c r="A712" s="2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11"/>
        <v xml:space="preserve"> </v>
      </c>
      <c r="L712" s="34"/>
      <c r="M712" s="54"/>
      <c r="N712" s="37"/>
    </row>
    <row r="713" spans="1:14" x14ac:dyDescent="0.3">
      <c r="A713" s="27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11"/>
        <v xml:space="preserve"> </v>
      </c>
      <c r="L713" s="34"/>
      <c r="M713" s="54"/>
      <c r="N713" s="37"/>
    </row>
    <row r="714" spans="1:14" x14ac:dyDescent="0.3">
      <c r="A714" s="2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11"/>
        <v xml:space="preserve"> </v>
      </c>
      <c r="L714" s="34"/>
      <c r="M714" s="54"/>
      <c r="N714" s="37"/>
    </row>
    <row r="715" spans="1:14" x14ac:dyDescent="0.3">
      <c r="A715" s="27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11"/>
        <v xml:space="preserve"> </v>
      </c>
      <c r="L715" s="34"/>
      <c r="M715" s="54"/>
      <c r="N715" s="37"/>
    </row>
    <row r="716" spans="1:14" x14ac:dyDescent="0.3">
      <c r="A716" s="2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11"/>
        <v xml:space="preserve"> </v>
      </c>
      <c r="L716" s="34"/>
      <c r="M716" s="54"/>
      <c r="N716" s="37"/>
    </row>
    <row r="717" spans="1:14" x14ac:dyDescent="0.3">
      <c r="A717" s="2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11"/>
        <v xml:space="preserve"> </v>
      </c>
      <c r="L717" s="34"/>
      <c r="M717" s="54"/>
      <c r="N717" s="37"/>
    </row>
    <row r="718" spans="1:14" x14ac:dyDescent="0.3">
      <c r="A718" s="2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11"/>
        <v xml:space="preserve"> </v>
      </c>
      <c r="L718" s="34"/>
      <c r="M718" s="54"/>
      <c r="N718" s="37"/>
    </row>
    <row r="719" spans="1:14" x14ac:dyDescent="0.3">
      <c r="A719" s="2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11"/>
        <v xml:space="preserve"> </v>
      </c>
      <c r="L719" s="34"/>
      <c r="M719" s="54"/>
      <c r="N719" s="37"/>
    </row>
    <row r="720" spans="1:14" x14ac:dyDescent="0.3">
      <c r="A720" s="2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11"/>
        <v xml:space="preserve"> </v>
      </c>
      <c r="L720" s="34"/>
      <c r="M720" s="54"/>
      <c r="N720" s="37"/>
    </row>
    <row r="721" spans="1:14" x14ac:dyDescent="0.3">
      <c r="A721" s="2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11"/>
        <v xml:space="preserve"> </v>
      </c>
      <c r="L721" s="34"/>
      <c r="M721" s="54"/>
      <c r="N721" s="37"/>
    </row>
    <row r="722" spans="1:14" x14ac:dyDescent="0.3">
      <c r="A722" s="2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11"/>
        <v xml:space="preserve"> </v>
      </c>
      <c r="L722" s="34"/>
      <c r="M722" s="54"/>
      <c r="N722" s="37"/>
    </row>
    <row r="723" spans="1:14" x14ac:dyDescent="0.3">
      <c r="A723" s="2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11"/>
        <v xml:space="preserve"> </v>
      </c>
      <c r="L723" s="34"/>
      <c r="M723" s="54"/>
      <c r="N723" s="37"/>
    </row>
    <row r="724" spans="1:14" x14ac:dyDescent="0.3">
      <c r="A724" s="2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11"/>
        <v xml:space="preserve"> </v>
      </c>
      <c r="L724" s="34"/>
      <c r="M724" s="54"/>
      <c r="N724" s="37"/>
    </row>
    <row r="725" spans="1:14" x14ac:dyDescent="0.3">
      <c r="A725" s="2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11"/>
        <v xml:space="preserve"> </v>
      </c>
      <c r="L725" s="34"/>
      <c r="M725" s="54"/>
      <c r="N725" s="37"/>
    </row>
    <row r="726" spans="1:14" x14ac:dyDescent="0.3">
      <c r="A726" s="27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11"/>
        <v xml:space="preserve"> </v>
      </c>
      <c r="L726" s="34"/>
      <c r="M726" s="54"/>
      <c r="N726" s="37"/>
    </row>
    <row r="727" spans="1:14" x14ac:dyDescent="0.3">
      <c r="A727" s="2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11"/>
        <v xml:space="preserve"> </v>
      </c>
      <c r="L727" s="34"/>
      <c r="M727" s="54"/>
      <c r="N727" s="37"/>
    </row>
    <row r="728" spans="1:14" x14ac:dyDescent="0.3">
      <c r="A728" s="27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11"/>
        <v xml:space="preserve"> </v>
      </c>
      <c r="L728" s="34"/>
      <c r="M728" s="54"/>
      <c r="N728" s="37"/>
    </row>
    <row r="729" spans="1:14" x14ac:dyDescent="0.3">
      <c r="A729" s="26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11"/>
        <v xml:space="preserve"> </v>
      </c>
      <c r="L729" s="34"/>
      <c r="M729" s="54"/>
      <c r="N729" s="37"/>
    </row>
    <row r="730" spans="1:14" x14ac:dyDescent="0.3">
      <c r="A730" s="2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11"/>
        <v xml:space="preserve"> </v>
      </c>
      <c r="L730" s="34"/>
      <c r="M730" s="54"/>
      <c r="N730" s="37"/>
    </row>
    <row r="731" spans="1:14" x14ac:dyDescent="0.3">
      <c r="A731" s="27"/>
      <c r="B731" s="41"/>
      <c r="C731" s="71"/>
      <c r="D731" s="28"/>
      <c r="E731" s="29"/>
      <c r="F731" s="56"/>
      <c r="G731" s="39"/>
      <c r="H731" s="51"/>
      <c r="I731" s="45"/>
      <c r="J731" s="17"/>
      <c r="K731" s="18" t="str">
        <f t="shared" si="11"/>
        <v xml:space="preserve"> </v>
      </c>
      <c r="L731" s="34"/>
      <c r="M731" s="54"/>
      <c r="N731" s="37"/>
    </row>
    <row r="732" spans="1:14" ht="13.5" thickBot="1" x14ac:dyDescent="0.35">
      <c r="A732" s="30"/>
      <c r="B732" s="42"/>
      <c r="C732" s="72"/>
      <c r="D732" s="31"/>
      <c r="E732" s="32"/>
      <c r="F732" s="21"/>
      <c r="G732" s="40"/>
      <c r="H732" s="52"/>
      <c r="I732" s="46"/>
      <c r="J732" s="22"/>
      <c r="K732" s="23" t="str">
        <f>IF(I732,IF(ISNUMBER(J732),J732*I732," ")," ")</f>
        <v xml:space="preserve"> </v>
      </c>
      <c r="L732" s="35"/>
      <c r="M732" s="55"/>
      <c r="N732" s="38"/>
    </row>
  </sheetData>
  <mergeCells count="3">
    <mergeCell ref="L2:L4"/>
    <mergeCell ref="A3:C3"/>
    <mergeCell ref="A4:C4"/>
  </mergeCells>
  <hyperlinks>
    <hyperlink ref="G4" r:id="rId1" xr:uid="{6A398622-37B6-4B9D-86E6-52C7D6223F2A}"/>
    <hyperlink ref="G3" r:id="rId2" xr:uid="{2A077FA1-4BDF-4C4B-AEC0-7D5BC91081F8}"/>
    <hyperlink ref="G7" r:id="rId3" xr:uid="{5D71AF2A-F68B-4E72-98AB-C96B00E306A2}"/>
    <hyperlink ref="G8" r:id="rId4" xr:uid="{22A8954A-02B7-43CE-9900-1B5B39CB3EA7}"/>
    <hyperlink ref="G9" r:id="rId5" xr:uid="{0F978E4B-E0AA-4E8C-83AE-5E4CCF9F1378}"/>
    <hyperlink ref="G10" r:id="rId6" xr:uid="{6F188FA3-70F9-40A0-A06C-3A8DF73758AF}"/>
    <hyperlink ref="G11" r:id="rId7" xr:uid="{3540074D-BF2F-4FA4-A182-4716E35456A5}"/>
    <hyperlink ref="G12" r:id="rId8" xr:uid="{373DDC96-F2D2-4A81-B009-D2B4D70E45DE}"/>
    <hyperlink ref="G13" r:id="rId9" xr:uid="{5513B4F8-8422-4C91-BA2B-31BD889E3236}"/>
    <hyperlink ref="G14" r:id="rId10" xr:uid="{80B6A9A1-9371-4FB3-9479-EF5AFEC641C7}"/>
    <hyperlink ref="G15" r:id="rId11" xr:uid="{FD7F229F-FB75-49DF-9E35-FDE0BA34CC26}"/>
    <hyperlink ref="G16" r:id="rId12" xr:uid="{762484C8-BE54-418A-8166-CE65A711B7F5}"/>
    <hyperlink ref="G17" r:id="rId13" xr:uid="{03A6A6B7-7DE4-4871-B4A1-A409A5BB696E}"/>
    <hyperlink ref="G18" r:id="rId14" xr:uid="{9AE2F66A-9743-4847-99D3-16DC8852278D}"/>
    <hyperlink ref="G19" r:id="rId15" xr:uid="{6AAD42ED-C3B1-4206-9310-6B9286529152}"/>
    <hyperlink ref="G20" r:id="rId16" xr:uid="{1BFC8705-FD57-4013-B629-5C3A61287967}"/>
    <hyperlink ref="G21" r:id="rId17" xr:uid="{1CA6606A-75F5-46B6-AD0A-96695459537B}"/>
    <hyperlink ref="G22" r:id="rId18" xr:uid="{E88DFF6E-FD7F-4343-9382-F2B26C3EF77F}"/>
    <hyperlink ref="G23" r:id="rId19" xr:uid="{A8A79250-A433-448A-B0B9-C4E8C80800D8}"/>
  </hyperlinks>
  <pageMargins left="0.7" right="0.7" top="0.75" bottom="0.75" header="0.3" footer="0.3"/>
  <drawing r:id="rId2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/>
  <dimension ref="G38"/>
  <sheetViews>
    <sheetView workbookViewId="0">
      <selection activeCell="E41" sqref="E41"/>
    </sheetView>
  </sheetViews>
  <sheetFormatPr defaultRowHeight="12" x14ac:dyDescent="0.3"/>
  <sheetData>
    <row r="38" spans="7:7" x14ac:dyDescent="0.3">
      <c r="G38" s="1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defaultRowHeight="12" x14ac:dyDescent="0.3"/>
  <cols>
    <col min="1" max="1" width="10.81640625" bestFit="1" customWidth="1"/>
    <col min="2" max="2" width="11" bestFit="1" customWidth="1"/>
  </cols>
  <sheetData>
    <row r="1" spans="1:1" x14ac:dyDescent="0.3">
      <c r="A1" t="s">
        <v>8</v>
      </c>
    </row>
    <row r="2" spans="1:1" x14ac:dyDescent="0.3">
      <c r="A2" s="65">
        <v>610</v>
      </c>
    </row>
  </sheetData>
  <sheetProtection formatCells="0" formatColumns="0" formatRows="0" insertColumns="0" insertRows="0" insertHyperlinks="0" deleteColumns="0" deleteRows="0" sort="0" autoFilter="0" pivotTables="0"/>
  <dataConsolidate>
    <dataRefs count="1">
      <dataRef ref="F8:I10000" sheet="Спецификация" r:id="rId2"/>
    </dataRefs>
  </dataConsolid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DF8376-8E35-469E-B968-77ED31204B80}">
  <dimension ref="A1:CT1596"/>
  <sheetViews>
    <sheetView topLeftCell="A2" workbookViewId="0">
      <selection activeCell="R52" sqref="R52"/>
    </sheetView>
  </sheetViews>
  <sheetFormatPr defaultColWidth="9.1796875" defaultRowHeight="13" x14ac:dyDescent="0.3"/>
  <cols>
    <col min="1" max="1" width="9.54296875" style="2" customWidth="1"/>
    <col min="2" max="2" width="11.81640625" style="2" customWidth="1"/>
    <col min="3" max="3" width="24.90625" style="2" customWidth="1"/>
    <col min="4" max="4" width="12.7265625" style="2" customWidth="1"/>
    <col min="5" max="5" width="7.26953125" style="2" customWidth="1"/>
    <col min="6" max="6" width="17.81640625" style="3" customWidth="1"/>
    <col min="7" max="7" width="43.81640625" style="48" customWidth="1"/>
    <col min="8" max="8" width="4.36328125" style="50" customWidth="1"/>
    <col min="9" max="9" width="10" style="43" customWidth="1"/>
    <col min="10" max="10" width="10.81640625" style="4" customWidth="1"/>
    <col min="11" max="11" width="0.453125" style="4" customWidth="1"/>
    <col min="12" max="12" width="0.54296875" style="8" customWidth="1"/>
    <col min="13" max="13" width="1.7265625" style="75" customWidth="1"/>
    <col min="14" max="14" width="1" style="5" customWidth="1"/>
    <col min="15" max="16" width="9.1796875" style="8"/>
    <col min="17" max="17" width="19.7265625" style="8" customWidth="1"/>
    <col min="18" max="18" width="52.54296875" style="8" customWidth="1"/>
    <col min="19" max="19" width="12.26953125" style="8" customWidth="1"/>
    <col min="20" max="16384" width="9.1796875" style="8"/>
  </cols>
  <sheetData>
    <row r="1" spans="1:98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</row>
    <row r="2" spans="1:98" ht="10" customHeight="1" x14ac:dyDescent="0.3">
      <c r="A2" s="76"/>
      <c r="B2" s="133" t="s">
        <v>307</v>
      </c>
      <c r="C2" s="133"/>
      <c r="D2" s="133"/>
      <c r="E2" s="133"/>
      <c r="G2" s="57" t="s">
        <v>9</v>
      </c>
      <c r="I2" s="44"/>
      <c r="J2" s="8"/>
      <c r="K2" s="8"/>
      <c r="L2" s="120"/>
      <c r="O2" s="77"/>
      <c r="P2" s="77"/>
      <c r="Q2" s="77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</row>
    <row r="3" spans="1:98" ht="15" customHeight="1" x14ac:dyDescent="0.3">
      <c r="A3" s="6"/>
      <c r="B3" s="133"/>
      <c r="C3" s="133"/>
      <c r="D3" s="133"/>
      <c r="E3" s="133"/>
      <c r="F3" s="7"/>
      <c r="G3" s="59" t="s">
        <v>10</v>
      </c>
      <c r="H3" s="58"/>
      <c r="I3" s="44"/>
      <c r="J3" s="19"/>
      <c r="K3" s="20"/>
      <c r="L3" s="120"/>
      <c r="M3" s="78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</row>
    <row r="4" spans="1:98" ht="12.75" customHeight="1" thickBot="1" x14ac:dyDescent="0.35">
      <c r="A4" s="79"/>
      <c r="B4" s="133"/>
      <c r="C4" s="133"/>
      <c r="D4" s="133"/>
      <c r="E4" s="133"/>
      <c r="F4" s="7"/>
      <c r="G4" s="60" t="s">
        <v>6</v>
      </c>
      <c r="H4" s="7"/>
      <c r="I4" s="44"/>
      <c r="J4" s="8"/>
      <c r="K4" s="8"/>
      <c r="L4" s="120"/>
      <c r="M4" s="7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</row>
    <row r="5" spans="1:98" ht="5.15" hidden="1" customHeight="1" x14ac:dyDescent="0.3">
      <c r="A5" s="9"/>
      <c r="B5" s="9"/>
      <c r="C5" s="69"/>
      <c r="D5" s="9"/>
      <c r="E5" s="9"/>
      <c r="M5" s="78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</row>
    <row r="6" spans="1:98" s="11" customFormat="1" ht="50.25" customHeight="1" thickBot="1" x14ac:dyDescent="0.35">
      <c r="A6" s="24" t="s">
        <v>189</v>
      </c>
      <c r="B6" s="24" t="s">
        <v>190</v>
      </c>
      <c r="C6" s="24" t="s">
        <v>16</v>
      </c>
      <c r="D6" s="24" t="s">
        <v>191</v>
      </c>
      <c r="E6" s="25" t="s">
        <v>192</v>
      </c>
      <c r="F6" s="13" t="s">
        <v>84</v>
      </c>
      <c r="G6" s="14" t="s">
        <v>85</v>
      </c>
      <c r="H6" s="47" t="s">
        <v>0</v>
      </c>
      <c r="I6" s="47" t="s">
        <v>1</v>
      </c>
      <c r="J6" s="14" t="s">
        <v>4</v>
      </c>
      <c r="K6" s="15" t="s">
        <v>5</v>
      </c>
      <c r="L6" s="33"/>
      <c r="M6" s="80" t="s">
        <v>2</v>
      </c>
      <c r="N6" s="36" t="s">
        <v>7</v>
      </c>
      <c r="P6" s="81"/>
    </row>
    <row r="7" spans="1:98" ht="12.75" customHeight="1" x14ac:dyDescent="0.3">
      <c r="A7" s="41"/>
      <c r="B7" s="71"/>
      <c r="C7" s="71"/>
      <c r="D7" s="28"/>
      <c r="E7" s="29"/>
      <c r="F7" s="56"/>
      <c r="G7" s="63"/>
      <c r="H7" s="51"/>
      <c r="I7" s="45"/>
      <c r="J7" s="17"/>
      <c r="K7" s="18"/>
      <c r="L7" s="34"/>
      <c r="M7" s="82"/>
      <c r="N7" s="37"/>
    </row>
    <row r="8" spans="1:98" ht="26" customHeight="1" x14ac:dyDescent="0.3">
      <c r="A8" s="83"/>
      <c r="B8" s="131" t="s">
        <v>308</v>
      </c>
      <c r="C8" s="131"/>
      <c r="D8" s="131"/>
      <c r="E8" s="132"/>
      <c r="F8" s="56"/>
      <c r="G8" s="63"/>
      <c r="H8" s="51"/>
      <c r="I8" s="45"/>
      <c r="J8" s="17"/>
      <c r="K8" s="18"/>
      <c r="L8" s="34"/>
      <c r="M8" s="82"/>
      <c r="N8" s="37"/>
    </row>
    <row r="9" spans="1:98" ht="12.75" customHeight="1" x14ac:dyDescent="0.3">
      <c r="A9" s="83"/>
      <c r="B9" s="84"/>
      <c r="C9" s="84"/>
      <c r="D9" s="85"/>
      <c r="E9" s="29"/>
      <c r="F9" s="56"/>
      <c r="G9" s="63"/>
      <c r="H9" s="51"/>
      <c r="I9" s="45"/>
      <c r="J9" s="17"/>
      <c r="K9" s="18"/>
      <c r="L9" s="34"/>
      <c r="M9" s="82"/>
      <c r="N9" s="37"/>
    </row>
    <row r="10" spans="1:98" ht="12.75" customHeight="1" x14ac:dyDescent="0.3">
      <c r="A10" s="83"/>
      <c r="B10" s="84"/>
      <c r="C10" s="84"/>
      <c r="D10" s="85"/>
      <c r="E10" s="29"/>
      <c r="F10" s="56"/>
      <c r="G10" s="63"/>
      <c r="H10" s="51"/>
      <c r="I10" s="45"/>
      <c r="J10" s="17"/>
      <c r="K10" s="18"/>
      <c r="L10" s="34"/>
      <c r="M10" s="82"/>
      <c r="N10" s="37"/>
    </row>
    <row r="11" spans="1:98" ht="21.75" customHeight="1" x14ac:dyDescent="0.3">
      <c r="A11" s="86"/>
      <c r="B11" s="129" t="s">
        <v>193</v>
      </c>
      <c r="C11" s="129"/>
      <c r="D11" s="129"/>
      <c r="E11" s="130"/>
      <c r="F11" s="56"/>
      <c r="G11" s="63"/>
      <c r="H11" s="51"/>
      <c r="I11" s="45"/>
      <c r="J11" s="17"/>
      <c r="K11" s="18"/>
      <c r="L11" s="34"/>
      <c r="M11" s="82"/>
      <c r="N11" s="37"/>
    </row>
    <row r="12" spans="1:98" ht="12.75" customHeight="1" x14ac:dyDescent="0.3">
      <c r="A12" s="86"/>
      <c r="B12" s="87"/>
      <c r="C12" s="87"/>
      <c r="D12" s="87"/>
      <c r="E12" s="88"/>
      <c r="F12" s="56"/>
      <c r="G12" s="63"/>
      <c r="H12" s="51"/>
      <c r="I12" s="45"/>
      <c r="J12" s="17"/>
      <c r="K12" s="18"/>
      <c r="L12" s="34"/>
      <c r="M12" s="82"/>
      <c r="N12" s="37"/>
    </row>
    <row r="13" spans="1:98" ht="12.75" customHeight="1" x14ac:dyDescent="0.3">
      <c r="A13" s="86"/>
      <c r="B13" s="127" t="s">
        <v>309</v>
      </c>
      <c r="C13" s="127"/>
      <c r="D13" s="128"/>
      <c r="E13" s="62">
        <v>700</v>
      </c>
      <c r="F13" s="56"/>
      <c r="G13" s="63"/>
      <c r="H13" s="51"/>
      <c r="I13" s="45"/>
      <c r="J13" s="17"/>
      <c r="K13" s="18"/>
      <c r="L13" s="34"/>
      <c r="M13" s="82"/>
      <c r="N13" s="37"/>
    </row>
    <row r="14" spans="1:98" ht="12.75" customHeight="1" x14ac:dyDescent="0.3">
      <c r="A14" s="68" t="s">
        <v>26</v>
      </c>
      <c r="B14" s="68" t="s">
        <v>26</v>
      </c>
      <c r="C14" s="70" t="s">
        <v>27</v>
      </c>
      <c r="D14" s="89">
        <v>0.5</v>
      </c>
      <c r="E14" s="62">
        <v>1.1000000000000001</v>
      </c>
      <c r="F14" s="56" t="s">
        <v>197</v>
      </c>
      <c r="G14" s="64" t="s">
        <v>198</v>
      </c>
      <c r="H14" s="51" t="s">
        <v>11</v>
      </c>
      <c r="I14" s="97">
        <f>_xlfn.CEILING.MATH(E14*E13/125)</f>
        <v>7</v>
      </c>
      <c r="J14" s="17">
        <v>19754.87</v>
      </c>
      <c r="K14" s="18">
        <f t="shared" ref="K14:K17" si="0">IF(I14,IF(ISNUMBER(J14),J14*I14," ")," ")</f>
        <v>138284.09</v>
      </c>
      <c r="L14" s="91"/>
      <c r="M14" s="82"/>
      <c r="N14" s="37"/>
    </row>
    <row r="15" spans="1:98" ht="12.75" customHeight="1" x14ac:dyDescent="0.3">
      <c r="A15" s="71"/>
      <c r="B15" s="71"/>
      <c r="C15" s="71"/>
      <c r="D15" s="28"/>
      <c r="E15" s="29"/>
      <c r="F15" s="56" t="s">
        <v>310</v>
      </c>
      <c r="G15" s="64" t="s">
        <v>311</v>
      </c>
      <c r="H15" s="51" t="s">
        <v>11</v>
      </c>
      <c r="I15" s="45">
        <f>_xlfn.CEILING.MATH(E14*E13/D14)</f>
        <v>1540</v>
      </c>
      <c r="J15" s="17">
        <v>188.18</v>
      </c>
      <c r="K15" s="18">
        <f t="shared" si="0"/>
        <v>289797.2</v>
      </c>
      <c r="L15" s="34"/>
      <c r="M15" s="82"/>
      <c r="N15" s="37"/>
    </row>
    <row r="16" spans="1:98" ht="12.75" customHeight="1" x14ac:dyDescent="0.3">
      <c r="A16" s="71"/>
      <c r="B16" s="71"/>
      <c r="C16" s="71"/>
      <c r="D16" s="28"/>
      <c r="E16" s="29"/>
      <c r="F16" s="56" t="s">
        <v>312</v>
      </c>
      <c r="G16" s="64" t="s">
        <v>313</v>
      </c>
      <c r="H16" s="51" t="s">
        <v>11</v>
      </c>
      <c r="I16" s="45">
        <f>_xlfn.CEILING.MATH(E14*E13/20)</f>
        <v>39</v>
      </c>
      <c r="J16" s="17">
        <v>465.61</v>
      </c>
      <c r="K16" s="18">
        <f t="shared" si="0"/>
        <v>18158.79</v>
      </c>
      <c r="L16" s="34"/>
      <c r="M16" s="82"/>
      <c r="N16" s="37"/>
    </row>
    <row r="17" spans="1:14" ht="12.75" customHeight="1" x14ac:dyDescent="0.3">
      <c r="A17" s="71"/>
      <c r="B17" s="71"/>
      <c r="C17" s="71"/>
      <c r="D17" s="28"/>
      <c r="E17" s="29"/>
      <c r="F17" s="56" t="s">
        <v>159</v>
      </c>
      <c r="G17" s="64" t="s">
        <v>160</v>
      </c>
      <c r="H17" s="51" t="s">
        <v>11</v>
      </c>
      <c r="I17" s="45">
        <f>_xlfn.CEILING.MATH(E14*0.25*E13)</f>
        <v>193</v>
      </c>
      <c r="J17" s="17">
        <v>222.74</v>
      </c>
      <c r="K17" s="18">
        <f t="shared" si="0"/>
        <v>42988.82</v>
      </c>
      <c r="L17" s="34"/>
      <c r="M17" s="82"/>
      <c r="N17" s="37"/>
    </row>
    <row r="18" spans="1:14" ht="12.75" customHeight="1" x14ac:dyDescent="0.3">
      <c r="A18" s="71"/>
      <c r="B18" s="71"/>
      <c r="C18" s="71"/>
      <c r="D18" s="28"/>
      <c r="E18" s="29"/>
      <c r="F18" s="56"/>
      <c r="G18" s="64"/>
      <c r="H18" s="51"/>
      <c r="I18" s="45"/>
      <c r="J18" s="17"/>
      <c r="K18" s="18"/>
      <c r="L18" s="34"/>
      <c r="M18" s="82"/>
      <c r="N18" s="37"/>
    </row>
    <row r="19" spans="1:14" ht="12.75" customHeight="1" x14ac:dyDescent="0.3">
      <c r="A19" s="86"/>
      <c r="B19" s="127" t="s">
        <v>309</v>
      </c>
      <c r="C19" s="127"/>
      <c r="D19" s="128"/>
      <c r="E19" s="62">
        <v>700</v>
      </c>
      <c r="F19" s="56"/>
      <c r="G19" s="63"/>
      <c r="H19" s="51"/>
      <c r="I19" s="45"/>
      <c r="J19" s="17"/>
      <c r="K19" s="18"/>
      <c r="L19" s="34"/>
      <c r="M19" s="82"/>
      <c r="N19" s="37"/>
    </row>
    <row r="20" spans="1:14" ht="12.75" customHeight="1" x14ac:dyDescent="0.3">
      <c r="A20" s="68" t="s">
        <v>26</v>
      </c>
      <c r="B20" s="68" t="s">
        <v>211</v>
      </c>
      <c r="C20" s="70" t="s">
        <v>27</v>
      </c>
      <c r="D20" s="89">
        <v>0.5</v>
      </c>
      <c r="E20" s="62">
        <v>1.1000000000000001</v>
      </c>
      <c r="F20" s="56" t="s">
        <v>197</v>
      </c>
      <c r="G20" s="64" t="s">
        <v>198</v>
      </c>
      <c r="H20" s="51" t="s">
        <v>11</v>
      </c>
      <c r="I20" s="97">
        <f>_xlfn.CEILING.MATH(E20*E19/125)</f>
        <v>7</v>
      </c>
      <c r="J20" s="17">
        <v>19754.87</v>
      </c>
      <c r="K20" s="18"/>
      <c r="L20" s="91"/>
      <c r="M20" s="82"/>
      <c r="N20" s="37"/>
    </row>
    <row r="21" spans="1:14" ht="12.75" customHeight="1" x14ac:dyDescent="0.3">
      <c r="A21" s="71"/>
      <c r="B21" s="71"/>
      <c r="C21" s="71"/>
      <c r="D21" s="28"/>
      <c r="E21" s="29"/>
      <c r="F21" s="56" t="s">
        <v>310</v>
      </c>
      <c r="G21" s="64" t="s">
        <v>311</v>
      </c>
      <c r="H21" s="51" t="s">
        <v>11</v>
      </c>
      <c r="I21" s="45">
        <f>_xlfn.CEILING.MATH(E20*E19/D20)</f>
        <v>1540</v>
      </c>
      <c r="J21" s="17">
        <v>188.18</v>
      </c>
      <c r="K21" s="18"/>
      <c r="L21" s="34"/>
      <c r="M21" s="82"/>
      <c r="N21" s="37"/>
    </row>
    <row r="22" spans="1:14" ht="12.75" customHeight="1" x14ac:dyDescent="0.3">
      <c r="A22" s="71"/>
      <c r="B22" s="71"/>
      <c r="C22" s="71"/>
      <c r="D22" s="28"/>
      <c r="E22" s="29"/>
      <c r="F22" s="56" t="s">
        <v>312</v>
      </c>
      <c r="G22" s="64" t="s">
        <v>313</v>
      </c>
      <c r="H22" s="51" t="s">
        <v>11</v>
      </c>
      <c r="I22" s="45">
        <f>_xlfn.CEILING.MATH(E20*E19/20)</f>
        <v>39</v>
      </c>
      <c r="J22" s="17">
        <v>465.61</v>
      </c>
      <c r="K22" s="18"/>
      <c r="L22" s="34"/>
      <c r="M22" s="82"/>
      <c r="N22" s="37"/>
    </row>
    <row r="23" spans="1:14" ht="12.75" customHeight="1" x14ac:dyDescent="0.3">
      <c r="A23" s="71"/>
      <c r="B23" s="71"/>
      <c r="C23" s="71"/>
      <c r="D23" s="28"/>
      <c r="E23" s="29"/>
      <c r="F23" s="56" t="s">
        <v>314</v>
      </c>
      <c r="G23" s="64" t="s">
        <v>315</v>
      </c>
      <c r="H23" s="51" t="s">
        <v>11</v>
      </c>
      <c r="I23" s="45">
        <f>_xlfn.CEILING.MATH(E20*0.25*E19)</f>
        <v>193</v>
      </c>
      <c r="J23" s="17">
        <v>179.78</v>
      </c>
      <c r="K23" s="18"/>
      <c r="L23" s="34"/>
      <c r="M23" s="82"/>
      <c r="N23" s="37"/>
    </row>
    <row r="24" spans="1:14" ht="12.75" customHeight="1" x14ac:dyDescent="0.3">
      <c r="A24" s="71"/>
      <c r="B24" s="71"/>
      <c r="C24" s="71"/>
      <c r="D24" s="28"/>
      <c r="E24" s="29"/>
      <c r="F24" s="56"/>
      <c r="G24" s="64"/>
      <c r="H24" s="51"/>
      <c r="I24" s="45"/>
      <c r="J24" s="17"/>
      <c r="K24" s="18"/>
      <c r="L24" s="34"/>
      <c r="M24" s="82"/>
      <c r="N24" s="37"/>
    </row>
    <row r="25" spans="1:14" ht="12.75" customHeight="1" x14ac:dyDescent="0.3">
      <c r="A25" s="86"/>
      <c r="B25" s="127" t="s">
        <v>309</v>
      </c>
      <c r="C25" s="127"/>
      <c r="D25" s="128"/>
      <c r="E25" s="62">
        <v>700</v>
      </c>
      <c r="F25" s="56"/>
      <c r="G25" s="63"/>
      <c r="H25" s="51"/>
      <c r="I25" s="45"/>
      <c r="J25" s="17"/>
      <c r="K25" s="18"/>
      <c r="L25" s="34"/>
      <c r="M25" s="82"/>
      <c r="N25" s="37"/>
    </row>
    <row r="26" spans="1:14" ht="12.75" customHeight="1" x14ac:dyDescent="0.3">
      <c r="A26" s="68" t="s">
        <v>88</v>
      </c>
      <c r="B26" s="68" t="s">
        <v>156</v>
      </c>
      <c r="C26" s="70" t="s">
        <v>27</v>
      </c>
      <c r="D26" s="89">
        <v>0.5</v>
      </c>
      <c r="E26" s="62">
        <v>1.1000000000000001</v>
      </c>
      <c r="F26" s="56" t="s">
        <v>231</v>
      </c>
      <c r="G26" s="64" t="s">
        <v>232</v>
      </c>
      <c r="H26" s="51" t="s">
        <v>11</v>
      </c>
      <c r="I26" s="97">
        <f>_xlfn.CEILING.MATH(E26*E25/100)</f>
        <v>8</v>
      </c>
      <c r="J26" s="17">
        <v>189418.78</v>
      </c>
      <c r="K26" s="18"/>
      <c r="L26" s="91"/>
      <c r="M26" s="82" t="s">
        <v>12</v>
      </c>
      <c r="N26" s="37"/>
    </row>
    <row r="27" spans="1:14" ht="12.75" customHeight="1" x14ac:dyDescent="0.3">
      <c r="A27" s="71"/>
      <c r="B27" s="71"/>
      <c r="C27" s="71"/>
      <c r="D27" s="28"/>
      <c r="E27" s="29"/>
      <c r="F27" s="56" t="s">
        <v>310</v>
      </c>
      <c r="G27" s="64" t="s">
        <v>311</v>
      </c>
      <c r="H27" s="51" t="s">
        <v>11</v>
      </c>
      <c r="I27" s="45">
        <f>_xlfn.CEILING.MATH(E26*E25/D26)</f>
        <v>1540</v>
      </c>
      <c r="J27" s="17">
        <v>188.18</v>
      </c>
      <c r="K27" s="18"/>
      <c r="L27" s="34"/>
      <c r="M27" s="82"/>
      <c r="N27" s="37"/>
    </row>
    <row r="28" spans="1:14" ht="12.75" customHeight="1" x14ac:dyDescent="0.3">
      <c r="A28" s="71"/>
      <c r="B28" s="71"/>
      <c r="C28" s="71"/>
      <c r="D28" s="28"/>
      <c r="E28" s="29"/>
      <c r="F28" s="56" t="s">
        <v>316</v>
      </c>
      <c r="G28" s="64" t="s">
        <v>317</v>
      </c>
      <c r="H28" s="51" t="s">
        <v>11</v>
      </c>
      <c r="I28" s="45">
        <f>_xlfn.CEILING.MATH(E26*E25/20)</f>
        <v>39</v>
      </c>
      <c r="J28" s="17">
        <v>1901.46</v>
      </c>
      <c r="K28" s="18"/>
      <c r="L28" s="34"/>
      <c r="M28" s="82" t="s">
        <v>12</v>
      </c>
      <c r="N28" s="37"/>
    </row>
    <row r="29" spans="1:14" ht="12.75" customHeight="1" x14ac:dyDescent="0.3">
      <c r="A29" s="71"/>
      <c r="B29" s="71"/>
      <c r="C29" s="71"/>
      <c r="D29" s="28"/>
      <c r="E29" s="29"/>
      <c r="F29" s="56" t="s">
        <v>165</v>
      </c>
      <c r="G29" s="64" t="s">
        <v>166</v>
      </c>
      <c r="H29" s="51" t="s">
        <v>11</v>
      </c>
      <c r="I29" s="45">
        <f>_xlfn.CEILING.MATH(E26*0.25*E25)</f>
        <v>193</v>
      </c>
      <c r="J29" s="17">
        <v>510.89</v>
      </c>
      <c r="K29" s="18"/>
      <c r="L29" s="34"/>
      <c r="M29" s="82" t="s">
        <v>12</v>
      </c>
      <c r="N29" s="37"/>
    </row>
    <row r="30" spans="1:14" ht="12.75" customHeight="1" x14ac:dyDescent="0.3">
      <c r="A30" s="84"/>
      <c r="B30" s="84"/>
      <c r="C30" s="84"/>
      <c r="D30" s="28"/>
      <c r="E30" s="29"/>
      <c r="F30" s="56"/>
      <c r="G30" s="64"/>
      <c r="H30" s="51"/>
      <c r="I30" s="45"/>
      <c r="J30" s="17"/>
      <c r="K30" s="18"/>
      <c r="L30" s="34"/>
      <c r="M30" s="82"/>
      <c r="N30" s="37"/>
    </row>
    <row r="31" spans="1:14" ht="12.75" customHeight="1" x14ac:dyDescent="0.3">
      <c r="A31" s="86"/>
      <c r="B31" s="127" t="s">
        <v>309</v>
      </c>
      <c r="C31" s="127"/>
      <c r="D31" s="128"/>
      <c r="E31" s="62">
        <v>700</v>
      </c>
      <c r="F31" s="56"/>
      <c r="G31" s="63"/>
      <c r="H31" s="51"/>
      <c r="I31" s="45"/>
      <c r="J31" s="17"/>
      <c r="K31" s="18"/>
      <c r="L31" s="34"/>
      <c r="M31" s="82"/>
      <c r="N31" s="37"/>
    </row>
    <row r="32" spans="1:14" ht="12.75" customHeight="1" x14ac:dyDescent="0.3">
      <c r="A32" s="68" t="s">
        <v>88</v>
      </c>
      <c r="B32" s="68" t="s">
        <v>88</v>
      </c>
      <c r="C32" s="70" t="s">
        <v>27</v>
      </c>
      <c r="D32" s="89">
        <v>0.5</v>
      </c>
      <c r="E32" s="62">
        <v>1.1000000000000001</v>
      </c>
      <c r="F32" s="56" t="s">
        <v>231</v>
      </c>
      <c r="G32" s="64" t="s">
        <v>232</v>
      </c>
      <c r="H32" s="51" t="s">
        <v>11</v>
      </c>
      <c r="I32" s="97">
        <f>_xlfn.CEILING.MATH(E32*E31/100)</f>
        <v>8</v>
      </c>
      <c r="J32" s="17">
        <v>189418.78</v>
      </c>
      <c r="K32" s="18"/>
      <c r="L32" s="91"/>
      <c r="M32" s="82" t="s">
        <v>12</v>
      </c>
      <c r="N32" s="37"/>
    </row>
    <row r="33" spans="1:14" ht="12.75" customHeight="1" x14ac:dyDescent="0.3">
      <c r="A33" s="71"/>
      <c r="B33" s="71"/>
      <c r="C33" s="71"/>
      <c r="D33" s="28"/>
      <c r="E33" s="29"/>
      <c r="F33" s="56" t="s">
        <v>310</v>
      </c>
      <c r="G33" s="64" t="s">
        <v>311</v>
      </c>
      <c r="H33" s="51" t="s">
        <v>11</v>
      </c>
      <c r="I33" s="45">
        <f>_xlfn.CEILING.MATH(E32*E31/D32)</f>
        <v>1540</v>
      </c>
      <c r="J33" s="17">
        <v>188.18</v>
      </c>
      <c r="K33" s="18"/>
      <c r="L33" s="34"/>
      <c r="M33" s="82"/>
      <c r="N33" s="37"/>
    </row>
    <row r="34" spans="1:14" ht="12.75" customHeight="1" x14ac:dyDescent="0.3">
      <c r="A34" s="71"/>
      <c r="B34" s="71"/>
      <c r="C34" s="71"/>
      <c r="D34" s="28"/>
      <c r="E34" s="29"/>
      <c r="F34" s="56" t="s">
        <v>316</v>
      </c>
      <c r="G34" s="64" t="s">
        <v>317</v>
      </c>
      <c r="H34" s="51" t="s">
        <v>11</v>
      </c>
      <c r="I34" s="45">
        <f>_xlfn.CEILING.MATH(E32*E31/20)</f>
        <v>39</v>
      </c>
      <c r="J34" s="17">
        <v>1901.46</v>
      </c>
      <c r="K34" s="18"/>
      <c r="L34" s="34"/>
      <c r="M34" s="82" t="s">
        <v>12</v>
      </c>
      <c r="N34" s="37"/>
    </row>
    <row r="35" spans="1:14" ht="12.75" customHeight="1" x14ac:dyDescent="0.3">
      <c r="A35" s="71"/>
      <c r="B35" s="71"/>
      <c r="C35" s="71"/>
      <c r="D35" s="28"/>
      <c r="E35" s="29"/>
      <c r="F35" s="56" t="s">
        <v>167</v>
      </c>
      <c r="G35" s="64" t="s">
        <v>168</v>
      </c>
      <c r="H35" s="51" t="s">
        <v>11</v>
      </c>
      <c r="I35" s="45">
        <f>_xlfn.CEILING.MATH(E32*0.25*E31)</f>
        <v>193</v>
      </c>
      <c r="J35" s="17">
        <v>959.95</v>
      </c>
      <c r="K35" s="18"/>
      <c r="L35" s="34"/>
      <c r="M35" s="82" t="s">
        <v>12</v>
      </c>
      <c r="N35" s="37"/>
    </row>
    <row r="36" spans="1:14" ht="12.75" customHeight="1" x14ac:dyDescent="0.3">
      <c r="A36" s="84"/>
      <c r="B36" s="71"/>
      <c r="C36" s="71"/>
      <c r="D36" s="28"/>
      <c r="E36" s="29"/>
      <c r="F36" s="56"/>
      <c r="G36" s="64"/>
      <c r="H36" s="51"/>
      <c r="I36" s="45"/>
      <c r="J36" s="17"/>
      <c r="K36" s="18"/>
      <c r="L36" s="34"/>
      <c r="M36" s="82"/>
      <c r="N36" s="37"/>
    </row>
    <row r="37" spans="1:14" ht="12.75" customHeight="1" x14ac:dyDescent="0.3">
      <c r="A37" s="84"/>
      <c r="B37" s="71"/>
      <c r="C37" s="71"/>
      <c r="D37" s="28"/>
      <c r="E37" s="29"/>
      <c r="F37" s="56"/>
      <c r="G37" s="64"/>
      <c r="H37" s="51"/>
      <c r="I37" s="45"/>
      <c r="J37" s="17"/>
      <c r="K37" s="18"/>
      <c r="L37" s="34"/>
      <c r="M37" s="82"/>
      <c r="N37" s="37"/>
    </row>
    <row r="38" spans="1:14" ht="12.75" customHeight="1" x14ac:dyDescent="0.3">
      <c r="A38" s="86"/>
      <c r="B38" s="127" t="s">
        <v>309</v>
      </c>
      <c r="C38" s="127"/>
      <c r="D38" s="128"/>
      <c r="E38" s="62">
        <v>700</v>
      </c>
      <c r="F38" s="56"/>
      <c r="G38" s="63"/>
      <c r="H38" s="51"/>
      <c r="I38" s="45"/>
      <c r="J38" s="17"/>
      <c r="K38" s="18"/>
      <c r="L38" s="34"/>
      <c r="M38" s="82"/>
      <c r="N38" s="37"/>
    </row>
    <row r="39" spans="1:14" ht="12.75" customHeight="1" x14ac:dyDescent="0.3">
      <c r="A39" s="68" t="s">
        <v>26</v>
      </c>
      <c r="B39" s="68" t="s">
        <v>26</v>
      </c>
      <c r="C39" s="70" t="s">
        <v>318</v>
      </c>
      <c r="D39" s="89">
        <v>0.5</v>
      </c>
      <c r="E39" s="62">
        <v>1.1000000000000001</v>
      </c>
      <c r="F39" s="56" t="s">
        <v>197</v>
      </c>
      <c r="G39" s="64" t="s">
        <v>198</v>
      </c>
      <c r="H39" s="51" t="s">
        <v>11</v>
      </c>
      <c r="I39" s="97">
        <f>_xlfn.CEILING.MATH(E39*E38/125)</f>
        <v>7</v>
      </c>
      <c r="J39" s="17">
        <v>19754.87</v>
      </c>
      <c r="K39" s="18"/>
      <c r="L39" s="91"/>
      <c r="M39" s="82"/>
      <c r="N39" s="37"/>
    </row>
    <row r="40" spans="1:14" ht="12.75" customHeight="1" x14ac:dyDescent="0.3">
      <c r="A40" s="71"/>
      <c r="B40" s="71"/>
      <c r="C40" s="71"/>
      <c r="D40" s="28"/>
      <c r="E40" s="29"/>
      <c r="F40" s="56" t="s">
        <v>319</v>
      </c>
      <c r="G40" s="64" t="s">
        <v>320</v>
      </c>
      <c r="H40" s="51" t="s">
        <v>11</v>
      </c>
      <c r="I40" s="45">
        <f>_xlfn.CEILING.MATH(E39*E38/D39)</f>
        <v>1540</v>
      </c>
      <c r="J40" s="17">
        <v>247.31</v>
      </c>
      <c r="K40" s="18"/>
      <c r="L40" s="34"/>
      <c r="M40" s="82"/>
      <c r="N40" s="37"/>
    </row>
    <row r="41" spans="1:14" ht="12.75" customHeight="1" x14ac:dyDescent="0.3">
      <c r="A41" s="71"/>
      <c r="B41" s="71"/>
      <c r="C41" s="71"/>
      <c r="D41" s="28"/>
      <c r="E41" s="29"/>
      <c r="F41" s="56" t="s">
        <v>312</v>
      </c>
      <c r="G41" s="64" t="s">
        <v>313</v>
      </c>
      <c r="H41" s="51" t="s">
        <v>11</v>
      </c>
      <c r="I41" s="45">
        <f>_xlfn.CEILING.MATH(E39*E38/20)</f>
        <v>39</v>
      </c>
      <c r="J41" s="17">
        <v>465.61</v>
      </c>
      <c r="K41" s="18"/>
      <c r="L41" s="34"/>
      <c r="M41" s="82"/>
      <c r="N41" s="37"/>
    </row>
    <row r="42" spans="1:14" ht="12.75" customHeight="1" x14ac:dyDescent="0.3">
      <c r="A42" s="71"/>
      <c r="B42" s="71"/>
      <c r="C42" s="71"/>
      <c r="D42" s="28"/>
      <c r="E42" s="29"/>
      <c r="F42" s="56" t="s">
        <v>159</v>
      </c>
      <c r="G42" s="64" t="s">
        <v>160</v>
      </c>
      <c r="H42" s="51" t="s">
        <v>11</v>
      </c>
      <c r="I42" s="45">
        <f>_xlfn.CEILING.MATH(E39*0.25*E38)</f>
        <v>193</v>
      </c>
      <c r="J42" s="17">
        <v>222.74</v>
      </c>
      <c r="K42" s="18"/>
      <c r="L42" s="34"/>
      <c r="M42" s="82"/>
      <c r="N42" s="37"/>
    </row>
    <row r="43" spans="1:14" ht="12.75" customHeight="1" x14ac:dyDescent="0.3">
      <c r="A43" s="71"/>
      <c r="B43" s="71"/>
      <c r="C43" s="71"/>
      <c r="D43" s="28"/>
      <c r="E43" s="29"/>
      <c r="F43" s="56"/>
      <c r="G43" s="64"/>
      <c r="H43" s="51"/>
      <c r="I43" s="45"/>
      <c r="J43" s="17"/>
      <c r="K43" s="18"/>
      <c r="L43" s="34"/>
      <c r="M43" s="82"/>
      <c r="N43" s="37"/>
    </row>
    <row r="44" spans="1:14" ht="12.75" customHeight="1" x14ac:dyDescent="0.3">
      <c r="A44" s="86"/>
      <c r="B44" s="127" t="s">
        <v>309</v>
      </c>
      <c r="C44" s="127"/>
      <c r="D44" s="128"/>
      <c r="E44" s="62">
        <v>700</v>
      </c>
      <c r="F44" s="56"/>
      <c r="G44" s="63"/>
      <c r="H44" s="51"/>
      <c r="I44" s="45"/>
      <c r="J44" s="17"/>
      <c r="K44" s="18"/>
      <c r="L44" s="34"/>
      <c r="M44" s="82"/>
      <c r="N44" s="37"/>
    </row>
    <row r="45" spans="1:14" ht="12.75" customHeight="1" x14ac:dyDescent="0.3">
      <c r="A45" s="68" t="s">
        <v>26</v>
      </c>
      <c r="B45" s="68" t="s">
        <v>211</v>
      </c>
      <c r="C45" s="70" t="s">
        <v>318</v>
      </c>
      <c r="D45" s="89">
        <v>0.5</v>
      </c>
      <c r="E45" s="62">
        <v>1.1000000000000001</v>
      </c>
      <c r="F45" s="56" t="s">
        <v>197</v>
      </c>
      <c r="G45" s="64" t="s">
        <v>198</v>
      </c>
      <c r="H45" s="51" t="s">
        <v>11</v>
      </c>
      <c r="I45" s="97">
        <f>_xlfn.CEILING.MATH(E45*E44/125)</f>
        <v>7</v>
      </c>
      <c r="J45" s="17">
        <v>19754.87</v>
      </c>
      <c r="K45" s="18"/>
      <c r="L45" s="91"/>
      <c r="M45" s="82"/>
      <c r="N45" s="37"/>
    </row>
    <row r="46" spans="1:14" ht="12.75" customHeight="1" x14ac:dyDescent="0.3">
      <c r="A46" s="71"/>
      <c r="B46" s="71"/>
      <c r="C46" s="71"/>
      <c r="D46" s="28"/>
      <c r="E46" s="29"/>
      <c r="F46" s="56" t="s">
        <v>321</v>
      </c>
      <c r="G46" s="64" t="s">
        <v>322</v>
      </c>
      <c r="H46" s="51" t="s">
        <v>11</v>
      </c>
      <c r="I46" s="45">
        <f>_xlfn.CEILING.MATH(E45*E44/D45)</f>
        <v>1540</v>
      </c>
      <c r="J46" s="17">
        <v>202.21</v>
      </c>
      <c r="K46" s="18"/>
      <c r="L46" s="34"/>
      <c r="M46" s="82"/>
      <c r="N46" s="37"/>
    </row>
    <row r="47" spans="1:14" ht="12.75" customHeight="1" x14ac:dyDescent="0.3">
      <c r="A47" s="71"/>
      <c r="B47" s="71"/>
      <c r="C47" s="71"/>
      <c r="D47" s="28"/>
      <c r="E47" s="29"/>
      <c r="F47" s="56" t="s">
        <v>312</v>
      </c>
      <c r="G47" s="64" t="s">
        <v>313</v>
      </c>
      <c r="H47" s="51" t="s">
        <v>11</v>
      </c>
      <c r="I47" s="45">
        <f>_xlfn.CEILING.MATH(E45*E44/20)</f>
        <v>39</v>
      </c>
      <c r="J47" s="17">
        <v>465.61</v>
      </c>
      <c r="K47" s="18"/>
      <c r="L47" s="34"/>
      <c r="M47" s="82"/>
      <c r="N47" s="37"/>
    </row>
    <row r="48" spans="1:14" ht="12.75" customHeight="1" x14ac:dyDescent="0.3">
      <c r="A48" s="71"/>
      <c r="B48" s="71"/>
      <c r="C48" s="71"/>
      <c r="D48" s="28"/>
      <c r="E48" s="29"/>
      <c r="F48" s="56" t="s">
        <v>314</v>
      </c>
      <c r="G48" s="64" t="s">
        <v>315</v>
      </c>
      <c r="H48" s="51" t="s">
        <v>11</v>
      </c>
      <c r="I48" s="45">
        <f>_xlfn.CEILING.MATH(E45*0.25*E44)</f>
        <v>193</v>
      </c>
      <c r="J48" s="17">
        <v>179.78</v>
      </c>
      <c r="K48" s="18"/>
      <c r="L48" s="34"/>
      <c r="M48" s="82"/>
      <c r="N48" s="37"/>
    </row>
    <row r="49" spans="1:14" ht="12.75" customHeight="1" x14ac:dyDescent="0.3">
      <c r="A49" s="71"/>
      <c r="B49" s="71"/>
      <c r="C49" s="71"/>
      <c r="D49" s="28"/>
      <c r="E49" s="29"/>
      <c r="F49" s="56"/>
      <c r="G49" s="64"/>
      <c r="H49" s="51"/>
      <c r="I49" s="45"/>
      <c r="J49" s="17"/>
      <c r="K49" s="18"/>
      <c r="L49" s="34"/>
      <c r="M49" s="82"/>
      <c r="N49" s="37"/>
    </row>
    <row r="50" spans="1:14" ht="12.75" customHeight="1" x14ac:dyDescent="0.3">
      <c r="A50" s="86"/>
      <c r="B50" s="127" t="s">
        <v>309</v>
      </c>
      <c r="C50" s="127"/>
      <c r="D50" s="128"/>
      <c r="E50" s="62">
        <v>700</v>
      </c>
      <c r="F50" s="56"/>
      <c r="G50" s="63"/>
      <c r="H50" s="51"/>
      <c r="I50" s="45"/>
      <c r="J50" s="17"/>
      <c r="K50" s="18"/>
      <c r="L50" s="34"/>
      <c r="M50" s="82"/>
      <c r="N50" s="37"/>
    </row>
    <row r="51" spans="1:14" ht="12.75" customHeight="1" x14ac:dyDescent="0.3">
      <c r="A51" s="68" t="s">
        <v>88</v>
      </c>
      <c r="B51" s="68" t="s">
        <v>156</v>
      </c>
      <c r="C51" s="70" t="s">
        <v>318</v>
      </c>
      <c r="D51" s="89">
        <v>0.5</v>
      </c>
      <c r="E51" s="62">
        <v>1.1000000000000001</v>
      </c>
      <c r="F51" s="56" t="s">
        <v>231</v>
      </c>
      <c r="G51" s="64" t="s">
        <v>232</v>
      </c>
      <c r="H51" s="51" t="s">
        <v>11</v>
      </c>
      <c r="I51" s="97">
        <f>_xlfn.CEILING.MATH(E51*E50/100)</f>
        <v>8</v>
      </c>
      <c r="J51" s="17"/>
      <c r="K51" s="18"/>
      <c r="L51" s="91"/>
      <c r="M51" s="82"/>
      <c r="N51" s="37"/>
    </row>
    <row r="52" spans="1:14" ht="12.75" customHeight="1" x14ac:dyDescent="0.3">
      <c r="A52" s="71"/>
      <c r="B52" s="71"/>
      <c r="C52" s="71"/>
      <c r="D52" s="28"/>
      <c r="E52" s="29"/>
      <c r="F52" s="56" t="s">
        <v>323</v>
      </c>
      <c r="G52" s="64" t="s">
        <v>324</v>
      </c>
      <c r="H52" s="51" t="s">
        <v>11</v>
      </c>
      <c r="I52" s="45">
        <f>_xlfn.CEILING.MATH(E51*E50/D51)</f>
        <v>1540</v>
      </c>
      <c r="J52" s="17">
        <v>550.49</v>
      </c>
      <c r="K52" s="18"/>
      <c r="L52" s="34"/>
      <c r="M52" s="82" t="s">
        <v>12</v>
      </c>
      <c r="N52" s="37"/>
    </row>
    <row r="53" spans="1:14" ht="12.75" customHeight="1" x14ac:dyDescent="0.3">
      <c r="A53" s="71"/>
      <c r="B53" s="71"/>
      <c r="C53" s="71"/>
      <c r="D53" s="28"/>
      <c r="E53" s="29"/>
      <c r="F53" s="56" t="s">
        <v>316</v>
      </c>
      <c r="G53" s="64" t="s">
        <v>317</v>
      </c>
      <c r="H53" s="51" t="s">
        <v>11</v>
      </c>
      <c r="I53" s="45">
        <f>_xlfn.CEILING.MATH(E51*E50/20)</f>
        <v>39</v>
      </c>
      <c r="J53" s="17"/>
      <c r="K53" s="18"/>
      <c r="L53" s="34"/>
      <c r="M53" s="82"/>
      <c r="N53" s="37"/>
    </row>
    <row r="54" spans="1:14" ht="12.75" customHeight="1" x14ac:dyDescent="0.3">
      <c r="A54" s="71"/>
      <c r="B54" s="71"/>
      <c r="C54" s="71"/>
      <c r="D54" s="28"/>
      <c r="E54" s="29"/>
      <c r="F54" s="56" t="s">
        <v>165</v>
      </c>
      <c r="G54" s="64" t="s">
        <v>166</v>
      </c>
      <c r="H54" s="51" t="s">
        <v>11</v>
      </c>
      <c r="I54" s="45">
        <f>_xlfn.CEILING.MATH(E51*0.25*E50)</f>
        <v>193</v>
      </c>
      <c r="J54" s="17"/>
      <c r="K54" s="18"/>
      <c r="L54" s="34"/>
      <c r="M54" s="82"/>
      <c r="N54" s="37"/>
    </row>
    <row r="55" spans="1:14" ht="12.75" customHeight="1" x14ac:dyDescent="0.3">
      <c r="A55" s="84"/>
      <c r="B55" s="84"/>
      <c r="C55" s="84"/>
      <c r="D55" s="28"/>
      <c r="E55" s="29"/>
      <c r="F55" s="56"/>
      <c r="G55" s="64"/>
      <c r="H55" s="51"/>
      <c r="I55" s="45"/>
      <c r="J55" s="17"/>
      <c r="K55" s="18"/>
      <c r="L55" s="34"/>
      <c r="M55" s="82"/>
      <c r="N55" s="37"/>
    </row>
    <row r="56" spans="1:14" ht="12.75" customHeight="1" x14ac:dyDescent="0.3">
      <c r="A56" s="86"/>
      <c r="B56" s="127" t="s">
        <v>309</v>
      </c>
      <c r="C56" s="127"/>
      <c r="D56" s="128"/>
      <c r="E56" s="62">
        <v>700</v>
      </c>
      <c r="F56" s="56"/>
      <c r="G56" s="63"/>
      <c r="H56" s="51"/>
      <c r="I56" s="45"/>
      <c r="J56" s="17"/>
      <c r="K56" s="18"/>
      <c r="L56" s="34"/>
      <c r="M56" s="82"/>
      <c r="N56" s="37"/>
    </row>
    <row r="57" spans="1:14" ht="12.75" customHeight="1" x14ac:dyDescent="0.3">
      <c r="A57" s="68" t="s">
        <v>88</v>
      </c>
      <c r="B57" s="68" t="s">
        <v>88</v>
      </c>
      <c r="C57" s="70" t="s">
        <v>318</v>
      </c>
      <c r="D57" s="89">
        <v>0.5</v>
      </c>
      <c r="E57" s="62">
        <v>1.1000000000000001</v>
      </c>
      <c r="F57" s="56" t="s">
        <v>231</v>
      </c>
      <c r="G57" s="64" t="s">
        <v>232</v>
      </c>
      <c r="H57" s="51" t="s">
        <v>11</v>
      </c>
      <c r="I57" s="97">
        <f>_xlfn.CEILING.MATH(E57*E56/100)</f>
        <v>8</v>
      </c>
      <c r="J57" s="17"/>
      <c r="K57" s="18"/>
      <c r="L57" s="91"/>
      <c r="M57" s="82"/>
      <c r="N57" s="37"/>
    </row>
    <row r="58" spans="1:14" ht="12.75" customHeight="1" x14ac:dyDescent="0.3">
      <c r="A58" s="71"/>
      <c r="B58" s="71"/>
      <c r="C58" s="71"/>
      <c r="D58" s="28"/>
      <c r="E58" s="29"/>
      <c r="F58" s="56" t="s">
        <v>325</v>
      </c>
      <c r="G58" s="64" t="s">
        <v>326</v>
      </c>
      <c r="H58" s="51" t="s">
        <v>11</v>
      </c>
      <c r="I58" s="45">
        <f>_xlfn.CEILING.MATH(E57*E56/D57)</f>
        <v>1540</v>
      </c>
      <c r="J58" s="17">
        <v>780.58</v>
      </c>
      <c r="K58" s="18"/>
      <c r="L58" s="34"/>
      <c r="M58" s="82" t="s">
        <v>12</v>
      </c>
      <c r="N58" s="37"/>
    </row>
    <row r="59" spans="1:14" ht="12.75" customHeight="1" x14ac:dyDescent="0.3">
      <c r="A59" s="71"/>
      <c r="B59" s="71"/>
      <c r="C59" s="71"/>
      <c r="D59" s="28"/>
      <c r="E59" s="29"/>
      <c r="F59" s="56" t="s">
        <v>316</v>
      </c>
      <c r="G59" s="64" t="s">
        <v>317</v>
      </c>
      <c r="H59" s="51" t="s">
        <v>11</v>
      </c>
      <c r="I59" s="45">
        <f>_xlfn.CEILING.MATH(E57*E56/20)</f>
        <v>39</v>
      </c>
      <c r="J59" s="17"/>
      <c r="K59" s="18"/>
      <c r="L59" s="34"/>
      <c r="M59" s="82"/>
      <c r="N59" s="37"/>
    </row>
    <row r="60" spans="1:14" ht="12.75" customHeight="1" x14ac:dyDescent="0.3">
      <c r="A60" s="71"/>
      <c r="B60" s="71"/>
      <c r="C60" s="71"/>
      <c r="D60" s="28"/>
      <c r="E60" s="29"/>
      <c r="F60" s="56" t="s">
        <v>167</v>
      </c>
      <c r="G60" s="64" t="s">
        <v>168</v>
      </c>
      <c r="H60" s="51" t="s">
        <v>11</v>
      </c>
      <c r="I60" s="45">
        <f>_xlfn.CEILING.MATH(E57*0.25*E56)</f>
        <v>193</v>
      </c>
      <c r="J60" s="17"/>
      <c r="K60" s="18"/>
      <c r="L60" s="34"/>
      <c r="M60" s="82"/>
      <c r="N60" s="37"/>
    </row>
    <row r="61" spans="1:14" ht="12.75" customHeight="1" x14ac:dyDescent="0.3">
      <c r="A61" s="71"/>
      <c r="B61" s="71"/>
      <c r="C61" s="71"/>
      <c r="D61" s="28"/>
      <c r="E61" s="29"/>
      <c r="F61" s="56"/>
      <c r="G61" s="64"/>
      <c r="H61" s="51"/>
      <c r="I61" s="45"/>
      <c r="J61" s="17"/>
      <c r="K61" s="18"/>
      <c r="L61" s="34"/>
      <c r="M61" s="82"/>
      <c r="N61" s="37"/>
    </row>
    <row r="62" spans="1:14" ht="12.75" customHeight="1" x14ac:dyDescent="0.3">
      <c r="A62" s="71"/>
      <c r="B62" s="71"/>
      <c r="C62" s="71"/>
      <c r="D62" s="28"/>
      <c r="E62" s="29"/>
      <c r="F62" s="56"/>
      <c r="G62" s="64"/>
      <c r="H62" s="51"/>
      <c r="I62" s="45"/>
      <c r="J62" s="17"/>
      <c r="K62" s="18"/>
      <c r="L62" s="34"/>
      <c r="M62" s="82"/>
      <c r="N62" s="37"/>
    </row>
    <row r="63" spans="1:14" ht="12.75" customHeight="1" x14ac:dyDescent="0.3">
      <c r="A63" s="86"/>
      <c r="B63" s="127" t="s">
        <v>309</v>
      </c>
      <c r="C63" s="127"/>
      <c r="D63" s="128"/>
      <c r="E63" s="62">
        <v>700</v>
      </c>
      <c r="F63" s="56"/>
      <c r="G63" s="63"/>
      <c r="H63" s="51"/>
      <c r="I63" s="45"/>
      <c r="J63" s="17"/>
      <c r="K63" s="18"/>
      <c r="L63" s="34"/>
      <c r="M63" s="82"/>
      <c r="N63" s="37"/>
    </row>
    <row r="64" spans="1:14" ht="12.75" customHeight="1" x14ac:dyDescent="0.3">
      <c r="A64" s="68" t="s">
        <v>26</v>
      </c>
      <c r="B64" s="68" t="s">
        <v>26</v>
      </c>
      <c r="C64" s="70" t="s">
        <v>327</v>
      </c>
      <c r="D64" s="89">
        <v>0.5</v>
      </c>
      <c r="E64" s="62">
        <v>1.1000000000000001</v>
      </c>
      <c r="F64" s="56" t="s">
        <v>197</v>
      </c>
      <c r="G64" s="64" t="s">
        <v>198</v>
      </c>
      <c r="H64" s="51" t="s">
        <v>11</v>
      </c>
      <c r="I64" s="97">
        <f>_xlfn.CEILING.MATH(E64*E63/125)</f>
        <v>7</v>
      </c>
      <c r="J64" s="17">
        <v>19754.87</v>
      </c>
      <c r="K64" s="18"/>
      <c r="L64" s="91"/>
      <c r="M64" s="82"/>
      <c r="N64" s="37"/>
    </row>
    <row r="65" spans="1:14" ht="12.75" customHeight="1" x14ac:dyDescent="0.3">
      <c r="A65" s="71"/>
      <c r="B65" s="71"/>
      <c r="C65" s="71"/>
      <c r="D65" s="28"/>
      <c r="E65" s="29"/>
      <c r="F65" s="56" t="s">
        <v>328</v>
      </c>
      <c r="G65" s="64" t="s">
        <v>329</v>
      </c>
      <c r="H65" s="51" t="s">
        <v>11</v>
      </c>
      <c r="I65" s="45">
        <f>_xlfn.CEILING.MATH(E64*E63/D64)</f>
        <v>1540</v>
      </c>
      <c r="J65" s="17">
        <v>630.4</v>
      </c>
      <c r="K65" s="18"/>
      <c r="L65" s="34"/>
      <c r="M65" s="82"/>
      <c r="N65" s="37"/>
    </row>
    <row r="66" spans="1:14" ht="12.75" customHeight="1" x14ac:dyDescent="0.3">
      <c r="A66" s="71"/>
      <c r="B66" s="71"/>
      <c r="C66" s="71"/>
      <c r="D66" s="28"/>
      <c r="E66" s="29"/>
      <c r="F66" s="56" t="s">
        <v>312</v>
      </c>
      <c r="G66" s="64" t="s">
        <v>313</v>
      </c>
      <c r="H66" s="51" t="s">
        <v>11</v>
      </c>
      <c r="I66" s="45">
        <f>_xlfn.CEILING.MATH(E64*E63/20)</f>
        <v>39</v>
      </c>
      <c r="J66" s="17">
        <v>465.61</v>
      </c>
      <c r="K66" s="18"/>
      <c r="L66" s="34"/>
      <c r="M66" s="82"/>
      <c r="N66" s="37"/>
    </row>
    <row r="67" spans="1:14" ht="12.75" customHeight="1" x14ac:dyDescent="0.3">
      <c r="A67" s="71"/>
      <c r="B67" s="71"/>
      <c r="C67" s="71"/>
      <c r="D67" s="28"/>
      <c r="E67" s="29"/>
      <c r="F67" s="56" t="s">
        <v>159</v>
      </c>
      <c r="G67" s="64" t="s">
        <v>160</v>
      </c>
      <c r="H67" s="51" t="s">
        <v>11</v>
      </c>
      <c r="I67" s="45">
        <f>_xlfn.CEILING.MATH(E64*0.25*E63)</f>
        <v>193</v>
      </c>
      <c r="J67" s="17">
        <v>222.74</v>
      </c>
      <c r="K67" s="18"/>
      <c r="L67" s="34"/>
      <c r="M67" s="82"/>
      <c r="N67" s="37"/>
    </row>
    <row r="68" spans="1:14" ht="12.75" customHeight="1" x14ac:dyDescent="0.3">
      <c r="A68" s="71"/>
      <c r="B68" s="71"/>
      <c r="C68" s="71"/>
      <c r="D68" s="28"/>
      <c r="E68" s="29"/>
      <c r="F68" s="56"/>
      <c r="G68" s="64"/>
      <c r="H68" s="51"/>
      <c r="I68" s="45"/>
      <c r="J68" s="17"/>
      <c r="K68" s="18"/>
      <c r="L68" s="34"/>
      <c r="M68" s="82"/>
      <c r="N68" s="37"/>
    </row>
    <row r="69" spans="1:14" ht="12.75" customHeight="1" x14ac:dyDescent="0.3">
      <c r="A69" s="86"/>
      <c r="B69" s="127" t="s">
        <v>309</v>
      </c>
      <c r="C69" s="127"/>
      <c r="D69" s="128"/>
      <c r="E69" s="62">
        <v>700</v>
      </c>
      <c r="F69" s="56"/>
      <c r="G69" s="63"/>
      <c r="H69" s="51"/>
      <c r="I69" s="45"/>
      <c r="J69" s="17"/>
      <c r="K69" s="18"/>
      <c r="L69" s="34"/>
      <c r="M69" s="82"/>
      <c r="N69" s="37"/>
    </row>
    <row r="70" spans="1:14" ht="12.75" customHeight="1" x14ac:dyDescent="0.3">
      <c r="A70" s="68" t="s">
        <v>26</v>
      </c>
      <c r="B70" s="68" t="s">
        <v>211</v>
      </c>
      <c r="C70" s="70" t="s">
        <v>327</v>
      </c>
      <c r="D70" s="89">
        <v>0.5</v>
      </c>
      <c r="E70" s="62">
        <v>1.1000000000000001</v>
      </c>
      <c r="F70" s="56" t="s">
        <v>197</v>
      </c>
      <c r="G70" s="64" t="s">
        <v>198</v>
      </c>
      <c r="H70" s="51" t="s">
        <v>11</v>
      </c>
      <c r="I70" s="97">
        <f>_xlfn.CEILING.MATH(E70*E69/125)</f>
        <v>7</v>
      </c>
      <c r="J70" s="17">
        <v>19754.87</v>
      </c>
      <c r="K70" s="18"/>
      <c r="L70" s="91"/>
      <c r="M70" s="82"/>
      <c r="N70" s="37"/>
    </row>
    <row r="71" spans="1:14" ht="12.75" customHeight="1" x14ac:dyDescent="0.3">
      <c r="A71" s="71"/>
      <c r="B71" s="71"/>
      <c r="C71" s="71"/>
      <c r="D71" s="28"/>
      <c r="E71" s="29"/>
      <c r="F71" s="56" t="s">
        <v>330</v>
      </c>
      <c r="G71" s="64" t="s">
        <v>331</v>
      </c>
      <c r="H71" s="51" t="s">
        <v>11</v>
      </c>
      <c r="I71" s="45">
        <f>_xlfn.CEILING.MATH(E70*E69/D70)</f>
        <v>1540</v>
      </c>
      <c r="J71" s="17">
        <v>518.45000000000005</v>
      </c>
      <c r="K71" s="18"/>
      <c r="L71" s="34"/>
      <c r="M71" s="82" t="s">
        <v>12</v>
      </c>
      <c r="N71" s="37"/>
    </row>
    <row r="72" spans="1:14" ht="12.75" customHeight="1" x14ac:dyDescent="0.3">
      <c r="A72" s="71"/>
      <c r="B72" s="71"/>
      <c r="C72" s="71"/>
      <c r="D72" s="28"/>
      <c r="E72" s="29"/>
      <c r="F72" s="56" t="s">
        <v>312</v>
      </c>
      <c r="G72" s="64" t="s">
        <v>313</v>
      </c>
      <c r="H72" s="51" t="s">
        <v>11</v>
      </c>
      <c r="I72" s="45">
        <f>_xlfn.CEILING.MATH(E70*E69/20)</f>
        <v>39</v>
      </c>
      <c r="J72" s="17">
        <v>465.61</v>
      </c>
      <c r="K72" s="18"/>
      <c r="L72" s="34"/>
      <c r="M72" s="82"/>
      <c r="N72" s="37"/>
    </row>
    <row r="73" spans="1:14" ht="12.75" customHeight="1" x14ac:dyDescent="0.3">
      <c r="A73" s="71"/>
      <c r="B73" s="71"/>
      <c r="C73" s="71"/>
      <c r="D73" s="28"/>
      <c r="E73" s="29"/>
      <c r="F73" s="56" t="s">
        <v>314</v>
      </c>
      <c r="G73" s="64" t="s">
        <v>315</v>
      </c>
      <c r="H73" s="51" t="s">
        <v>11</v>
      </c>
      <c r="I73" s="45">
        <f>_xlfn.CEILING.MATH(E70*0.25*E69)</f>
        <v>193</v>
      </c>
      <c r="J73" s="17">
        <v>179.78</v>
      </c>
      <c r="K73" s="18"/>
      <c r="L73" s="34"/>
      <c r="M73" s="82"/>
      <c r="N73" s="37"/>
    </row>
    <row r="74" spans="1:14" ht="12.75" customHeight="1" x14ac:dyDescent="0.3">
      <c r="A74" s="71"/>
      <c r="B74" s="71"/>
      <c r="C74" s="71"/>
      <c r="D74" s="28"/>
      <c r="E74" s="29"/>
      <c r="F74" s="56"/>
      <c r="G74" s="64"/>
      <c r="H74" s="51"/>
      <c r="I74" s="45"/>
      <c r="J74" s="17"/>
      <c r="K74" s="18"/>
      <c r="L74" s="34"/>
      <c r="M74" s="82"/>
      <c r="N74" s="37"/>
    </row>
    <row r="75" spans="1:14" ht="12.75" customHeight="1" x14ac:dyDescent="0.3">
      <c r="A75" s="86"/>
      <c r="B75" s="127" t="s">
        <v>309</v>
      </c>
      <c r="C75" s="127"/>
      <c r="D75" s="128"/>
      <c r="E75" s="62">
        <v>700</v>
      </c>
      <c r="F75" s="56"/>
      <c r="G75" s="63"/>
      <c r="H75" s="51"/>
      <c r="I75" s="45"/>
      <c r="J75" s="17"/>
      <c r="K75" s="18"/>
      <c r="L75" s="34"/>
      <c r="M75" s="82"/>
      <c r="N75" s="37"/>
    </row>
    <row r="76" spans="1:14" ht="12.75" customHeight="1" x14ac:dyDescent="0.3">
      <c r="A76" s="68" t="s">
        <v>88</v>
      </c>
      <c r="B76" s="68" t="s">
        <v>156</v>
      </c>
      <c r="C76" s="70" t="s">
        <v>327</v>
      </c>
      <c r="D76" s="89">
        <v>0.5</v>
      </c>
      <c r="E76" s="62">
        <v>1.1000000000000001</v>
      </c>
      <c r="F76" s="56" t="s">
        <v>231</v>
      </c>
      <c r="G76" s="64" t="s">
        <v>232</v>
      </c>
      <c r="H76" s="51" t="s">
        <v>11</v>
      </c>
      <c r="I76" s="97">
        <f>_xlfn.CEILING.MATH(E76*E75/100)</f>
        <v>8</v>
      </c>
      <c r="J76" s="17"/>
      <c r="K76" s="18"/>
      <c r="L76" s="91"/>
      <c r="M76" s="82"/>
      <c r="N76" s="37"/>
    </row>
    <row r="77" spans="1:14" ht="12.75" customHeight="1" x14ac:dyDescent="0.3">
      <c r="A77" s="71"/>
      <c r="B77" s="71"/>
      <c r="C77" s="71"/>
      <c r="D77" s="28"/>
      <c r="E77" s="29"/>
      <c r="F77" s="56" t="s">
        <v>332</v>
      </c>
      <c r="G77" s="64" t="s">
        <v>333</v>
      </c>
      <c r="H77" s="51" t="s">
        <v>11</v>
      </c>
      <c r="I77" s="45">
        <f>_xlfn.CEILING.MATH(E76*E75/D76)</f>
        <v>1540</v>
      </c>
      <c r="J77" s="17">
        <v>1369.54</v>
      </c>
      <c r="K77" s="18"/>
      <c r="L77" s="34"/>
      <c r="M77" s="82" t="s">
        <v>12</v>
      </c>
      <c r="N77" s="37"/>
    </row>
    <row r="78" spans="1:14" ht="12.75" customHeight="1" x14ac:dyDescent="0.3">
      <c r="A78" s="71"/>
      <c r="B78" s="71"/>
      <c r="C78" s="71"/>
      <c r="D78" s="28"/>
      <c r="E78" s="29"/>
      <c r="F78" s="56" t="s">
        <v>316</v>
      </c>
      <c r="G78" s="64" t="s">
        <v>317</v>
      </c>
      <c r="H78" s="51" t="s">
        <v>11</v>
      </c>
      <c r="I78" s="45">
        <f>_xlfn.CEILING.MATH(E76*E75/20)</f>
        <v>39</v>
      </c>
      <c r="J78" s="17"/>
      <c r="K78" s="18"/>
      <c r="L78" s="34"/>
      <c r="M78" s="82"/>
      <c r="N78" s="37"/>
    </row>
    <row r="79" spans="1:14" ht="12.75" customHeight="1" x14ac:dyDescent="0.3">
      <c r="A79" s="71"/>
      <c r="B79" s="71"/>
      <c r="C79" s="71"/>
      <c r="D79" s="28"/>
      <c r="E79" s="29"/>
      <c r="F79" s="56" t="s">
        <v>165</v>
      </c>
      <c r="G79" s="64" t="s">
        <v>166</v>
      </c>
      <c r="H79" s="51" t="s">
        <v>11</v>
      </c>
      <c r="I79" s="45">
        <f>_xlfn.CEILING.MATH(E76*0.25*E75)</f>
        <v>193</v>
      </c>
      <c r="J79" s="17"/>
      <c r="K79" s="18"/>
      <c r="L79" s="34"/>
      <c r="M79" s="82"/>
      <c r="N79" s="37"/>
    </row>
    <row r="80" spans="1:14" ht="12.75" customHeight="1" x14ac:dyDescent="0.3">
      <c r="A80" s="84"/>
      <c r="B80" s="84"/>
      <c r="C80" s="84"/>
      <c r="D80" s="28"/>
      <c r="E80" s="29"/>
      <c r="F80" s="56"/>
      <c r="G80" s="64"/>
      <c r="H80" s="51"/>
      <c r="I80" s="45"/>
      <c r="J80" s="17"/>
      <c r="K80" s="18"/>
      <c r="L80" s="34"/>
      <c r="M80" s="82"/>
      <c r="N80" s="37"/>
    </row>
    <row r="81" spans="1:14" ht="12.75" customHeight="1" x14ac:dyDescent="0.3">
      <c r="A81" s="86"/>
      <c r="B81" s="127" t="s">
        <v>309</v>
      </c>
      <c r="C81" s="127"/>
      <c r="D81" s="128"/>
      <c r="E81" s="62">
        <v>700</v>
      </c>
      <c r="F81" s="56"/>
      <c r="G81" s="63"/>
      <c r="H81" s="51"/>
      <c r="I81" s="45"/>
      <c r="J81" s="17"/>
      <c r="K81" s="18"/>
      <c r="L81" s="34"/>
      <c r="M81" s="82"/>
      <c r="N81" s="37"/>
    </row>
    <row r="82" spans="1:14" ht="12.75" customHeight="1" x14ac:dyDescent="0.3">
      <c r="A82" s="68" t="s">
        <v>88</v>
      </c>
      <c r="B82" s="68" t="s">
        <v>88</v>
      </c>
      <c r="C82" s="70" t="s">
        <v>327</v>
      </c>
      <c r="D82" s="89">
        <v>0.5</v>
      </c>
      <c r="E82" s="62">
        <v>1.1000000000000001</v>
      </c>
      <c r="F82" s="56" t="s">
        <v>231</v>
      </c>
      <c r="G82" s="64" t="s">
        <v>232</v>
      </c>
      <c r="H82" s="51" t="s">
        <v>11</v>
      </c>
      <c r="I82" s="97">
        <f>_xlfn.CEILING.MATH(E82*E81/100)</f>
        <v>8</v>
      </c>
      <c r="J82" s="17"/>
      <c r="K82" s="18"/>
      <c r="L82" s="91"/>
      <c r="M82" s="82"/>
      <c r="N82" s="37"/>
    </row>
    <row r="83" spans="1:14" ht="12.75" customHeight="1" x14ac:dyDescent="0.3">
      <c r="A83" s="71"/>
      <c r="B83" s="71"/>
      <c r="C83" s="71"/>
      <c r="D83" s="28"/>
      <c r="E83" s="29"/>
      <c r="F83" s="56" t="s">
        <v>334</v>
      </c>
      <c r="G83" s="64" t="s">
        <v>335</v>
      </c>
      <c r="H83" s="51" t="s">
        <v>11</v>
      </c>
      <c r="I83" s="45">
        <f>_xlfn.CEILING.MATH(E82*E81/D82)</f>
        <v>1540</v>
      </c>
      <c r="J83" s="17">
        <v>2183.29</v>
      </c>
      <c r="K83" s="18"/>
      <c r="L83" s="34"/>
      <c r="M83" s="82" t="s">
        <v>12</v>
      </c>
      <c r="N83" s="37"/>
    </row>
    <row r="84" spans="1:14" ht="12.75" customHeight="1" x14ac:dyDescent="0.3">
      <c r="A84" s="71"/>
      <c r="B84" s="71"/>
      <c r="C84" s="71"/>
      <c r="D84" s="28"/>
      <c r="E84" s="29"/>
      <c r="F84" s="56" t="s">
        <v>316</v>
      </c>
      <c r="G84" s="64" t="s">
        <v>317</v>
      </c>
      <c r="H84" s="51" t="s">
        <v>11</v>
      </c>
      <c r="I84" s="45">
        <f>_xlfn.CEILING.MATH(E82*E81/20)</f>
        <v>39</v>
      </c>
      <c r="J84" s="17"/>
      <c r="K84" s="18"/>
      <c r="L84" s="34"/>
      <c r="M84" s="82"/>
      <c r="N84" s="37"/>
    </row>
    <row r="85" spans="1:14" ht="12.75" customHeight="1" x14ac:dyDescent="0.3">
      <c r="A85" s="71"/>
      <c r="B85" s="71"/>
      <c r="C85" s="71"/>
      <c r="D85" s="28"/>
      <c r="E85" s="29"/>
      <c r="F85" s="56" t="s">
        <v>167</v>
      </c>
      <c r="G85" s="64" t="s">
        <v>168</v>
      </c>
      <c r="H85" s="51" t="s">
        <v>11</v>
      </c>
      <c r="I85" s="45">
        <f>_xlfn.CEILING.MATH(E82*0.25*E81)</f>
        <v>193</v>
      </c>
      <c r="J85" s="17"/>
      <c r="K85" s="18"/>
      <c r="L85" s="34"/>
      <c r="M85" s="82"/>
      <c r="N85" s="37"/>
    </row>
    <row r="86" spans="1:14" ht="12.75" customHeight="1" x14ac:dyDescent="0.3">
      <c r="A86" s="71"/>
      <c r="B86" s="71"/>
      <c r="C86" s="71"/>
      <c r="D86" s="28"/>
      <c r="E86" s="29"/>
      <c r="F86" s="56"/>
      <c r="G86" s="64"/>
      <c r="H86" s="51"/>
      <c r="I86" s="45"/>
      <c r="J86" s="17"/>
      <c r="K86" s="18"/>
      <c r="L86" s="34"/>
      <c r="M86" s="82"/>
      <c r="N86" s="37"/>
    </row>
    <row r="87" spans="1:14" ht="12.75" customHeight="1" x14ac:dyDescent="0.3">
      <c r="A87" s="71"/>
      <c r="B87" s="71"/>
      <c r="C87" s="71"/>
      <c r="D87" s="28"/>
      <c r="E87" s="29"/>
      <c r="F87" s="56"/>
      <c r="G87" s="64"/>
      <c r="H87" s="51"/>
      <c r="I87" s="45"/>
      <c r="J87" s="17"/>
      <c r="K87" s="18"/>
      <c r="L87" s="34"/>
      <c r="M87" s="82"/>
      <c r="N87" s="37"/>
    </row>
    <row r="88" spans="1:14" ht="12.75" customHeight="1" x14ac:dyDescent="0.3">
      <c r="A88" s="86"/>
      <c r="B88" s="127" t="s">
        <v>309</v>
      </c>
      <c r="C88" s="127"/>
      <c r="D88" s="128"/>
      <c r="E88" s="62">
        <v>700</v>
      </c>
      <c r="F88" s="56"/>
      <c r="G88" s="63"/>
      <c r="H88" s="51"/>
      <c r="I88" s="45"/>
      <c r="J88" s="17"/>
      <c r="K88" s="18"/>
      <c r="L88" s="34"/>
      <c r="M88" s="82"/>
      <c r="N88" s="37"/>
    </row>
    <row r="89" spans="1:14" ht="12.75" customHeight="1" x14ac:dyDescent="0.3">
      <c r="A89" s="68" t="s">
        <v>26</v>
      </c>
      <c r="B89" s="68" t="s">
        <v>26</v>
      </c>
      <c r="C89" s="70" t="s">
        <v>336</v>
      </c>
      <c r="D89" s="89">
        <v>0.5</v>
      </c>
      <c r="E89" s="62">
        <v>1.1000000000000001</v>
      </c>
      <c r="F89" s="56" t="s">
        <v>197</v>
      </c>
      <c r="G89" s="64" t="s">
        <v>198</v>
      </c>
      <c r="H89" s="51" t="s">
        <v>11</v>
      </c>
      <c r="I89" s="97">
        <f>_xlfn.CEILING.MATH(E89*E88/125)</f>
        <v>7</v>
      </c>
      <c r="J89" s="17">
        <v>19754.87</v>
      </c>
      <c r="K89" s="18"/>
      <c r="L89" s="91"/>
      <c r="M89" s="82"/>
      <c r="N89" s="37"/>
    </row>
    <row r="90" spans="1:14" ht="12.75" customHeight="1" x14ac:dyDescent="0.3">
      <c r="A90" s="71"/>
      <c r="B90" s="71"/>
      <c r="C90" s="71"/>
      <c r="D90" s="28"/>
      <c r="E90" s="29"/>
      <c r="F90" s="56" t="s">
        <v>312</v>
      </c>
      <c r="G90" s="64" t="s">
        <v>313</v>
      </c>
      <c r="H90" s="51" t="s">
        <v>11</v>
      </c>
      <c r="I90" s="45">
        <f>_xlfn.CEILING.MATH(E89*E88/20)</f>
        <v>39</v>
      </c>
      <c r="J90" s="17">
        <v>465.61</v>
      </c>
      <c r="K90" s="18"/>
      <c r="L90" s="34"/>
      <c r="M90" s="82"/>
      <c r="N90" s="37"/>
    </row>
    <row r="91" spans="1:14" ht="12.75" customHeight="1" x14ac:dyDescent="0.3">
      <c r="A91" s="71"/>
      <c r="B91" s="71"/>
      <c r="C91" s="71"/>
      <c r="D91" s="28"/>
      <c r="E91" s="29"/>
      <c r="F91" s="56" t="s">
        <v>159</v>
      </c>
      <c r="G91" s="64" t="s">
        <v>160</v>
      </c>
      <c r="H91" s="51" t="s">
        <v>11</v>
      </c>
      <c r="I91" s="45">
        <f>_xlfn.CEILING.MATH(E89*0.25*E88)</f>
        <v>193</v>
      </c>
      <c r="J91" s="17">
        <v>222.74</v>
      </c>
      <c r="K91" s="18"/>
      <c r="L91" s="34"/>
      <c r="M91" s="82"/>
      <c r="N91" s="37"/>
    </row>
    <row r="92" spans="1:14" ht="12.75" customHeight="1" x14ac:dyDescent="0.3">
      <c r="A92" s="71"/>
      <c r="B92" s="71"/>
      <c r="C92" s="71"/>
      <c r="D92" s="28"/>
      <c r="E92" s="29"/>
      <c r="F92" s="56"/>
      <c r="G92" s="64"/>
      <c r="H92" s="51"/>
      <c r="I92" s="45"/>
      <c r="J92" s="17"/>
      <c r="K92" s="18"/>
      <c r="L92" s="34"/>
      <c r="M92" s="82"/>
      <c r="N92" s="37"/>
    </row>
    <row r="93" spans="1:14" ht="12.75" customHeight="1" x14ac:dyDescent="0.3">
      <c r="A93" s="86"/>
      <c r="B93" s="127" t="s">
        <v>309</v>
      </c>
      <c r="C93" s="127"/>
      <c r="D93" s="128"/>
      <c r="E93" s="62">
        <v>700</v>
      </c>
      <c r="F93" s="56"/>
      <c r="G93" s="63"/>
      <c r="H93" s="51"/>
      <c r="I93" s="45"/>
      <c r="J93" s="17"/>
      <c r="K93" s="18"/>
      <c r="L93" s="34"/>
      <c r="M93" s="82"/>
      <c r="N93" s="37"/>
    </row>
    <row r="94" spans="1:14" ht="12.75" customHeight="1" x14ac:dyDescent="0.3">
      <c r="A94" s="68" t="s">
        <v>26</v>
      </c>
      <c r="B94" s="68" t="s">
        <v>211</v>
      </c>
      <c r="C94" s="70" t="s">
        <v>336</v>
      </c>
      <c r="D94" s="89">
        <v>0.5</v>
      </c>
      <c r="E94" s="62">
        <v>1.1000000000000001</v>
      </c>
      <c r="F94" s="56" t="s">
        <v>197</v>
      </c>
      <c r="G94" s="64" t="s">
        <v>198</v>
      </c>
      <c r="H94" s="51" t="s">
        <v>11</v>
      </c>
      <c r="I94" s="97">
        <f>_xlfn.CEILING.MATH(E94*E93/125)</f>
        <v>7</v>
      </c>
      <c r="J94" s="17">
        <v>19754.87</v>
      </c>
      <c r="K94" s="18"/>
      <c r="L94" s="91"/>
      <c r="M94" s="82"/>
      <c r="N94" s="37"/>
    </row>
    <row r="95" spans="1:14" ht="12.75" customHeight="1" x14ac:dyDescent="0.3">
      <c r="A95" s="71"/>
      <c r="B95" s="71"/>
      <c r="C95" s="71"/>
      <c r="D95" s="28"/>
      <c r="E95" s="29"/>
      <c r="F95" s="56" t="s">
        <v>312</v>
      </c>
      <c r="G95" s="64" t="s">
        <v>313</v>
      </c>
      <c r="H95" s="51" t="s">
        <v>11</v>
      </c>
      <c r="I95" s="45">
        <f>_xlfn.CEILING.MATH(E94*E93/20)</f>
        <v>39</v>
      </c>
      <c r="J95" s="17">
        <v>465.61</v>
      </c>
      <c r="K95" s="18"/>
      <c r="L95" s="34"/>
      <c r="M95" s="82"/>
      <c r="N95" s="37"/>
    </row>
    <row r="96" spans="1:14" ht="12.75" customHeight="1" x14ac:dyDescent="0.3">
      <c r="A96" s="71"/>
      <c r="B96" s="71"/>
      <c r="C96" s="71"/>
      <c r="D96" s="28"/>
      <c r="E96" s="29"/>
      <c r="F96" s="56" t="s">
        <v>314</v>
      </c>
      <c r="G96" s="64" t="s">
        <v>315</v>
      </c>
      <c r="H96" s="51" t="s">
        <v>11</v>
      </c>
      <c r="I96" s="45">
        <f>_xlfn.CEILING.MATH(E94*0.25*E93)</f>
        <v>193</v>
      </c>
      <c r="J96" s="17">
        <v>179.78</v>
      </c>
      <c r="K96" s="18"/>
      <c r="L96" s="34"/>
      <c r="M96" s="82"/>
      <c r="N96" s="37"/>
    </row>
    <row r="97" spans="1:14" ht="12.75" customHeight="1" x14ac:dyDescent="0.3">
      <c r="A97" s="71"/>
      <c r="B97" s="71"/>
      <c r="C97" s="71"/>
      <c r="D97" s="28"/>
      <c r="E97" s="29"/>
      <c r="F97" s="56"/>
      <c r="G97" s="64"/>
      <c r="H97" s="51"/>
      <c r="I97" s="45"/>
      <c r="J97" s="17"/>
      <c r="K97" s="18"/>
      <c r="L97" s="34"/>
      <c r="M97" s="82"/>
      <c r="N97" s="37"/>
    </row>
    <row r="98" spans="1:14" ht="12.75" customHeight="1" x14ac:dyDescent="0.3">
      <c r="A98" s="86"/>
      <c r="B98" s="127" t="s">
        <v>309</v>
      </c>
      <c r="C98" s="127"/>
      <c r="D98" s="128"/>
      <c r="E98" s="62">
        <v>700</v>
      </c>
      <c r="F98" s="56"/>
      <c r="G98" s="63"/>
      <c r="H98" s="51"/>
      <c r="I98" s="45"/>
      <c r="J98" s="17"/>
      <c r="K98" s="18"/>
      <c r="L98" s="34"/>
      <c r="M98" s="82"/>
      <c r="N98" s="37"/>
    </row>
    <row r="99" spans="1:14" ht="12.75" customHeight="1" x14ac:dyDescent="0.3">
      <c r="A99" s="68" t="s">
        <v>88</v>
      </c>
      <c r="B99" s="68" t="s">
        <v>156</v>
      </c>
      <c r="C99" s="70" t="s">
        <v>336</v>
      </c>
      <c r="D99" s="89">
        <v>0.5</v>
      </c>
      <c r="E99" s="62">
        <v>1.1000000000000001</v>
      </c>
      <c r="F99" s="56" t="s">
        <v>231</v>
      </c>
      <c r="G99" s="64" t="s">
        <v>232</v>
      </c>
      <c r="H99" s="51" t="s">
        <v>11</v>
      </c>
      <c r="I99" s="97">
        <f>_xlfn.CEILING.MATH(E99*E98/100)</f>
        <v>8</v>
      </c>
      <c r="J99" s="17"/>
      <c r="K99" s="18"/>
      <c r="L99" s="91"/>
      <c r="M99" s="82"/>
      <c r="N99" s="37"/>
    </row>
    <row r="100" spans="1:14" ht="12.75" customHeight="1" x14ac:dyDescent="0.3">
      <c r="A100" s="71"/>
      <c r="B100" s="71"/>
      <c r="C100" s="71"/>
      <c r="D100" s="28"/>
      <c r="E100" s="29"/>
      <c r="F100" s="56" t="s">
        <v>316</v>
      </c>
      <c r="G100" s="64" t="s">
        <v>317</v>
      </c>
      <c r="H100" s="51" t="s">
        <v>11</v>
      </c>
      <c r="I100" s="45">
        <f>_xlfn.CEILING.MATH(E99*E98/20)</f>
        <v>39</v>
      </c>
      <c r="J100" s="17">
        <v>189418.78</v>
      </c>
      <c r="K100" s="18"/>
      <c r="L100" s="34"/>
      <c r="M100" s="82" t="s">
        <v>12</v>
      </c>
      <c r="N100" s="37"/>
    </row>
    <row r="101" spans="1:14" ht="12.75" customHeight="1" x14ac:dyDescent="0.3">
      <c r="A101" s="71"/>
      <c r="B101" s="71"/>
      <c r="C101" s="71"/>
      <c r="D101" s="28"/>
      <c r="E101" s="29"/>
      <c r="F101" s="56" t="s">
        <v>165</v>
      </c>
      <c r="G101" s="64" t="s">
        <v>166</v>
      </c>
      <c r="H101" s="51" t="s">
        <v>11</v>
      </c>
      <c r="I101" s="45">
        <f>_xlfn.CEILING.MATH(E99*0.25*E98)</f>
        <v>193</v>
      </c>
      <c r="J101" s="17"/>
      <c r="K101" s="18"/>
      <c r="L101" s="34"/>
      <c r="M101" s="82"/>
      <c r="N101" s="37"/>
    </row>
    <row r="102" spans="1:14" ht="12.75" customHeight="1" x14ac:dyDescent="0.3">
      <c r="A102" s="84"/>
      <c r="B102" s="84"/>
      <c r="C102" s="84"/>
      <c r="D102" s="28"/>
      <c r="E102" s="29"/>
      <c r="F102" s="56"/>
      <c r="G102" s="64"/>
      <c r="H102" s="51"/>
      <c r="I102" s="45"/>
      <c r="J102" s="17"/>
      <c r="K102" s="18"/>
      <c r="L102" s="34"/>
      <c r="M102" s="82"/>
      <c r="N102" s="37"/>
    </row>
    <row r="103" spans="1:14" ht="12.75" customHeight="1" x14ac:dyDescent="0.3">
      <c r="A103" s="86"/>
      <c r="B103" s="127" t="s">
        <v>309</v>
      </c>
      <c r="C103" s="127"/>
      <c r="D103" s="128"/>
      <c r="E103" s="62">
        <v>700</v>
      </c>
      <c r="F103" s="56"/>
      <c r="G103" s="63"/>
      <c r="H103" s="51"/>
      <c r="I103" s="45"/>
      <c r="J103" s="17"/>
      <c r="K103" s="18"/>
      <c r="L103" s="34"/>
      <c r="M103" s="82"/>
      <c r="N103" s="37"/>
    </row>
    <row r="104" spans="1:14" ht="12.75" customHeight="1" x14ac:dyDescent="0.3">
      <c r="A104" s="68" t="s">
        <v>88</v>
      </c>
      <c r="B104" s="68" t="s">
        <v>88</v>
      </c>
      <c r="C104" s="70" t="s">
        <v>336</v>
      </c>
      <c r="D104" s="89">
        <v>0.5</v>
      </c>
      <c r="E104" s="62">
        <v>1.1000000000000001</v>
      </c>
      <c r="F104" s="56" t="s">
        <v>231</v>
      </c>
      <c r="G104" s="64" t="s">
        <v>232</v>
      </c>
      <c r="H104" s="51" t="s">
        <v>11</v>
      </c>
      <c r="I104" s="97">
        <f>_xlfn.CEILING.MATH(E104*E103/100)</f>
        <v>8</v>
      </c>
      <c r="J104" s="17"/>
      <c r="K104" s="18"/>
      <c r="L104" s="91"/>
      <c r="M104" s="82"/>
      <c r="N104" s="37"/>
    </row>
    <row r="105" spans="1:14" ht="12.75" customHeight="1" x14ac:dyDescent="0.3">
      <c r="A105" s="71"/>
      <c r="B105" s="71"/>
      <c r="C105" s="71"/>
      <c r="D105" s="28"/>
      <c r="E105" s="29"/>
      <c r="F105" s="56" t="s">
        <v>316</v>
      </c>
      <c r="G105" s="64" t="s">
        <v>317</v>
      </c>
      <c r="H105" s="51" t="s">
        <v>11</v>
      </c>
      <c r="I105" s="45">
        <f>_xlfn.CEILING.MATH(E104*E103/20)</f>
        <v>39</v>
      </c>
      <c r="J105" s="17"/>
      <c r="K105" s="18"/>
      <c r="L105" s="34"/>
      <c r="M105" s="82"/>
      <c r="N105" s="37"/>
    </row>
    <row r="106" spans="1:14" ht="12.75" customHeight="1" x14ac:dyDescent="0.3">
      <c r="A106" s="71"/>
      <c r="B106" s="71"/>
      <c r="C106" s="71"/>
      <c r="D106" s="28"/>
      <c r="E106" s="29"/>
      <c r="F106" s="56" t="s">
        <v>167</v>
      </c>
      <c r="G106" s="64" t="s">
        <v>168</v>
      </c>
      <c r="H106" s="51" t="s">
        <v>11</v>
      </c>
      <c r="I106" s="45">
        <f>_xlfn.CEILING.MATH(E104*0.25*E103)</f>
        <v>193</v>
      </c>
      <c r="J106" s="17"/>
      <c r="K106" s="18"/>
      <c r="L106" s="34"/>
      <c r="M106" s="82"/>
      <c r="N106" s="37"/>
    </row>
    <row r="107" spans="1:14" ht="12.75" customHeight="1" x14ac:dyDescent="0.3">
      <c r="A107" s="71"/>
      <c r="B107" s="71"/>
      <c r="C107" s="71"/>
      <c r="D107" s="28"/>
      <c r="E107" s="29"/>
      <c r="F107" s="56"/>
      <c r="G107" s="64"/>
      <c r="H107" s="51"/>
      <c r="I107" s="45"/>
      <c r="J107" s="17"/>
      <c r="K107" s="18"/>
      <c r="L107" s="34"/>
      <c r="M107" s="82"/>
      <c r="N107" s="37"/>
    </row>
    <row r="108" spans="1:14" ht="12.75" customHeight="1" x14ac:dyDescent="0.3">
      <c r="A108" s="71"/>
      <c r="B108" s="71"/>
      <c r="C108" s="71"/>
      <c r="D108" s="28"/>
      <c r="E108" s="29"/>
      <c r="F108" s="56"/>
      <c r="G108" s="64"/>
      <c r="H108" s="51"/>
      <c r="I108" s="45"/>
      <c r="J108" s="17"/>
      <c r="K108" s="18"/>
      <c r="L108" s="34"/>
      <c r="M108" s="82"/>
      <c r="N108" s="37"/>
    </row>
    <row r="109" spans="1:14" ht="12.75" customHeight="1" x14ac:dyDescent="0.3">
      <c r="A109" s="86"/>
      <c r="B109" s="127" t="s">
        <v>309</v>
      </c>
      <c r="C109" s="127"/>
      <c r="D109" s="128"/>
      <c r="E109" s="62">
        <v>700</v>
      </c>
      <c r="F109" s="56"/>
      <c r="G109" s="63"/>
      <c r="H109" s="51"/>
      <c r="I109" s="45"/>
      <c r="J109" s="17"/>
      <c r="K109" s="18"/>
      <c r="L109" s="34"/>
      <c r="M109" s="82"/>
      <c r="N109" s="37"/>
    </row>
    <row r="110" spans="1:14" ht="12.75" customHeight="1" x14ac:dyDescent="0.3">
      <c r="A110" s="68" t="s">
        <v>26</v>
      </c>
      <c r="B110" s="68" t="s">
        <v>26</v>
      </c>
      <c r="C110" s="70" t="s">
        <v>337</v>
      </c>
      <c r="D110" s="89">
        <v>0.5</v>
      </c>
      <c r="E110" s="62">
        <v>1.1000000000000001</v>
      </c>
      <c r="F110" s="56" t="s">
        <v>197</v>
      </c>
      <c r="G110" s="64" t="s">
        <v>198</v>
      </c>
      <c r="H110" s="51" t="s">
        <v>11</v>
      </c>
      <c r="I110" s="97">
        <f>_xlfn.CEILING.MATH(E110*E109/125)</f>
        <v>7</v>
      </c>
      <c r="J110" s="17">
        <v>19754.87</v>
      </c>
      <c r="K110" s="18">
        <f t="shared" ref="K110:K113" si="1">IF(I110,IF(ISNUMBER(J110),J110*I110," ")," ")</f>
        <v>138284.09</v>
      </c>
      <c r="L110" s="91"/>
      <c r="M110" s="82"/>
      <c r="N110" s="37"/>
    </row>
    <row r="111" spans="1:14" ht="12.75" customHeight="1" x14ac:dyDescent="0.3">
      <c r="A111" s="71"/>
      <c r="B111" s="71"/>
      <c r="C111" s="71"/>
      <c r="D111" s="28"/>
      <c r="E111" s="29"/>
      <c r="F111" s="56" t="s">
        <v>319</v>
      </c>
      <c r="G111" s="64" t="s">
        <v>320</v>
      </c>
      <c r="H111" s="51" t="s">
        <v>11</v>
      </c>
      <c r="I111" s="45">
        <f>_xlfn.CEILING.MATH(E110*E109/D110)</f>
        <v>1540</v>
      </c>
      <c r="J111" s="17">
        <v>247.31</v>
      </c>
      <c r="K111" s="18">
        <f t="shared" si="1"/>
        <v>380857.4</v>
      </c>
      <c r="L111" s="34"/>
      <c r="M111" s="82"/>
      <c r="N111" s="37"/>
    </row>
    <row r="112" spans="1:14" ht="12.75" customHeight="1" x14ac:dyDescent="0.3">
      <c r="A112" s="71"/>
      <c r="B112" s="71"/>
      <c r="C112" s="71"/>
      <c r="D112" s="28"/>
      <c r="E112" s="29"/>
      <c r="F112" s="56" t="s">
        <v>312</v>
      </c>
      <c r="G112" s="64" t="s">
        <v>313</v>
      </c>
      <c r="H112" s="51" t="s">
        <v>11</v>
      </c>
      <c r="I112" s="45">
        <f>_xlfn.CEILING.MATH(E110*E109/20)</f>
        <v>39</v>
      </c>
      <c r="J112" s="17">
        <v>465.61</v>
      </c>
      <c r="K112" s="18">
        <f t="shared" si="1"/>
        <v>18158.79</v>
      </c>
      <c r="L112" s="34"/>
      <c r="M112" s="82"/>
      <c r="N112" s="37"/>
    </row>
    <row r="113" spans="1:14" ht="12.75" customHeight="1" x14ac:dyDescent="0.3">
      <c r="A113" s="71"/>
      <c r="B113" s="71"/>
      <c r="C113" s="71"/>
      <c r="D113" s="28"/>
      <c r="E113" s="29"/>
      <c r="F113" s="56" t="s">
        <v>159</v>
      </c>
      <c r="G113" s="64" t="s">
        <v>160</v>
      </c>
      <c r="H113" s="51" t="s">
        <v>11</v>
      </c>
      <c r="I113" s="45">
        <f>_xlfn.CEILING.MATH(E110*0.25*E109)</f>
        <v>193</v>
      </c>
      <c r="J113" s="17">
        <v>222.74</v>
      </c>
      <c r="K113" s="18">
        <f t="shared" si="1"/>
        <v>42988.82</v>
      </c>
      <c r="L113" s="34"/>
      <c r="M113" s="82"/>
      <c r="N113" s="37"/>
    </row>
    <row r="114" spans="1:14" ht="12.75" customHeight="1" x14ac:dyDescent="0.3">
      <c r="A114" s="71"/>
      <c r="B114" s="71"/>
      <c r="C114" s="71"/>
      <c r="D114" s="28"/>
      <c r="E114" s="29"/>
      <c r="F114" s="56"/>
      <c r="G114" s="64"/>
      <c r="H114" s="51"/>
      <c r="I114" s="45"/>
      <c r="J114" s="17"/>
      <c r="K114" s="18"/>
      <c r="L114" s="34"/>
      <c r="M114" s="82"/>
      <c r="N114" s="37"/>
    </row>
    <row r="115" spans="1:14" ht="12.75" customHeight="1" x14ac:dyDescent="0.3">
      <c r="A115" s="86"/>
      <c r="B115" s="127" t="s">
        <v>309</v>
      </c>
      <c r="C115" s="127"/>
      <c r="D115" s="128"/>
      <c r="E115" s="62">
        <v>700</v>
      </c>
      <c r="F115" s="56"/>
      <c r="G115" s="63"/>
      <c r="H115" s="51"/>
      <c r="I115" s="45"/>
      <c r="J115" s="17"/>
      <c r="K115" s="18"/>
      <c r="L115" s="34"/>
      <c r="M115" s="82"/>
      <c r="N115" s="37"/>
    </row>
    <row r="116" spans="1:14" ht="12.75" customHeight="1" x14ac:dyDescent="0.3">
      <c r="A116" s="68" t="s">
        <v>26</v>
      </c>
      <c r="B116" s="68" t="s">
        <v>211</v>
      </c>
      <c r="C116" s="70" t="s">
        <v>337</v>
      </c>
      <c r="D116" s="89">
        <v>0.5</v>
      </c>
      <c r="E116" s="62">
        <v>1.1000000000000001</v>
      </c>
      <c r="F116" s="56" t="s">
        <v>197</v>
      </c>
      <c r="G116" s="64" t="s">
        <v>198</v>
      </c>
      <c r="H116" s="51" t="s">
        <v>11</v>
      </c>
      <c r="I116" s="97">
        <f>_xlfn.CEILING.MATH(E116*E115/125)</f>
        <v>7</v>
      </c>
      <c r="J116" s="17">
        <v>19754.87</v>
      </c>
      <c r="K116" s="18"/>
      <c r="L116" s="91"/>
      <c r="M116" s="82"/>
      <c r="N116" s="37"/>
    </row>
    <row r="117" spans="1:14" ht="12.75" customHeight="1" x14ac:dyDescent="0.3">
      <c r="A117" s="71"/>
      <c r="B117" s="71"/>
      <c r="C117" s="71"/>
      <c r="D117" s="28"/>
      <c r="E117" s="29"/>
      <c r="F117" s="56" t="s">
        <v>319</v>
      </c>
      <c r="G117" s="64" t="s">
        <v>320</v>
      </c>
      <c r="H117" s="51" t="s">
        <v>11</v>
      </c>
      <c r="I117" s="45">
        <f>_xlfn.CEILING.MATH(E116*E115/D116)</f>
        <v>1540</v>
      </c>
      <c r="J117" s="17">
        <v>247.31</v>
      </c>
      <c r="K117" s="18"/>
      <c r="L117" s="34"/>
      <c r="M117" s="82"/>
      <c r="N117" s="37"/>
    </row>
    <row r="118" spans="1:14" ht="12.75" customHeight="1" x14ac:dyDescent="0.3">
      <c r="A118" s="71"/>
      <c r="B118" s="71"/>
      <c r="C118" s="71"/>
      <c r="D118" s="28"/>
      <c r="E118" s="29"/>
      <c r="F118" s="56" t="s">
        <v>312</v>
      </c>
      <c r="G118" s="64" t="s">
        <v>313</v>
      </c>
      <c r="H118" s="51" t="s">
        <v>11</v>
      </c>
      <c r="I118" s="45">
        <f>_xlfn.CEILING.MATH(E116*E115/20)</f>
        <v>39</v>
      </c>
      <c r="J118" s="17">
        <v>465.61</v>
      </c>
      <c r="K118" s="18"/>
      <c r="L118" s="34"/>
      <c r="M118" s="82"/>
      <c r="N118" s="37"/>
    </row>
    <row r="119" spans="1:14" ht="12.75" customHeight="1" x14ac:dyDescent="0.3">
      <c r="A119" s="71"/>
      <c r="B119" s="71"/>
      <c r="C119" s="71"/>
      <c r="D119" s="28"/>
      <c r="E119" s="29"/>
      <c r="F119" s="56" t="s">
        <v>314</v>
      </c>
      <c r="G119" s="64" t="s">
        <v>315</v>
      </c>
      <c r="H119" s="51" t="s">
        <v>11</v>
      </c>
      <c r="I119" s="45">
        <f>_xlfn.CEILING.MATH(E116*0.25*E115)</f>
        <v>193</v>
      </c>
      <c r="J119" s="17">
        <v>179.78</v>
      </c>
      <c r="K119" s="18"/>
      <c r="L119" s="34"/>
      <c r="M119" s="82"/>
      <c r="N119" s="37"/>
    </row>
    <row r="120" spans="1:14" ht="12.75" customHeight="1" x14ac:dyDescent="0.3">
      <c r="A120" s="71"/>
      <c r="B120" s="71"/>
      <c r="C120" s="71"/>
      <c r="D120" s="28"/>
      <c r="E120" s="29"/>
      <c r="F120" s="56"/>
      <c r="G120" s="64"/>
      <c r="H120" s="51"/>
      <c r="I120" s="45"/>
      <c r="J120" s="17"/>
      <c r="K120" s="18"/>
      <c r="L120" s="34"/>
      <c r="M120" s="82"/>
      <c r="N120" s="37"/>
    </row>
    <row r="121" spans="1:14" ht="12.75" customHeight="1" x14ac:dyDescent="0.3">
      <c r="A121" s="86"/>
      <c r="B121" s="127" t="s">
        <v>309</v>
      </c>
      <c r="C121" s="127"/>
      <c r="D121" s="128"/>
      <c r="E121" s="62">
        <v>700</v>
      </c>
      <c r="F121" s="56"/>
      <c r="G121" s="63"/>
      <c r="H121" s="51"/>
      <c r="I121" s="45"/>
      <c r="J121" s="17"/>
      <c r="K121" s="18"/>
      <c r="L121" s="34"/>
      <c r="M121" s="82"/>
      <c r="N121" s="37"/>
    </row>
    <row r="122" spans="1:14" ht="12.75" customHeight="1" x14ac:dyDescent="0.3">
      <c r="A122" s="68" t="s">
        <v>88</v>
      </c>
      <c r="B122" s="68" t="s">
        <v>156</v>
      </c>
      <c r="C122" s="70" t="s">
        <v>337</v>
      </c>
      <c r="D122" s="89">
        <v>0.5</v>
      </c>
      <c r="E122" s="62">
        <v>1.1000000000000001</v>
      </c>
      <c r="F122" s="56" t="s">
        <v>231</v>
      </c>
      <c r="G122" s="64" t="s">
        <v>232</v>
      </c>
      <c r="H122" s="51" t="s">
        <v>11</v>
      </c>
      <c r="I122" s="97">
        <f>_xlfn.CEILING.MATH(E122*E121/100)</f>
        <v>8</v>
      </c>
      <c r="J122" s="17">
        <v>189418.78</v>
      </c>
      <c r="K122" s="18"/>
      <c r="L122" s="91"/>
      <c r="M122" s="82" t="s">
        <v>12</v>
      </c>
      <c r="N122" s="37"/>
    </row>
    <row r="123" spans="1:14" ht="12.75" customHeight="1" x14ac:dyDescent="0.3">
      <c r="A123" s="71"/>
      <c r="B123" s="71"/>
      <c r="C123" s="71"/>
      <c r="D123" s="28"/>
      <c r="E123" s="29"/>
      <c r="F123" s="56" t="s">
        <v>323</v>
      </c>
      <c r="G123" s="64" t="s">
        <v>324</v>
      </c>
      <c r="H123" s="51" t="s">
        <v>11</v>
      </c>
      <c r="I123" s="45">
        <f>_xlfn.CEILING.MATH(E122*E121/D122)</f>
        <v>1540</v>
      </c>
      <c r="J123" s="17">
        <v>550.49</v>
      </c>
      <c r="K123" s="18"/>
      <c r="L123" s="34"/>
      <c r="M123" s="82" t="s">
        <v>12</v>
      </c>
      <c r="N123" s="37"/>
    </row>
    <row r="124" spans="1:14" ht="12.75" customHeight="1" x14ac:dyDescent="0.3">
      <c r="A124" s="71"/>
      <c r="B124" s="71"/>
      <c r="C124" s="71"/>
      <c r="D124" s="28"/>
      <c r="E124" s="29"/>
      <c r="F124" s="56" t="s">
        <v>316</v>
      </c>
      <c r="G124" s="64" t="s">
        <v>317</v>
      </c>
      <c r="H124" s="51" t="s">
        <v>11</v>
      </c>
      <c r="I124" s="45">
        <f>_xlfn.CEILING.MATH(E122*E121/20)</f>
        <v>39</v>
      </c>
      <c r="J124" s="17">
        <v>1901.46</v>
      </c>
      <c r="K124" s="18"/>
      <c r="L124" s="34"/>
      <c r="M124" s="82" t="s">
        <v>12</v>
      </c>
      <c r="N124" s="37"/>
    </row>
    <row r="125" spans="1:14" ht="12.75" customHeight="1" x14ac:dyDescent="0.3">
      <c r="A125" s="71"/>
      <c r="B125" s="71"/>
      <c r="C125" s="71"/>
      <c r="D125" s="28"/>
      <c r="E125" s="29"/>
      <c r="F125" s="56" t="s">
        <v>165</v>
      </c>
      <c r="G125" s="64" t="s">
        <v>166</v>
      </c>
      <c r="H125" s="51" t="s">
        <v>11</v>
      </c>
      <c r="I125" s="45">
        <f>_xlfn.CEILING.MATH(E122*0.25*E121)</f>
        <v>193</v>
      </c>
      <c r="J125" s="17">
        <v>510.89</v>
      </c>
      <c r="K125" s="18"/>
      <c r="L125" s="34"/>
      <c r="M125" s="82" t="s">
        <v>12</v>
      </c>
      <c r="N125" s="37"/>
    </row>
    <row r="126" spans="1:14" ht="12.75" customHeight="1" x14ac:dyDescent="0.3">
      <c r="A126" s="84"/>
      <c r="B126" s="84"/>
      <c r="C126" s="84"/>
      <c r="D126" s="28"/>
      <c r="E126" s="29"/>
      <c r="F126" s="56"/>
      <c r="G126" s="64"/>
      <c r="H126" s="51"/>
      <c r="I126" s="45"/>
      <c r="J126" s="17"/>
      <c r="K126" s="18"/>
      <c r="L126" s="34"/>
      <c r="M126" s="82"/>
      <c r="N126" s="37"/>
    </row>
    <row r="127" spans="1:14" ht="12.75" customHeight="1" x14ac:dyDescent="0.3">
      <c r="A127" s="86"/>
      <c r="B127" s="127" t="s">
        <v>309</v>
      </c>
      <c r="C127" s="127"/>
      <c r="D127" s="128"/>
      <c r="E127" s="62">
        <v>700</v>
      </c>
      <c r="F127" s="56"/>
      <c r="G127" s="63"/>
      <c r="H127" s="51"/>
      <c r="I127" s="45"/>
      <c r="J127" s="17"/>
      <c r="K127" s="18"/>
      <c r="L127" s="34"/>
      <c r="M127" s="82"/>
      <c r="N127" s="37"/>
    </row>
    <row r="128" spans="1:14" ht="12.75" customHeight="1" x14ac:dyDescent="0.3">
      <c r="A128" s="68" t="s">
        <v>88</v>
      </c>
      <c r="B128" s="68" t="s">
        <v>88</v>
      </c>
      <c r="C128" s="70" t="s">
        <v>337</v>
      </c>
      <c r="D128" s="89">
        <v>0.5</v>
      </c>
      <c r="E128" s="62">
        <v>1.1000000000000001</v>
      </c>
      <c r="F128" s="56" t="s">
        <v>231</v>
      </c>
      <c r="G128" s="64" t="s">
        <v>232</v>
      </c>
      <c r="H128" s="51" t="s">
        <v>11</v>
      </c>
      <c r="I128" s="97">
        <f>_xlfn.CEILING.MATH(E128*E127/100)</f>
        <v>8</v>
      </c>
      <c r="J128" s="17">
        <v>189418.78</v>
      </c>
      <c r="K128" s="18"/>
      <c r="L128" s="91"/>
      <c r="M128" s="82" t="s">
        <v>12</v>
      </c>
      <c r="N128" s="37"/>
    </row>
    <row r="129" spans="1:14" ht="12.75" customHeight="1" x14ac:dyDescent="0.3">
      <c r="A129" s="71"/>
      <c r="B129" s="71"/>
      <c r="C129" s="71"/>
      <c r="D129" s="28"/>
      <c r="E129" s="29"/>
      <c r="F129" s="56" t="s">
        <v>325</v>
      </c>
      <c r="G129" s="64" t="s">
        <v>326</v>
      </c>
      <c r="H129" s="51" t="s">
        <v>11</v>
      </c>
      <c r="I129" s="45">
        <f>_xlfn.CEILING.MATH(E128*E127/D128)</f>
        <v>1540</v>
      </c>
      <c r="J129" s="17">
        <v>780.58</v>
      </c>
      <c r="K129" s="18"/>
      <c r="L129" s="34"/>
      <c r="M129" s="82" t="s">
        <v>12</v>
      </c>
      <c r="N129" s="37"/>
    </row>
    <row r="130" spans="1:14" ht="12.75" customHeight="1" x14ac:dyDescent="0.3">
      <c r="A130" s="71"/>
      <c r="B130" s="71"/>
      <c r="C130" s="71"/>
      <c r="D130" s="28"/>
      <c r="E130" s="29"/>
      <c r="F130" s="56" t="s">
        <v>316</v>
      </c>
      <c r="G130" s="64" t="s">
        <v>317</v>
      </c>
      <c r="H130" s="51" t="s">
        <v>11</v>
      </c>
      <c r="I130" s="45">
        <f>_xlfn.CEILING.MATH(E128*E127/20)</f>
        <v>39</v>
      </c>
      <c r="J130" s="17">
        <v>1901.46</v>
      </c>
      <c r="K130" s="18"/>
      <c r="L130" s="34"/>
      <c r="M130" s="82" t="s">
        <v>12</v>
      </c>
      <c r="N130" s="37"/>
    </row>
    <row r="131" spans="1:14" ht="12.75" customHeight="1" x14ac:dyDescent="0.3">
      <c r="A131" s="71"/>
      <c r="B131" s="71"/>
      <c r="C131" s="71"/>
      <c r="D131" s="28"/>
      <c r="E131" s="29"/>
      <c r="F131" s="56" t="s">
        <v>167</v>
      </c>
      <c r="G131" s="64" t="s">
        <v>168</v>
      </c>
      <c r="H131" s="51" t="s">
        <v>11</v>
      </c>
      <c r="I131" s="45">
        <f>_xlfn.CEILING.MATH(E128*0.25*E127)</f>
        <v>193</v>
      </c>
      <c r="J131" s="17">
        <v>959.95</v>
      </c>
      <c r="K131" s="18"/>
      <c r="L131" s="34"/>
      <c r="M131" s="82" t="s">
        <v>12</v>
      </c>
      <c r="N131" s="37"/>
    </row>
    <row r="132" spans="1:14" ht="12.75" customHeight="1" x14ac:dyDescent="0.3">
      <c r="A132" s="71"/>
      <c r="B132" s="71"/>
      <c r="C132" s="71"/>
      <c r="D132" s="28"/>
      <c r="E132" s="29"/>
      <c r="F132" s="56"/>
      <c r="G132" s="64"/>
      <c r="H132" s="51"/>
      <c r="I132" s="45"/>
      <c r="J132" s="17"/>
      <c r="K132" s="18"/>
      <c r="L132" s="34"/>
      <c r="M132" s="82"/>
      <c r="N132" s="37"/>
    </row>
    <row r="133" spans="1:14" ht="12.75" customHeight="1" x14ac:dyDescent="0.3">
      <c r="A133" s="71"/>
      <c r="B133" s="71"/>
      <c r="C133" s="71"/>
      <c r="D133" s="28"/>
      <c r="E133" s="29"/>
      <c r="F133" s="56"/>
      <c r="G133" s="64"/>
      <c r="H133" s="51"/>
      <c r="I133" s="45"/>
      <c r="J133" s="17"/>
      <c r="K133" s="18"/>
      <c r="L133" s="34"/>
      <c r="M133" s="82"/>
      <c r="N133" s="37"/>
    </row>
    <row r="134" spans="1:14" ht="12.75" customHeight="1" x14ac:dyDescent="0.3">
      <c r="A134" s="71"/>
      <c r="B134" s="71"/>
      <c r="C134" s="71"/>
      <c r="D134" s="28"/>
      <c r="E134" s="29"/>
      <c r="F134" s="56"/>
      <c r="G134" s="64"/>
      <c r="H134" s="51"/>
      <c r="I134" s="45"/>
      <c r="J134" s="17"/>
      <c r="K134" s="18"/>
      <c r="L134" s="34"/>
      <c r="M134" s="82"/>
      <c r="N134" s="37"/>
    </row>
    <row r="135" spans="1:14" ht="18.75" customHeight="1" x14ac:dyDescent="0.3">
      <c r="A135" s="86"/>
      <c r="B135" s="129" t="s">
        <v>293</v>
      </c>
      <c r="C135" s="129"/>
      <c r="D135" s="129"/>
      <c r="E135" s="130"/>
      <c r="F135" s="56"/>
      <c r="G135" s="63"/>
      <c r="H135" s="51"/>
      <c r="I135" s="45"/>
      <c r="J135" s="17"/>
      <c r="K135" s="18"/>
      <c r="L135" s="34"/>
      <c r="M135" s="82"/>
      <c r="N135" s="37"/>
    </row>
    <row r="136" spans="1:14" ht="12.75" customHeight="1" x14ac:dyDescent="0.3">
      <c r="A136" s="86"/>
      <c r="B136" s="87"/>
      <c r="C136" s="87"/>
      <c r="D136" s="87"/>
      <c r="E136" s="88"/>
      <c r="F136" s="56"/>
      <c r="G136" s="63"/>
      <c r="H136" s="51"/>
      <c r="I136" s="45"/>
      <c r="J136" s="17"/>
      <c r="K136" s="18"/>
      <c r="L136" s="34"/>
      <c r="M136" s="82"/>
      <c r="N136" s="37"/>
    </row>
    <row r="137" spans="1:14" ht="12.75" customHeight="1" x14ac:dyDescent="0.3">
      <c r="A137" s="86"/>
      <c r="B137" s="127" t="s">
        <v>309</v>
      </c>
      <c r="C137" s="127"/>
      <c r="D137" s="128"/>
      <c r="E137" s="62">
        <v>700</v>
      </c>
      <c r="F137" s="56"/>
      <c r="G137" s="63"/>
      <c r="H137" s="51"/>
      <c r="I137" s="45"/>
      <c r="J137" s="17"/>
      <c r="K137" s="18"/>
      <c r="L137" s="34"/>
      <c r="M137" s="82"/>
      <c r="N137" s="37"/>
    </row>
    <row r="138" spans="1:14" ht="12.75" customHeight="1" x14ac:dyDescent="0.3">
      <c r="A138" s="68" t="s">
        <v>26</v>
      </c>
      <c r="B138" s="68" t="s">
        <v>26</v>
      </c>
      <c r="C138" s="70" t="s">
        <v>27</v>
      </c>
      <c r="D138" s="89">
        <v>0.5</v>
      </c>
      <c r="E138" s="62">
        <v>1.1000000000000001</v>
      </c>
      <c r="F138" s="56" t="s">
        <v>294</v>
      </c>
      <c r="G138" s="64" t="s">
        <v>295</v>
      </c>
      <c r="H138" s="51" t="s">
        <v>11</v>
      </c>
      <c r="I138" s="97">
        <f>_xlfn.CEILING.MATH(E138*E137/80)</f>
        <v>10</v>
      </c>
      <c r="J138" s="17">
        <v>20332.98</v>
      </c>
      <c r="K138" s="18"/>
      <c r="L138" s="91"/>
      <c r="M138" s="82"/>
      <c r="N138" s="37"/>
    </row>
    <row r="139" spans="1:14" ht="12.75" customHeight="1" x14ac:dyDescent="0.3">
      <c r="A139" s="71"/>
      <c r="B139" s="71"/>
      <c r="C139" s="71"/>
      <c r="D139" s="28"/>
      <c r="E139" s="29"/>
      <c r="F139" s="56" t="s">
        <v>310</v>
      </c>
      <c r="G139" s="64" t="s">
        <v>311</v>
      </c>
      <c r="H139" s="51" t="s">
        <v>11</v>
      </c>
      <c r="I139" s="45">
        <f>_xlfn.CEILING.MATH(E138*E137/D138)</f>
        <v>1540</v>
      </c>
      <c r="J139" s="17"/>
      <c r="K139" s="18"/>
      <c r="L139" s="34"/>
      <c r="M139" s="82"/>
      <c r="N139" s="37"/>
    </row>
    <row r="140" spans="1:14" ht="12.75" customHeight="1" x14ac:dyDescent="0.3">
      <c r="A140" s="71"/>
      <c r="B140" s="71"/>
      <c r="C140" s="71"/>
      <c r="D140" s="28"/>
      <c r="E140" s="29"/>
      <c r="F140" s="56" t="s">
        <v>312</v>
      </c>
      <c r="G140" s="64" t="s">
        <v>313</v>
      </c>
      <c r="H140" s="51" t="s">
        <v>11</v>
      </c>
      <c r="I140" s="45">
        <f>_xlfn.CEILING.MATH(E138*E137/20)</f>
        <v>39</v>
      </c>
      <c r="J140" s="17"/>
      <c r="K140" s="18"/>
      <c r="L140" s="34"/>
      <c r="M140" s="82"/>
      <c r="N140" s="37"/>
    </row>
    <row r="141" spans="1:14" ht="12.75" customHeight="1" x14ac:dyDescent="0.3">
      <c r="A141" s="71"/>
      <c r="B141" s="71"/>
      <c r="C141" s="71"/>
      <c r="D141" s="28"/>
      <c r="E141" s="29"/>
      <c r="F141" s="56" t="s">
        <v>159</v>
      </c>
      <c r="G141" s="64" t="s">
        <v>160</v>
      </c>
      <c r="H141" s="51" t="s">
        <v>11</v>
      </c>
      <c r="I141" s="45">
        <f>_xlfn.CEILING.MATH(E138*0.25*E137)</f>
        <v>193</v>
      </c>
      <c r="J141" s="17"/>
      <c r="K141" s="18"/>
      <c r="L141" s="34"/>
      <c r="M141" s="82"/>
      <c r="N141" s="37"/>
    </row>
    <row r="142" spans="1:14" ht="12.75" customHeight="1" x14ac:dyDescent="0.3">
      <c r="A142" s="71"/>
      <c r="B142" s="71"/>
      <c r="C142" s="71"/>
      <c r="D142" s="28"/>
      <c r="E142" s="29"/>
      <c r="F142" s="56"/>
      <c r="G142" s="64"/>
      <c r="H142" s="51"/>
      <c r="I142" s="45"/>
      <c r="J142" s="17"/>
      <c r="K142" s="18"/>
      <c r="L142" s="34"/>
      <c r="M142" s="82"/>
      <c r="N142" s="37"/>
    </row>
    <row r="143" spans="1:14" ht="12.75" customHeight="1" x14ac:dyDescent="0.3">
      <c r="A143" s="86"/>
      <c r="B143" s="127" t="s">
        <v>309</v>
      </c>
      <c r="C143" s="127"/>
      <c r="D143" s="128"/>
      <c r="E143" s="62">
        <v>700</v>
      </c>
      <c r="F143" s="56"/>
      <c r="G143" s="63"/>
      <c r="H143" s="51"/>
      <c r="I143" s="45"/>
      <c r="J143" s="17"/>
      <c r="K143" s="18"/>
      <c r="L143" s="34"/>
      <c r="M143" s="82"/>
      <c r="N143" s="37"/>
    </row>
    <row r="144" spans="1:14" ht="12.75" customHeight="1" x14ac:dyDescent="0.3">
      <c r="A144" s="68" t="s">
        <v>26</v>
      </c>
      <c r="B144" s="68" t="s">
        <v>211</v>
      </c>
      <c r="C144" s="70" t="s">
        <v>27</v>
      </c>
      <c r="D144" s="89">
        <v>0.5</v>
      </c>
      <c r="E144" s="62">
        <v>1.1000000000000001</v>
      </c>
      <c r="F144" s="56" t="s">
        <v>294</v>
      </c>
      <c r="G144" s="64" t="s">
        <v>295</v>
      </c>
      <c r="H144" s="51" t="s">
        <v>11</v>
      </c>
      <c r="I144" s="97">
        <f>_xlfn.CEILING.MATH(E144*E143/80)</f>
        <v>10</v>
      </c>
      <c r="J144" s="17">
        <v>20332.98</v>
      </c>
      <c r="K144" s="18"/>
      <c r="L144" s="91"/>
      <c r="M144" s="82"/>
      <c r="N144" s="37"/>
    </row>
    <row r="145" spans="1:14" ht="12.75" customHeight="1" x14ac:dyDescent="0.3">
      <c r="A145" s="71"/>
      <c r="B145" s="71"/>
      <c r="C145" s="71"/>
      <c r="D145" s="28"/>
      <c r="E145" s="29"/>
      <c r="F145" s="56" t="s">
        <v>310</v>
      </c>
      <c r="G145" s="64" t="s">
        <v>311</v>
      </c>
      <c r="H145" s="51" t="s">
        <v>11</v>
      </c>
      <c r="I145" s="45">
        <f>_xlfn.CEILING.MATH(E144*E143/D144)</f>
        <v>1540</v>
      </c>
      <c r="J145" s="17"/>
      <c r="K145" s="18"/>
      <c r="L145" s="34"/>
      <c r="M145" s="82"/>
      <c r="N145" s="37"/>
    </row>
    <row r="146" spans="1:14" ht="12.75" customHeight="1" x14ac:dyDescent="0.3">
      <c r="A146" s="71"/>
      <c r="B146" s="71"/>
      <c r="C146" s="71"/>
      <c r="D146" s="28"/>
      <c r="E146" s="29"/>
      <c r="F146" s="56" t="s">
        <v>312</v>
      </c>
      <c r="G146" s="64" t="s">
        <v>313</v>
      </c>
      <c r="H146" s="51" t="s">
        <v>11</v>
      </c>
      <c r="I146" s="45">
        <f>_xlfn.CEILING.MATH(E144*E143/20)</f>
        <v>39</v>
      </c>
      <c r="J146" s="17"/>
      <c r="K146" s="18" t="str">
        <f t="shared" ref="K146:K231" si="2">IF(I146,IF(ISNUMBER(J146),J146*I146," ")," ")</f>
        <v xml:space="preserve"> </v>
      </c>
      <c r="L146" s="34"/>
      <c r="M146" s="82"/>
      <c r="N146" s="37"/>
    </row>
    <row r="147" spans="1:14" ht="12.75" customHeight="1" x14ac:dyDescent="0.3">
      <c r="A147" s="71"/>
      <c r="B147" s="71"/>
      <c r="C147" s="71"/>
      <c r="D147" s="28"/>
      <c r="E147" s="29"/>
      <c r="F147" s="56" t="s">
        <v>314</v>
      </c>
      <c r="G147" s="64" t="s">
        <v>315</v>
      </c>
      <c r="H147" s="51" t="s">
        <v>11</v>
      </c>
      <c r="I147" s="45">
        <f>_xlfn.CEILING.MATH(E144*0.25*E143)</f>
        <v>193</v>
      </c>
      <c r="J147" s="17"/>
      <c r="K147" s="18" t="str">
        <f t="shared" si="2"/>
        <v xml:space="preserve"> </v>
      </c>
      <c r="L147" s="34"/>
      <c r="M147" s="82"/>
      <c r="N147" s="37"/>
    </row>
    <row r="148" spans="1:14" ht="12.75" customHeight="1" x14ac:dyDescent="0.3">
      <c r="A148" s="71"/>
      <c r="B148" s="71"/>
      <c r="C148" s="71"/>
      <c r="D148" s="28"/>
      <c r="E148" s="29"/>
      <c r="F148" s="56"/>
      <c r="G148" s="64"/>
      <c r="H148" s="51"/>
      <c r="I148" s="45"/>
      <c r="J148" s="17"/>
      <c r="K148" s="18" t="str">
        <f t="shared" si="2"/>
        <v xml:space="preserve"> </v>
      </c>
      <c r="L148" s="34"/>
      <c r="M148" s="82"/>
      <c r="N148" s="37"/>
    </row>
    <row r="149" spans="1:14" ht="12.75" customHeight="1" x14ac:dyDescent="0.3">
      <c r="A149" s="86"/>
      <c r="B149" s="127" t="s">
        <v>309</v>
      </c>
      <c r="C149" s="127"/>
      <c r="D149" s="128"/>
      <c r="E149" s="62">
        <v>700</v>
      </c>
      <c r="F149" s="56"/>
      <c r="G149" s="63"/>
      <c r="H149" s="51"/>
      <c r="I149" s="45"/>
      <c r="J149" s="17"/>
      <c r="K149" s="18" t="str">
        <f t="shared" si="2"/>
        <v xml:space="preserve"> </v>
      </c>
      <c r="L149" s="34"/>
      <c r="M149" s="82"/>
      <c r="N149" s="37"/>
    </row>
    <row r="150" spans="1:14" ht="12.75" customHeight="1" x14ac:dyDescent="0.3">
      <c r="A150" s="68" t="s">
        <v>88</v>
      </c>
      <c r="B150" s="68" t="s">
        <v>156</v>
      </c>
      <c r="C150" s="70" t="s">
        <v>27</v>
      </c>
      <c r="D150" s="89">
        <v>0.5</v>
      </c>
      <c r="E150" s="62">
        <v>1.1000000000000001</v>
      </c>
      <c r="F150" s="56" t="s">
        <v>296</v>
      </c>
      <c r="G150" s="64" t="s">
        <v>297</v>
      </c>
      <c r="H150" s="51" t="s">
        <v>11</v>
      </c>
      <c r="I150" s="97">
        <f>_xlfn.CEILING.MATH(E150*E149/100)</f>
        <v>8</v>
      </c>
      <c r="J150" s="17">
        <v>301623.06</v>
      </c>
      <c r="K150" s="18">
        <f t="shared" si="2"/>
        <v>2412984.48</v>
      </c>
      <c r="L150" s="91"/>
      <c r="M150" s="82" t="s">
        <v>12</v>
      </c>
      <c r="N150" s="37"/>
    </row>
    <row r="151" spans="1:14" ht="12.75" customHeight="1" x14ac:dyDescent="0.3">
      <c r="A151" s="71"/>
      <c r="B151" s="71"/>
      <c r="C151" s="71"/>
      <c r="D151" s="28"/>
      <c r="E151" s="29"/>
      <c r="F151" s="56" t="s">
        <v>310</v>
      </c>
      <c r="G151" s="64" t="s">
        <v>311</v>
      </c>
      <c r="H151" s="51" t="s">
        <v>11</v>
      </c>
      <c r="I151" s="45">
        <f>_xlfn.CEILING.MATH(E150*E149/D150)</f>
        <v>1540</v>
      </c>
      <c r="J151" s="17"/>
      <c r="K151" s="18" t="str">
        <f t="shared" si="2"/>
        <v xml:space="preserve"> </v>
      </c>
      <c r="L151" s="34"/>
      <c r="M151" s="82"/>
      <c r="N151" s="37"/>
    </row>
    <row r="152" spans="1:14" ht="12.75" customHeight="1" x14ac:dyDescent="0.3">
      <c r="A152" s="71"/>
      <c r="B152" s="71"/>
      <c r="C152" s="71"/>
      <c r="D152" s="28"/>
      <c r="E152" s="29"/>
      <c r="F152" s="56" t="s">
        <v>316</v>
      </c>
      <c r="G152" s="64" t="s">
        <v>317</v>
      </c>
      <c r="H152" s="51" t="s">
        <v>11</v>
      </c>
      <c r="I152" s="45">
        <f>_xlfn.CEILING.MATH(E150*E149/20)</f>
        <v>39</v>
      </c>
      <c r="J152" s="17"/>
      <c r="K152" s="18" t="str">
        <f t="shared" si="2"/>
        <v xml:space="preserve"> </v>
      </c>
      <c r="L152" s="34"/>
      <c r="M152" s="82"/>
      <c r="N152" s="37"/>
    </row>
    <row r="153" spans="1:14" ht="12.75" customHeight="1" x14ac:dyDescent="0.3">
      <c r="A153" s="71"/>
      <c r="B153" s="71"/>
      <c r="C153" s="71"/>
      <c r="D153" s="28"/>
      <c r="E153" s="29"/>
      <c r="F153" s="56" t="s">
        <v>165</v>
      </c>
      <c r="G153" s="64" t="s">
        <v>166</v>
      </c>
      <c r="H153" s="51" t="s">
        <v>11</v>
      </c>
      <c r="I153" s="45">
        <f>_xlfn.CEILING.MATH(E150*0.25*E149)</f>
        <v>193</v>
      </c>
      <c r="J153" s="17"/>
      <c r="K153" s="18" t="str">
        <f t="shared" si="2"/>
        <v xml:space="preserve"> </v>
      </c>
      <c r="L153" s="34"/>
      <c r="M153" s="82"/>
      <c r="N153" s="37"/>
    </row>
    <row r="154" spans="1:14" ht="12.75" customHeight="1" x14ac:dyDescent="0.3">
      <c r="A154" s="84"/>
      <c r="B154" s="84"/>
      <c r="C154" s="84"/>
      <c r="D154" s="28"/>
      <c r="E154" s="29"/>
      <c r="F154" s="56"/>
      <c r="G154" s="64"/>
      <c r="H154" s="51"/>
      <c r="I154" s="45"/>
      <c r="J154" s="17"/>
      <c r="K154" s="18" t="str">
        <f t="shared" si="2"/>
        <v xml:space="preserve"> </v>
      </c>
      <c r="L154" s="34"/>
      <c r="M154" s="82"/>
      <c r="N154" s="37"/>
    </row>
    <row r="155" spans="1:14" ht="12.75" customHeight="1" x14ac:dyDescent="0.3">
      <c r="A155" s="86"/>
      <c r="B155" s="127" t="s">
        <v>309</v>
      </c>
      <c r="C155" s="127"/>
      <c r="D155" s="128"/>
      <c r="E155" s="62">
        <v>700</v>
      </c>
      <c r="F155" s="56"/>
      <c r="G155" s="63"/>
      <c r="H155" s="51"/>
      <c r="I155" s="45"/>
      <c r="J155" s="17"/>
      <c r="K155" s="18" t="str">
        <f t="shared" si="2"/>
        <v xml:space="preserve"> </v>
      </c>
      <c r="L155" s="34"/>
      <c r="M155" s="82"/>
      <c r="N155" s="37"/>
    </row>
    <row r="156" spans="1:14" ht="12.75" customHeight="1" x14ac:dyDescent="0.3">
      <c r="A156" s="68" t="s">
        <v>88</v>
      </c>
      <c r="B156" s="68" t="s">
        <v>88</v>
      </c>
      <c r="C156" s="70" t="s">
        <v>27</v>
      </c>
      <c r="D156" s="89">
        <v>0.5</v>
      </c>
      <c r="E156" s="62">
        <v>1.1000000000000001</v>
      </c>
      <c r="F156" s="56" t="s">
        <v>296</v>
      </c>
      <c r="G156" s="64" t="s">
        <v>297</v>
      </c>
      <c r="H156" s="51" t="s">
        <v>11</v>
      </c>
      <c r="I156" s="97">
        <f>_xlfn.CEILING.MATH(E156*E155/100)</f>
        <v>8</v>
      </c>
      <c r="J156" s="17">
        <v>301623.06</v>
      </c>
      <c r="K156" s="18">
        <f t="shared" si="2"/>
        <v>2412984.48</v>
      </c>
      <c r="L156" s="91"/>
      <c r="M156" s="82" t="s">
        <v>12</v>
      </c>
      <c r="N156" s="37"/>
    </row>
    <row r="157" spans="1:14" ht="12.75" customHeight="1" x14ac:dyDescent="0.3">
      <c r="A157" s="71"/>
      <c r="B157" s="71"/>
      <c r="C157" s="71"/>
      <c r="D157" s="28"/>
      <c r="E157" s="29"/>
      <c r="F157" s="56" t="s">
        <v>310</v>
      </c>
      <c r="G157" s="64" t="s">
        <v>311</v>
      </c>
      <c r="H157" s="51" t="s">
        <v>11</v>
      </c>
      <c r="I157" s="45">
        <f>_xlfn.CEILING.MATH(E156*E155/D156)</f>
        <v>1540</v>
      </c>
      <c r="J157" s="17"/>
      <c r="K157" s="18" t="str">
        <f t="shared" si="2"/>
        <v xml:space="preserve"> </v>
      </c>
      <c r="L157" s="34"/>
      <c r="M157" s="82"/>
      <c r="N157" s="37"/>
    </row>
    <row r="158" spans="1:14" ht="12.75" customHeight="1" x14ac:dyDescent="0.3">
      <c r="A158" s="71"/>
      <c r="B158" s="71"/>
      <c r="C158" s="71"/>
      <c r="D158" s="28"/>
      <c r="E158" s="29"/>
      <c r="F158" s="56" t="s">
        <v>316</v>
      </c>
      <c r="G158" s="64" t="s">
        <v>317</v>
      </c>
      <c r="H158" s="51" t="s">
        <v>11</v>
      </c>
      <c r="I158" s="45">
        <f>_xlfn.CEILING.MATH(E156*E155/20)</f>
        <v>39</v>
      </c>
      <c r="J158" s="17"/>
      <c r="K158" s="18" t="str">
        <f t="shared" si="2"/>
        <v xml:space="preserve"> </v>
      </c>
      <c r="L158" s="34"/>
      <c r="M158" s="82"/>
      <c r="N158" s="37"/>
    </row>
    <row r="159" spans="1:14" ht="12.75" customHeight="1" x14ac:dyDescent="0.3">
      <c r="A159" s="71"/>
      <c r="B159" s="71"/>
      <c r="C159" s="71"/>
      <c r="D159" s="28"/>
      <c r="E159" s="29"/>
      <c r="F159" s="56" t="s">
        <v>167</v>
      </c>
      <c r="G159" s="64" t="s">
        <v>168</v>
      </c>
      <c r="H159" s="51" t="s">
        <v>11</v>
      </c>
      <c r="I159" s="45">
        <f>_xlfn.CEILING.MATH(E156*0.25*E155)</f>
        <v>193</v>
      </c>
      <c r="J159" s="17"/>
      <c r="K159" s="18" t="str">
        <f t="shared" si="2"/>
        <v xml:space="preserve"> </v>
      </c>
      <c r="L159" s="34"/>
      <c r="M159" s="82"/>
      <c r="N159" s="37"/>
    </row>
    <row r="160" spans="1:14" ht="12.75" customHeight="1" x14ac:dyDescent="0.3">
      <c r="A160" s="84"/>
      <c r="B160" s="71"/>
      <c r="C160" s="71"/>
      <c r="D160" s="28"/>
      <c r="E160" s="29"/>
      <c r="F160" s="56"/>
      <c r="G160" s="64"/>
      <c r="H160" s="51"/>
      <c r="I160" s="45"/>
      <c r="J160" s="17"/>
      <c r="K160" s="18" t="str">
        <f t="shared" si="2"/>
        <v xml:space="preserve"> </v>
      </c>
      <c r="L160" s="34"/>
      <c r="M160" s="82"/>
      <c r="N160" s="37"/>
    </row>
    <row r="161" spans="1:14" ht="12.75" customHeight="1" x14ac:dyDescent="0.3">
      <c r="A161" s="84"/>
      <c r="B161" s="71"/>
      <c r="C161" s="71"/>
      <c r="D161" s="28"/>
      <c r="E161" s="29"/>
      <c r="F161" s="56"/>
      <c r="G161" s="64"/>
      <c r="H161" s="51"/>
      <c r="I161" s="45"/>
      <c r="J161" s="17"/>
      <c r="K161" s="18" t="str">
        <f t="shared" si="2"/>
        <v xml:space="preserve"> </v>
      </c>
      <c r="L161" s="34"/>
      <c r="M161" s="82"/>
      <c r="N161" s="37"/>
    </row>
    <row r="162" spans="1:14" ht="12.75" customHeight="1" x14ac:dyDescent="0.3">
      <c r="A162" s="86"/>
      <c r="B162" s="127" t="s">
        <v>309</v>
      </c>
      <c r="C162" s="127"/>
      <c r="D162" s="128"/>
      <c r="E162" s="62">
        <v>700</v>
      </c>
      <c r="F162" s="56"/>
      <c r="G162" s="63"/>
      <c r="H162" s="51"/>
      <c r="I162" s="45"/>
      <c r="J162" s="17"/>
      <c r="K162" s="18" t="str">
        <f t="shared" si="2"/>
        <v xml:space="preserve"> </v>
      </c>
      <c r="L162" s="34"/>
      <c r="M162" s="82"/>
      <c r="N162" s="37"/>
    </row>
    <row r="163" spans="1:14" ht="12.75" customHeight="1" x14ac:dyDescent="0.3">
      <c r="A163" s="68" t="s">
        <v>26</v>
      </c>
      <c r="B163" s="68" t="s">
        <v>26</v>
      </c>
      <c r="C163" s="70" t="s">
        <v>318</v>
      </c>
      <c r="D163" s="89">
        <v>0.5</v>
      </c>
      <c r="E163" s="62">
        <v>1.1000000000000001</v>
      </c>
      <c r="F163" s="56" t="s">
        <v>294</v>
      </c>
      <c r="G163" s="64" t="s">
        <v>295</v>
      </c>
      <c r="H163" s="51" t="s">
        <v>11</v>
      </c>
      <c r="I163" s="97">
        <f>_xlfn.CEILING.MATH(E163*E162/80)</f>
        <v>10</v>
      </c>
      <c r="J163" s="17">
        <v>20332.98</v>
      </c>
      <c r="K163" s="18">
        <f t="shared" si="2"/>
        <v>203329.8</v>
      </c>
      <c r="L163" s="91"/>
      <c r="M163" s="82"/>
      <c r="N163" s="37"/>
    </row>
    <row r="164" spans="1:14" ht="12.75" customHeight="1" x14ac:dyDescent="0.3">
      <c r="A164" s="71"/>
      <c r="B164" s="71"/>
      <c r="C164" s="71"/>
      <c r="D164" s="28"/>
      <c r="E164" s="29"/>
      <c r="F164" s="56" t="s">
        <v>319</v>
      </c>
      <c r="G164" s="64" t="s">
        <v>320</v>
      </c>
      <c r="H164" s="51" t="s">
        <v>11</v>
      </c>
      <c r="I164" s="45">
        <f>_xlfn.CEILING.MATH(E163*E162/D163)</f>
        <v>1540</v>
      </c>
      <c r="J164" s="17"/>
      <c r="K164" s="18" t="str">
        <f t="shared" si="2"/>
        <v xml:space="preserve"> </v>
      </c>
      <c r="L164" s="34"/>
      <c r="M164" s="82"/>
      <c r="N164" s="37"/>
    </row>
    <row r="165" spans="1:14" ht="12.75" customHeight="1" x14ac:dyDescent="0.3">
      <c r="A165" s="71"/>
      <c r="B165" s="71"/>
      <c r="C165" s="71"/>
      <c r="D165" s="28"/>
      <c r="E165" s="29"/>
      <c r="F165" s="56" t="s">
        <v>312</v>
      </c>
      <c r="G165" s="64" t="s">
        <v>313</v>
      </c>
      <c r="H165" s="51" t="s">
        <v>11</v>
      </c>
      <c r="I165" s="45">
        <f>_xlfn.CEILING.MATH(E163*E162/20)</f>
        <v>39</v>
      </c>
      <c r="J165" s="17"/>
      <c r="K165" s="18" t="str">
        <f t="shared" si="2"/>
        <v xml:space="preserve"> </v>
      </c>
      <c r="L165" s="34"/>
      <c r="M165" s="82"/>
      <c r="N165" s="37"/>
    </row>
    <row r="166" spans="1:14" ht="12.75" customHeight="1" x14ac:dyDescent="0.3">
      <c r="A166" s="71"/>
      <c r="B166" s="71"/>
      <c r="C166" s="71"/>
      <c r="D166" s="28"/>
      <c r="E166" s="29"/>
      <c r="F166" s="56" t="s">
        <v>159</v>
      </c>
      <c r="G166" s="64" t="s">
        <v>160</v>
      </c>
      <c r="H166" s="51" t="s">
        <v>11</v>
      </c>
      <c r="I166" s="45">
        <f>_xlfn.CEILING.MATH(E163*0.25*E162)</f>
        <v>193</v>
      </c>
      <c r="J166" s="17"/>
      <c r="K166" s="18" t="str">
        <f t="shared" si="2"/>
        <v xml:space="preserve"> </v>
      </c>
      <c r="L166" s="34"/>
      <c r="M166" s="82"/>
      <c r="N166" s="37"/>
    </row>
    <row r="167" spans="1:14" ht="12.75" customHeight="1" x14ac:dyDescent="0.3">
      <c r="A167" s="71"/>
      <c r="B167" s="71"/>
      <c r="C167" s="71"/>
      <c r="D167" s="28"/>
      <c r="E167" s="29"/>
      <c r="F167" s="56"/>
      <c r="G167" s="64"/>
      <c r="H167" s="51"/>
      <c r="I167" s="45"/>
      <c r="J167" s="17"/>
      <c r="K167" s="18" t="str">
        <f t="shared" si="2"/>
        <v xml:space="preserve"> </v>
      </c>
      <c r="L167" s="34"/>
      <c r="M167" s="82"/>
      <c r="N167" s="37"/>
    </row>
    <row r="168" spans="1:14" ht="12.75" customHeight="1" x14ac:dyDescent="0.3">
      <c r="A168" s="86"/>
      <c r="B168" s="127" t="s">
        <v>309</v>
      </c>
      <c r="C168" s="127"/>
      <c r="D168" s="128"/>
      <c r="E168" s="62">
        <v>700</v>
      </c>
      <c r="F168" s="56"/>
      <c r="G168" s="63"/>
      <c r="H168" s="51"/>
      <c r="I168" s="45"/>
      <c r="J168" s="17"/>
      <c r="K168" s="18" t="str">
        <f t="shared" si="2"/>
        <v xml:space="preserve"> </v>
      </c>
      <c r="L168" s="34"/>
      <c r="M168" s="82"/>
      <c r="N168" s="37"/>
    </row>
    <row r="169" spans="1:14" ht="12.75" customHeight="1" x14ac:dyDescent="0.3">
      <c r="A169" s="68" t="s">
        <v>26</v>
      </c>
      <c r="B169" s="68" t="s">
        <v>211</v>
      </c>
      <c r="C169" s="70" t="s">
        <v>318</v>
      </c>
      <c r="D169" s="89">
        <v>0.5</v>
      </c>
      <c r="E169" s="62">
        <v>1.1000000000000001</v>
      </c>
      <c r="F169" s="56" t="s">
        <v>294</v>
      </c>
      <c r="G169" s="64" t="s">
        <v>295</v>
      </c>
      <c r="H169" s="51" t="s">
        <v>11</v>
      </c>
      <c r="I169" s="97">
        <f>_xlfn.CEILING.MATH(E168/80)</f>
        <v>9</v>
      </c>
      <c r="J169" s="17">
        <v>20332.98</v>
      </c>
      <c r="K169" s="18">
        <f t="shared" si="2"/>
        <v>182996.82</v>
      </c>
      <c r="L169" s="91"/>
      <c r="M169" s="82"/>
      <c r="N169" s="37"/>
    </row>
    <row r="170" spans="1:14" ht="12.75" customHeight="1" x14ac:dyDescent="0.3">
      <c r="A170" s="71"/>
      <c r="B170" s="71"/>
      <c r="C170" s="71"/>
      <c r="D170" s="28"/>
      <c r="E170" s="29"/>
      <c r="F170" s="56" t="s">
        <v>321</v>
      </c>
      <c r="G170" s="64" t="s">
        <v>322</v>
      </c>
      <c r="H170" s="51" t="s">
        <v>11</v>
      </c>
      <c r="I170" s="45">
        <f>_xlfn.CEILING.MATH(E169*E168/D169)</f>
        <v>1540</v>
      </c>
      <c r="J170" s="17"/>
      <c r="K170" s="18" t="str">
        <f t="shared" si="2"/>
        <v xml:space="preserve"> </v>
      </c>
      <c r="L170" s="34"/>
      <c r="M170" s="82"/>
      <c r="N170" s="37"/>
    </row>
    <row r="171" spans="1:14" ht="12.75" customHeight="1" x14ac:dyDescent="0.3">
      <c r="A171" s="71"/>
      <c r="B171" s="71"/>
      <c r="C171" s="71"/>
      <c r="D171" s="28"/>
      <c r="E171" s="29"/>
      <c r="F171" s="56" t="s">
        <v>312</v>
      </c>
      <c r="G171" s="64" t="s">
        <v>313</v>
      </c>
      <c r="H171" s="51" t="s">
        <v>11</v>
      </c>
      <c r="I171" s="45">
        <f>_xlfn.CEILING.MATH(E169*E168/20)</f>
        <v>39</v>
      </c>
      <c r="J171" s="17"/>
      <c r="K171" s="18" t="str">
        <f t="shared" si="2"/>
        <v xml:space="preserve"> </v>
      </c>
      <c r="L171" s="34"/>
      <c r="M171" s="82"/>
      <c r="N171" s="37"/>
    </row>
    <row r="172" spans="1:14" ht="12.75" customHeight="1" x14ac:dyDescent="0.3">
      <c r="A172" s="71"/>
      <c r="B172" s="71"/>
      <c r="C172" s="71"/>
      <c r="D172" s="28"/>
      <c r="E172" s="29"/>
      <c r="F172" s="56" t="s">
        <v>314</v>
      </c>
      <c r="G172" s="64" t="s">
        <v>315</v>
      </c>
      <c r="H172" s="51" t="s">
        <v>11</v>
      </c>
      <c r="I172" s="45">
        <f>_xlfn.CEILING.MATH(E169*0.25*E168)</f>
        <v>193</v>
      </c>
      <c r="J172" s="17"/>
      <c r="K172" s="18" t="str">
        <f t="shared" si="2"/>
        <v xml:space="preserve"> </v>
      </c>
      <c r="L172" s="34"/>
      <c r="M172" s="82"/>
      <c r="N172" s="37"/>
    </row>
    <row r="173" spans="1:14" ht="12.75" customHeight="1" x14ac:dyDescent="0.3">
      <c r="A173" s="71"/>
      <c r="B173" s="71"/>
      <c r="C173" s="71"/>
      <c r="D173" s="28"/>
      <c r="E173" s="29"/>
      <c r="F173" s="56"/>
      <c r="G173" s="64"/>
      <c r="H173" s="51"/>
      <c r="I173" s="45"/>
      <c r="J173" s="17"/>
      <c r="K173" s="18" t="str">
        <f t="shared" si="2"/>
        <v xml:space="preserve"> </v>
      </c>
      <c r="L173" s="34"/>
      <c r="M173" s="82"/>
      <c r="N173" s="37"/>
    </row>
    <row r="174" spans="1:14" ht="12.75" customHeight="1" x14ac:dyDescent="0.3">
      <c r="A174" s="86"/>
      <c r="B174" s="127" t="s">
        <v>309</v>
      </c>
      <c r="C174" s="127"/>
      <c r="D174" s="128"/>
      <c r="E174" s="62">
        <v>700</v>
      </c>
      <c r="F174" s="56"/>
      <c r="G174" s="63"/>
      <c r="H174" s="51"/>
      <c r="I174" s="45"/>
      <c r="J174" s="17"/>
      <c r="K174" s="18" t="str">
        <f t="shared" si="2"/>
        <v xml:space="preserve"> </v>
      </c>
      <c r="L174" s="34"/>
      <c r="M174" s="82"/>
      <c r="N174" s="37"/>
    </row>
    <row r="175" spans="1:14" ht="12.75" customHeight="1" x14ac:dyDescent="0.3">
      <c r="A175" s="68" t="s">
        <v>88</v>
      </c>
      <c r="B175" s="68" t="s">
        <v>156</v>
      </c>
      <c r="C175" s="70" t="s">
        <v>318</v>
      </c>
      <c r="D175" s="89">
        <v>0.5</v>
      </c>
      <c r="E175" s="62">
        <v>1.1000000000000001</v>
      </c>
      <c r="F175" s="56" t="s">
        <v>296</v>
      </c>
      <c r="G175" s="64" t="s">
        <v>297</v>
      </c>
      <c r="H175" s="51" t="s">
        <v>11</v>
      </c>
      <c r="I175" s="97">
        <f>_xlfn.CEILING.MATH(E175*E174/100)</f>
        <v>8</v>
      </c>
      <c r="J175" s="17">
        <v>301623.06</v>
      </c>
      <c r="K175" s="18">
        <f t="shared" si="2"/>
        <v>2412984.48</v>
      </c>
      <c r="L175" s="91"/>
      <c r="M175" s="82" t="s">
        <v>12</v>
      </c>
      <c r="N175" s="37"/>
    </row>
    <row r="176" spans="1:14" ht="12.75" customHeight="1" x14ac:dyDescent="0.3">
      <c r="A176" s="71"/>
      <c r="B176" s="71"/>
      <c r="C176" s="71"/>
      <c r="D176" s="28"/>
      <c r="E176" s="29"/>
      <c r="F176" s="56" t="s">
        <v>323</v>
      </c>
      <c r="G176" s="64" t="s">
        <v>324</v>
      </c>
      <c r="H176" s="51" t="s">
        <v>11</v>
      </c>
      <c r="I176" s="45">
        <f>_xlfn.CEILING.MATH(E175*E174/D175)</f>
        <v>1540</v>
      </c>
      <c r="J176" s="17"/>
      <c r="K176" s="18"/>
      <c r="L176" s="34"/>
      <c r="M176" s="82"/>
      <c r="N176" s="37"/>
    </row>
    <row r="177" spans="1:14" ht="12.75" customHeight="1" x14ac:dyDescent="0.3">
      <c r="A177" s="71"/>
      <c r="B177" s="71"/>
      <c r="C177" s="71"/>
      <c r="D177" s="28"/>
      <c r="E177" s="29"/>
      <c r="F177" s="56" t="s">
        <v>316</v>
      </c>
      <c r="G177" s="64" t="s">
        <v>317</v>
      </c>
      <c r="H177" s="51" t="s">
        <v>11</v>
      </c>
      <c r="I177" s="45">
        <f>_xlfn.CEILING.MATH(E175*E174/20)</f>
        <v>39</v>
      </c>
      <c r="J177" s="17"/>
      <c r="K177" s="18" t="str">
        <f t="shared" si="2"/>
        <v xml:space="preserve"> </v>
      </c>
      <c r="L177" s="34"/>
      <c r="M177" s="82"/>
      <c r="N177" s="37"/>
    </row>
    <row r="178" spans="1:14" ht="12.75" customHeight="1" x14ac:dyDescent="0.3">
      <c r="A178" s="71"/>
      <c r="B178" s="71"/>
      <c r="C178" s="71"/>
      <c r="D178" s="28"/>
      <c r="E178" s="29"/>
      <c r="F178" s="56" t="s">
        <v>165</v>
      </c>
      <c r="G178" s="64" t="s">
        <v>166</v>
      </c>
      <c r="H178" s="51" t="s">
        <v>11</v>
      </c>
      <c r="I178" s="45">
        <f>_xlfn.CEILING.MATH(E175*0.25*E174)</f>
        <v>193</v>
      </c>
      <c r="J178" s="17"/>
      <c r="K178" s="18" t="str">
        <f t="shared" si="2"/>
        <v xml:space="preserve"> </v>
      </c>
      <c r="L178" s="34"/>
      <c r="M178" s="82"/>
      <c r="N178" s="37"/>
    </row>
    <row r="179" spans="1:14" ht="12.75" customHeight="1" x14ac:dyDescent="0.3">
      <c r="A179" s="84"/>
      <c r="B179" s="84"/>
      <c r="C179" s="84"/>
      <c r="D179" s="28"/>
      <c r="E179" s="29"/>
      <c r="F179" s="56"/>
      <c r="G179" s="64"/>
      <c r="H179" s="51"/>
      <c r="I179" s="45"/>
      <c r="J179" s="17"/>
      <c r="K179" s="18" t="str">
        <f t="shared" si="2"/>
        <v xml:space="preserve"> </v>
      </c>
      <c r="L179" s="34"/>
      <c r="M179" s="82"/>
      <c r="N179" s="37"/>
    </row>
    <row r="180" spans="1:14" ht="12.75" customHeight="1" x14ac:dyDescent="0.3">
      <c r="A180" s="86"/>
      <c r="B180" s="127" t="s">
        <v>309</v>
      </c>
      <c r="C180" s="127"/>
      <c r="D180" s="128"/>
      <c r="E180" s="62">
        <v>700</v>
      </c>
      <c r="F180" s="56"/>
      <c r="G180" s="63"/>
      <c r="H180" s="51"/>
      <c r="I180" s="45"/>
      <c r="J180" s="17"/>
      <c r="K180" s="18" t="str">
        <f t="shared" si="2"/>
        <v xml:space="preserve"> </v>
      </c>
      <c r="L180" s="34"/>
      <c r="M180" s="82"/>
      <c r="N180" s="37"/>
    </row>
    <row r="181" spans="1:14" ht="12.75" customHeight="1" x14ac:dyDescent="0.3">
      <c r="A181" s="68" t="s">
        <v>88</v>
      </c>
      <c r="B181" s="68" t="s">
        <v>88</v>
      </c>
      <c r="C181" s="70" t="s">
        <v>318</v>
      </c>
      <c r="D181" s="89">
        <v>0.5</v>
      </c>
      <c r="E181" s="62">
        <v>1.1000000000000001</v>
      </c>
      <c r="F181" s="56" t="s">
        <v>296</v>
      </c>
      <c r="G181" s="64" t="s">
        <v>297</v>
      </c>
      <c r="H181" s="51" t="s">
        <v>11</v>
      </c>
      <c r="I181" s="97">
        <f>_xlfn.CEILING.MATH(E181*E180/100)</f>
        <v>8</v>
      </c>
      <c r="J181" s="17">
        <v>301623.06</v>
      </c>
      <c r="K181" s="18">
        <f t="shared" si="2"/>
        <v>2412984.48</v>
      </c>
      <c r="L181" s="91"/>
      <c r="M181" s="82" t="s">
        <v>12</v>
      </c>
      <c r="N181" s="37"/>
    </row>
    <row r="182" spans="1:14" ht="12.75" customHeight="1" x14ac:dyDescent="0.3">
      <c r="A182" s="71"/>
      <c r="B182" s="71"/>
      <c r="C182" s="71"/>
      <c r="D182" s="28"/>
      <c r="E182" s="29"/>
      <c r="F182" s="56" t="s">
        <v>325</v>
      </c>
      <c r="G182" s="64" t="s">
        <v>326</v>
      </c>
      <c r="H182" s="51" t="s">
        <v>11</v>
      </c>
      <c r="I182" s="45">
        <f>_xlfn.CEILING.MATH(E181*E180/D181)</f>
        <v>1540</v>
      </c>
      <c r="J182" s="17"/>
      <c r="K182" s="18" t="str">
        <f t="shared" si="2"/>
        <v xml:space="preserve"> </v>
      </c>
      <c r="L182" s="34"/>
      <c r="M182" s="82"/>
      <c r="N182" s="37"/>
    </row>
    <row r="183" spans="1:14" ht="12.75" customHeight="1" x14ac:dyDescent="0.3">
      <c r="A183" s="71"/>
      <c r="B183" s="71"/>
      <c r="C183" s="71"/>
      <c r="D183" s="28"/>
      <c r="E183" s="29"/>
      <c r="F183" s="56" t="s">
        <v>316</v>
      </c>
      <c r="G183" s="64" t="s">
        <v>317</v>
      </c>
      <c r="H183" s="51" t="s">
        <v>11</v>
      </c>
      <c r="I183" s="45">
        <f>_xlfn.CEILING.MATH(E181*E180/20)</f>
        <v>39</v>
      </c>
      <c r="J183" s="17"/>
      <c r="K183" s="18" t="str">
        <f t="shared" si="2"/>
        <v xml:space="preserve"> </v>
      </c>
      <c r="L183" s="34"/>
      <c r="M183" s="82"/>
      <c r="N183" s="37"/>
    </row>
    <row r="184" spans="1:14" ht="12.75" customHeight="1" x14ac:dyDescent="0.3">
      <c r="A184" s="71"/>
      <c r="B184" s="71"/>
      <c r="C184" s="71"/>
      <c r="D184" s="28"/>
      <c r="E184" s="29"/>
      <c r="F184" s="56" t="s">
        <v>167</v>
      </c>
      <c r="G184" s="64" t="s">
        <v>168</v>
      </c>
      <c r="H184" s="51" t="s">
        <v>11</v>
      </c>
      <c r="I184" s="45">
        <f>_xlfn.CEILING.MATH(E181*0.25*E180)</f>
        <v>193</v>
      </c>
      <c r="J184" s="17"/>
      <c r="K184" s="18" t="str">
        <f t="shared" si="2"/>
        <v xml:space="preserve"> </v>
      </c>
      <c r="L184" s="34"/>
      <c r="M184" s="82"/>
      <c r="N184" s="37"/>
    </row>
    <row r="185" spans="1:14" ht="12.75" customHeight="1" x14ac:dyDescent="0.3">
      <c r="A185" s="71"/>
      <c r="B185" s="71"/>
      <c r="C185" s="71"/>
      <c r="D185" s="28"/>
      <c r="E185" s="29"/>
      <c r="F185" s="56"/>
      <c r="G185" s="64"/>
      <c r="H185" s="51"/>
      <c r="I185" s="45"/>
      <c r="J185" s="17"/>
      <c r="K185" s="18" t="str">
        <f t="shared" si="2"/>
        <v xml:space="preserve"> </v>
      </c>
      <c r="L185" s="34"/>
      <c r="M185" s="82"/>
      <c r="N185" s="37"/>
    </row>
    <row r="186" spans="1:14" ht="12.75" customHeight="1" x14ac:dyDescent="0.3">
      <c r="A186" s="71"/>
      <c r="B186" s="71"/>
      <c r="C186" s="71"/>
      <c r="D186" s="28"/>
      <c r="E186" s="29"/>
      <c r="F186" s="56"/>
      <c r="G186" s="64"/>
      <c r="H186" s="51"/>
      <c r="I186" s="45"/>
      <c r="J186" s="17"/>
      <c r="K186" s="18" t="str">
        <f t="shared" si="2"/>
        <v xml:space="preserve"> </v>
      </c>
      <c r="L186" s="34"/>
      <c r="M186" s="82"/>
      <c r="N186" s="37"/>
    </row>
    <row r="187" spans="1:14" ht="12.75" customHeight="1" x14ac:dyDescent="0.3">
      <c r="A187" s="86"/>
      <c r="B187" s="127" t="s">
        <v>309</v>
      </c>
      <c r="C187" s="127"/>
      <c r="D187" s="128"/>
      <c r="E187" s="62">
        <v>700</v>
      </c>
      <c r="F187" s="56"/>
      <c r="G187" s="63"/>
      <c r="H187" s="51"/>
      <c r="I187" s="45"/>
      <c r="J187" s="17"/>
      <c r="K187" s="18" t="str">
        <f t="shared" si="2"/>
        <v xml:space="preserve"> </v>
      </c>
      <c r="L187" s="34"/>
      <c r="M187" s="82"/>
      <c r="N187" s="37"/>
    </row>
    <row r="188" spans="1:14" ht="12.75" customHeight="1" x14ac:dyDescent="0.3">
      <c r="A188" s="68" t="s">
        <v>26</v>
      </c>
      <c r="B188" s="68" t="s">
        <v>26</v>
      </c>
      <c r="C188" s="70" t="s">
        <v>327</v>
      </c>
      <c r="D188" s="89">
        <v>0.5</v>
      </c>
      <c r="E188" s="62">
        <v>1.1000000000000001</v>
      </c>
      <c r="F188" s="56" t="s">
        <v>294</v>
      </c>
      <c r="G188" s="64" t="s">
        <v>295</v>
      </c>
      <c r="H188" s="51" t="s">
        <v>11</v>
      </c>
      <c r="I188" s="97">
        <f>_xlfn.CEILING.MATH(E188*E187/80)</f>
        <v>10</v>
      </c>
      <c r="J188" s="17">
        <v>20332.98</v>
      </c>
      <c r="K188" s="18">
        <f t="shared" si="2"/>
        <v>203329.8</v>
      </c>
      <c r="L188" s="91"/>
      <c r="M188" s="82"/>
      <c r="N188" s="37"/>
    </row>
    <row r="189" spans="1:14" ht="12.75" customHeight="1" x14ac:dyDescent="0.3">
      <c r="A189" s="71"/>
      <c r="B189" s="71"/>
      <c r="C189" s="71"/>
      <c r="D189" s="28"/>
      <c r="E189" s="29"/>
      <c r="F189" s="56" t="s">
        <v>328</v>
      </c>
      <c r="G189" s="64" t="s">
        <v>329</v>
      </c>
      <c r="H189" s="51" t="s">
        <v>11</v>
      </c>
      <c r="I189" s="45">
        <f>_xlfn.CEILING.MATH(E188*E187/D188)</f>
        <v>1540</v>
      </c>
      <c r="J189" s="17"/>
      <c r="K189" s="18" t="str">
        <f t="shared" si="2"/>
        <v xml:space="preserve"> </v>
      </c>
      <c r="L189" s="34"/>
      <c r="M189" s="82"/>
      <c r="N189" s="37"/>
    </row>
    <row r="190" spans="1:14" ht="12.75" customHeight="1" x14ac:dyDescent="0.3">
      <c r="A190" s="71"/>
      <c r="B190" s="71"/>
      <c r="C190" s="71"/>
      <c r="D190" s="28"/>
      <c r="E190" s="29"/>
      <c r="F190" s="56" t="s">
        <v>312</v>
      </c>
      <c r="G190" s="64" t="s">
        <v>313</v>
      </c>
      <c r="H190" s="51" t="s">
        <v>11</v>
      </c>
      <c r="I190" s="45">
        <f>_xlfn.CEILING.MATH(E188*E187/20)</f>
        <v>39</v>
      </c>
      <c r="J190" s="17"/>
      <c r="K190" s="18" t="str">
        <f t="shared" si="2"/>
        <v xml:space="preserve"> </v>
      </c>
      <c r="L190" s="34"/>
      <c r="M190" s="82"/>
      <c r="N190" s="37"/>
    </row>
    <row r="191" spans="1:14" ht="12.75" customHeight="1" x14ac:dyDescent="0.3">
      <c r="A191" s="71"/>
      <c r="B191" s="71"/>
      <c r="C191" s="71"/>
      <c r="D191" s="28"/>
      <c r="E191" s="29"/>
      <c r="F191" s="56" t="s">
        <v>159</v>
      </c>
      <c r="G191" s="64" t="s">
        <v>160</v>
      </c>
      <c r="H191" s="51" t="s">
        <v>11</v>
      </c>
      <c r="I191" s="45">
        <f>_xlfn.CEILING.MATH(E188*0.25*E187)</f>
        <v>193</v>
      </c>
      <c r="J191" s="17"/>
      <c r="K191" s="18" t="str">
        <f t="shared" si="2"/>
        <v xml:space="preserve"> </v>
      </c>
      <c r="L191" s="34"/>
      <c r="M191" s="82"/>
      <c r="N191" s="37"/>
    </row>
    <row r="192" spans="1:14" ht="12.75" customHeight="1" x14ac:dyDescent="0.3">
      <c r="A192" s="71"/>
      <c r="B192" s="71"/>
      <c r="C192" s="71"/>
      <c r="D192" s="28"/>
      <c r="E192" s="29"/>
      <c r="F192" s="56"/>
      <c r="G192" s="64"/>
      <c r="H192" s="51"/>
      <c r="I192" s="45"/>
      <c r="J192" s="17"/>
      <c r="K192" s="18" t="str">
        <f t="shared" si="2"/>
        <v xml:space="preserve"> </v>
      </c>
      <c r="L192" s="34"/>
      <c r="M192" s="82"/>
      <c r="N192" s="37"/>
    </row>
    <row r="193" spans="1:14" ht="12.75" customHeight="1" x14ac:dyDescent="0.3">
      <c r="A193" s="86"/>
      <c r="B193" s="127" t="s">
        <v>309</v>
      </c>
      <c r="C193" s="127"/>
      <c r="D193" s="128"/>
      <c r="E193" s="62">
        <v>700</v>
      </c>
      <c r="F193" s="56"/>
      <c r="G193" s="63"/>
      <c r="H193" s="51"/>
      <c r="I193" s="45"/>
      <c r="J193" s="17"/>
      <c r="K193" s="18" t="str">
        <f t="shared" si="2"/>
        <v xml:space="preserve"> </v>
      </c>
      <c r="L193" s="34"/>
      <c r="M193" s="82"/>
      <c r="N193" s="37"/>
    </row>
    <row r="194" spans="1:14" ht="12.75" customHeight="1" x14ac:dyDescent="0.3">
      <c r="A194" s="68" t="s">
        <v>26</v>
      </c>
      <c r="B194" s="68" t="s">
        <v>211</v>
      </c>
      <c r="C194" s="70" t="s">
        <v>327</v>
      </c>
      <c r="D194" s="89">
        <v>0.5</v>
      </c>
      <c r="E194" s="62">
        <v>1.1000000000000001</v>
      </c>
      <c r="F194" s="56" t="s">
        <v>294</v>
      </c>
      <c r="G194" s="64" t="s">
        <v>295</v>
      </c>
      <c r="H194" s="51" t="s">
        <v>11</v>
      </c>
      <c r="I194" s="97">
        <f>_xlfn.CEILING.MATH(E194*E193/80)</f>
        <v>10</v>
      </c>
      <c r="J194" s="17">
        <v>20332.98</v>
      </c>
      <c r="K194" s="18">
        <f t="shared" si="2"/>
        <v>203329.8</v>
      </c>
      <c r="L194" s="91"/>
      <c r="M194" s="82"/>
      <c r="N194" s="37"/>
    </row>
    <row r="195" spans="1:14" ht="12.75" customHeight="1" x14ac:dyDescent="0.3">
      <c r="A195" s="71"/>
      <c r="B195" s="71"/>
      <c r="C195" s="71"/>
      <c r="D195" s="28"/>
      <c r="E195" s="29"/>
      <c r="F195" s="56" t="s">
        <v>330</v>
      </c>
      <c r="G195" s="64" t="s">
        <v>331</v>
      </c>
      <c r="H195" s="51" t="s">
        <v>11</v>
      </c>
      <c r="I195" s="45">
        <f>_xlfn.CEILING.MATH(E194*E193/D194)</f>
        <v>1540</v>
      </c>
      <c r="J195" s="17"/>
      <c r="K195" s="18" t="str">
        <f t="shared" si="2"/>
        <v xml:space="preserve"> </v>
      </c>
      <c r="L195" s="34"/>
      <c r="M195" s="82"/>
      <c r="N195" s="37"/>
    </row>
    <row r="196" spans="1:14" ht="12.75" customHeight="1" x14ac:dyDescent="0.3">
      <c r="A196" s="71"/>
      <c r="B196" s="71"/>
      <c r="C196" s="71"/>
      <c r="D196" s="28"/>
      <c r="E196" s="29"/>
      <c r="F196" s="56" t="s">
        <v>312</v>
      </c>
      <c r="G196" s="64" t="s">
        <v>313</v>
      </c>
      <c r="H196" s="51" t="s">
        <v>11</v>
      </c>
      <c r="I196" s="45">
        <f>_xlfn.CEILING.MATH(E194*E193/20)</f>
        <v>39</v>
      </c>
      <c r="J196" s="17"/>
      <c r="K196" s="18" t="str">
        <f t="shared" si="2"/>
        <v xml:space="preserve"> </v>
      </c>
      <c r="L196" s="34"/>
      <c r="M196" s="82"/>
      <c r="N196" s="37"/>
    </row>
    <row r="197" spans="1:14" ht="12.75" customHeight="1" x14ac:dyDescent="0.3">
      <c r="A197" s="71"/>
      <c r="B197" s="71"/>
      <c r="C197" s="71"/>
      <c r="D197" s="28"/>
      <c r="E197" s="29"/>
      <c r="F197" s="56" t="s">
        <v>314</v>
      </c>
      <c r="G197" s="64" t="s">
        <v>315</v>
      </c>
      <c r="H197" s="51" t="s">
        <v>11</v>
      </c>
      <c r="I197" s="45">
        <f>_xlfn.CEILING.MATH(E194*0.25*E193)</f>
        <v>193</v>
      </c>
      <c r="J197" s="17"/>
      <c r="K197" s="18" t="str">
        <f t="shared" si="2"/>
        <v xml:space="preserve"> </v>
      </c>
      <c r="L197" s="34"/>
      <c r="M197" s="82"/>
      <c r="N197" s="37"/>
    </row>
    <row r="198" spans="1:14" ht="12.75" customHeight="1" x14ac:dyDescent="0.3">
      <c r="A198" s="71"/>
      <c r="B198" s="71"/>
      <c r="C198" s="71"/>
      <c r="D198" s="28"/>
      <c r="E198" s="29"/>
      <c r="F198" s="56"/>
      <c r="G198" s="64"/>
      <c r="H198" s="51"/>
      <c r="I198" s="45"/>
      <c r="J198" s="17"/>
      <c r="K198" s="18" t="str">
        <f t="shared" si="2"/>
        <v xml:space="preserve"> </v>
      </c>
      <c r="L198" s="34"/>
      <c r="M198" s="82"/>
      <c r="N198" s="37"/>
    </row>
    <row r="199" spans="1:14" ht="12.75" customHeight="1" x14ac:dyDescent="0.3">
      <c r="A199" s="86"/>
      <c r="B199" s="127" t="s">
        <v>309</v>
      </c>
      <c r="C199" s="127"/>
      <c r="D199" s="128"/>
      <c r="E199" s="62">
        <v>700</v>
      </c>
      <c r="F199" s="56"/>
      <c r="G199" s="63"/>
      <c r="H199" s="51"/>
      <c r="I199" s="45"/>
      <c r="J199" s="17"/>
      <c r="K199" s="18" t="str">
        <f t="shared" si="2"/>
        <v xml:space="preserve"> </v>
      </c>
      <c r="L199" s="34"/>
      <c r="M199" s="82"/>
      <c r="N199" s="37"/>
    </row>
    <row r="200" spans="1:14" ht="12.75" customHeight="1" x14ac:dyDescent="0.3">
      <c r="A200" s="68" t="s">
        <v>88</v>
      </c>
      <c r="B200" s="68" t="s">
        <v>156</v>
      </c>
      <c r="C200" s="70" t="s">
        <v>327</v>
      </c>
      <c r="D200" s="89">
        <v>0.5</v>
      </c>
      <c r="E200" s="62">
        <v>1.1000000000000001</v>
      </c>
      <c r="F200" s="56" t="s">
        <v>296</v>
      </c>
      <c r="G200" s="64" t="s">
        <v>297</v>
      </c>
      <c r="H200" s="51" t="s">
        <v>11</v>
      </c>
      <c r="I200" s="97">
        <f>_xlfn.CEILING.MATH(E200*E199/100)</f>
        <v>8</v>
      </c>
      <c r="J200" s="17">
        <v>301623.06</v>
      </c>
      <c r="K200" s="18">
        <f t="shared" si="2"/>
        <v>2412984.48</v>
      </c>
      <c r="L200" s="91"/>
      <c r="M200" s="82" t="s">
        <v>12</v>
      </c>
      <c r="N200" s="37"/>
    </row>
    <row r="201" spans="1:14" ht="12.75" customHeight="1" x14ac:dyDescent="0.3">
      <c r="A201" s="71"/>
      <c r="B201" s="71"/>
      <c r="C201" s="71"/>
      <c r="D201" s="28"/>
      <c r="E201" s="29"/>
      <c r="F201" s="56" t="s">
        <v>332</v>
      </c>
      <c r="G201" s="64" t="s">
        <v>333</v>
      </c>
      <c r="H201" s="51" t="s">
        <v>11</v>
      </c>
      <c r="I201" s="45">
        <f>_xlfn.CEILING.MATH(E200*E199/D200)</f>
        <v>1540</v>
      </c>
      <c r="J201" s="17"/>
      <c r="K201" s="18" t="str">
        <f t="shared" si="2"/>
        <v xml:space="preserve"> </v>
      </c>
      <c r="L201" s="34"/>
      <c r="M201" s="82"/>
      <c r="N201" s="37"/>
    </row>
    <row r="202" spans="1:14" ht="12.75" customHeight="1" x14ac:dyDescent="0.3">
      <c r="A202" s="71"/>
      <c r="B202" s="71"/>
      <c r="C202" s="71"/>
      <c r="D202" s="28"/>
      <c r="E202" s="29"/>
      <c r="F202" s="56" t="s">
        <v>316</v>
      </c>
      <c r="G202" s="64" t="s">
        <v>317</v>
      </c>
      <c r="H202" s="51" t="s">
        <v>11</v>
      </c>
      <c r="I202" s="45">
        <f>_xlfn.CEILING.MATH(E200*E199/20)</f>
        <v>39</v>
      </c>
      <c r="J202" s="17"/>
      <c r="K202" s="18" t="str">
        <f t="shared" si="2"/>
        <v xml:space="preserve"> </v>
      </c>
      <c r="L202" s="34"/>
      <c r="M202" s="82"/>
      <c r="N202" s="37"/>
    </row>
    <row r="203" spans="1:14" ht="12.75" customHeight="1" x14ac:dyDescent="0.3">
      <c r="A203" s="71"/>
      <c r="B203" s="71"/>
      <c r="C203" s="71"/>
      <c r="D203" s="28"/>
      <c r="E203" s="29"/>
      <c r="F203" s="56" t="s">
        <v>165</v>
      </c>
      <c r="G203" s="64" t="s">
        <v>166</v>
      </c>
      <c r="H203" s="51" t="s">
        <v>11</v>
      </c>
      <c r="I203" s="45">
        <f>_xlfn.CEILING.MATH(E200*0.25*E199)</f>
        <v>193</v>
      </c>
      <c r="J203" s="17"/>
      <c r="K203" s="18" t="str">
        <f t="shared" si="2"/>
        <v xml:space="preserve"> </v>
      </c>
      <c r="L203" s="34"/>
      <c r="M203" s="82"/>
      <c r="N203" s="37"/>
    </row>
    <row r="204" spans="1:14" ht="12.75" customHeight="1" x14ac:dyDescent="0.3">
      <c r="A204" s="84"/>
      <c r="B204" s="84"/>
      <c r="C204" s="84"/>
      <c r="D204" s="28"/>
      <c r="E204" s="29"/>
      <c r="F204" s="56"/>
      <c r="G204" s="64"/>
      <c r="H204" s="51"/>
      <c r="I204" s="45"/>
      <c r="J204" s="17"/>
      <c r="K204" s="18" t="str">
        <f t="shared" si="2"/>
        <v xml:space="preserve"> </v>
      </c>
      <c r="L204" s="34"/>
      <c r="M204" s="82"/>
      <c r="N204" s="37"/>
    </row>
    <row r="205" spans="1:14" ht="12.75" customHeight="1" x14ac:dyDescent="0.3">
      <c r="A205" s="86"/>
      <c r="B205" s="127" t="s">
        <v>309</v>
      </c>
      <c r="C205" s="127"/>
      <c r="D205" s="128"/>
      <c r="E205" s="62">
        <v>700</v>
      </c>
      <c r="F205" s="56"/>
      <c r="G205" s="63"/>
      <c r="H205" s="51"/>
      <c r="I205" s="45"/>
      <c r="J205" s="17"/>
      <c r="K205" s="18" t="str">
        <f t="shared" si="2"/>
        <v xml:space="preserve"> </v>
      </c>
      <c r="L205" s="34"/>
      <c r="M205" s="82"/>
      <c r="N205" s="37"/>
    </row>
    <row r="206" spans="1:14" ht="12.75" customHeight="1" x14ac:dyDescent="0.3">
      <c r="A206" s="68" t="s">
        <v>88</v>
      </c>
      <c r="B206" s="68" t="s">
        <v>88</v>
      </c>
      <c r="C206" s="70" t="s">
        <v>327</v>
      </c>
      <c r="D206" s="89">
        <v>0.5</v>
      </c>
      <c r="E206" s="62">
        <v>1.1000000000000001</v>
      </c>
      <c r="F206" s="56" t="s">
        <v>296</v>
      </c>
      <c r="G206" s="64" t="s">
        <v>297</v>
      </c>
      <c r="H206" s="51" t="s">
        <v>11</v>
      </c>
      <c r="I206" s="97">
        <f>_xlfn.CEILING.MATH(E206*E205/100)</f>
        <v>8</v>
      </c>
      <c r="J206" s="17">
        <v>301623.06</v>
      </c>
      <c r="K206" s="18">
        <f t="shared" si="2"/>
        <v>2412984.48</v>
      </c>
      <c r="L206" s="91"/>
      <c r="M206" s="82" t="s">
        <v>12</v>
      </c>
      <c r="N206" s="37"/>
    </row>
    <row r="207" spans="1:14" ht="12.75" customHeight="1" x14ac:dyDescent="0.3">
      <c r="A207" s="71"/>
      <c r="B207" s="71"/>
      <c r="C207" s="71"/>
      <c r="D207" s="28"/>
      <c r="E207" s="29"/>
      <c r="F207" s="56" t="s">
        <v>334</v>
      </c>
      <c r="G207" s="64" t="s">
        <v>335</v>
      </c>
      <c r="H207" s="51" t="s">
        <v>11</v>
      </c>
      <c r="I207" s="45">
        <f>_xlfn.CEILING.MATH(E206*E205/D206)</f>
        <v>1540</v>
      </c>
      <c r="J207" s="17"/>
      <c r="K207" s="18" t="str">
        <f t="shared" si="2"/>
        <v xml:space="preserve"> </v>
      </c>
      <c r="L207" s="34"/>
      <c r="M207" s="82"/>
      <c r="N207" s="37"/>
    </row>
    <row r="208" spans="1:14" ht="12.75" customHeight="1" x14ac:dyDescent="0.3">
      <c r="A208" s="71"/>
      <c r="B208" s="71"/>
      <c r="C208" s="71"/>
      <c r="D208" s="28"/>
      <c r="E208" s="29"/>
      <c r="F208" s="56" t="s">
        <v>316</v>
      </c>
      <c r="G208" s="64" t="s">
        <v>317</v>
      </c>
      <c r="H208" s="51" t="s">
        <v>11</v>
      </c>
      <c r="I208" s="45">
        <f>_xlfn.CEILING.MATH(E206*E205/20)</f>
        <v>39</v>
      </c>
      <c r="J208" s="17"/>
      <c r="K208" s="18" t="str">
        <f t="shared" si="2"/>
        <v xml:space="preserve"> </v>
      </c>
      <c r="L208" s="34"/>
      <c r="M208" s="82"/>
      <c r="N208" s="37"/>
    </row>
    <row r="209" spans="1:14" ht="12.75" customHeight="1" x14ac:dyDescent="0.3">
      <c r="A209" s="71"/>
      <c r="B209" s="71"/>
      <c r="C209" s="71"/>
      <c r="D209" s="28"/>
      <c r="E209" s="29"/>
      <c r="F209" s="56" t="s">
        <v>167</v>
      </c>
      <c r="G209" s="64" t="s">
        <v>168</v>
      </c>
      <c r="H209" s="51" t="s">
        <v>11</v>
      </c>
      <c r="I209" s="45">
        <f>_xlfn.CEILING.MATH(E206*0.25*E205)</f>
        <v>193</v>
      </c>
      <c r="J209" s="17"/>
      <c r="K209" s="18" t="str">
        <f t="shared" si="2"/>
        <v xml:space="preserve"> </v>
      </c>
      <c r="L209" s="34"/>
      <c r="M209" s="82"/>
      <c r="N209" s="37"/>
    </row>
    <row r="210" spans="1:14" ht="12.75" customHeight="1" x14ac:dyDescent="0.3">
      <c r="A210" s="71"/>
      <c r="B210" s="71"/>
      <c r="C210" s="71"/>
      <c r="D210" s="28"/>
      <c r="E210" s="29"/>
      <c r="F210" s="56"/>
      <c r="G210" s="64"/>
      <c r="H210" s="51"/>
      <c r="I210" s="45"/>
      <c r="J210" s="17"/>
      <c r="K210" s="18" t="str">
        <f t="shared" si="2"/>
        <v xml:space="preserve"> </v>
      </c>
      <c r="L210" s="34"/>
      <c r="M210" s="82"/>
      <c r="N210" s="37"/>
    </row>
    <row r="211" spans="1:14" ht="12.75" customHeight="1" x14ac:dyDescent="0.3">
      <c r="A211" s="71"/>
      <c r="B211" s="71"/>
      <c r="C211" s="71"/>
      <c r="D211" s="28"/>
      <c r="E211" s="29"/>
      <c r="F211" s="56"/>
      <c r="G211" s="64"/>
      <c r="H211" s="51"/>
      <c r="I211" s="45"/>
      <c r="J211" s="17"/>
      <c r="K211" s="18" t="str">
        <f t="shared" si="2"/>
        <v xml:space="preserve"> </v>
      </c>
      <c r="L211" s="34"/>
      <c r="M211" s="82"/>
      <c r="N211" s="37"/>
    </row>
    <row r="212" spans="1:14" ht="12.75" customHeight="1" x14ac:dyDescent="0.3">
      <c r="A212" s="86"/>
      <c r="B212" s="127" t="s">
        <v>309</v>
      </c>
      <c r="C212" s="127"/>
      <c r="D212" s="128"/>
      <c r="E212" s="62">
        <v>700</v>
      </c>
      <c r="F212" s="56"/>
      <c r="G212" s="63"/>
      <c r="H212" s="51"/>
      <c r="I212" s="45"/>
      <c r="J212" s="17"/>
      <c r="K212" s="18" t="str">
        <f t="shared" si="2"/>
        <v xml:space="preserve"> </v>
      </c>
      <c r="L212" s="34"/>
      <c r="M212" s="82"/>
      <c r="N212" s="37"/>
    </row>
    <row r="213" spans="1:14" ht="12.75" customHeight="1" x14ac:dyDescent="0.3">
      <c r="A213" s="68" t="s">
        <v>26</v>
      </c>
      <c r="B213" s="68" t="s">
        <v>26</v>
      </c>
      <c r="C213" s="70" t="s">
        <v>336</v>
      </c>
      <c r="D213" s="89">
        <v>0.5</v>
      </c>
      <c r="E213" s="62">
        <v>1.1000000000000001</v>
      </c>
      <c r="F213" s="56" t="s">
        <v>294</v>
      </c>
      <c r="G213" s="64" t="s">
        <v>295</v>
      </c>
      <c r="H213" s="51" t="s">
        <v>11</v>
      </c>
      <c r="I213" s="97">
        <f>_xlfn.CEILING.MATH(E213*E212/80)</f>
        <v>10</v>
      </c>
      <c r="J213" s="17">
        <v>20332.98</v>
      </c>
      <c r="K213" s="18">
        <f t="shared" si="2"/>
        <v>203329.8</v>
      </c>
      <c r="L213" s="91"/>
      <c r="M213" s="82"/>
      <c r="N213" s="37"/>
    </row>
    <row r="214" spans="1:14" ht="12.75" customHeight="1" x14ac:dyDescent="0.3">
      <c r="A214" s="71"/>
      <c r="B214" s="71"/>
      <c r="C214" s="71"/>
      <c r="D214" s="28"/>
      <c r="E214" s="29"/>
      <c r="F214" s="56" t="s">
        <v>312</v>
      </c>
      <c r="G214" s="64" t="s">
        <v>313</v>
      </c>
      <c r="H214" s="51" t="s">
        <v>11</v>
      </c>
      <c r="I214" s="45">
        <f>_xlfn.CEILING.MATH(E213*E212/20)</f>
        <v>39</v>
      </c>
      <c r="J214" s="17"/>
      <c r="K214" s="18" t="str">
        <f t="shared" si="2"/>
        <v xml:space="preserve"> </v>
      </c>
      <c r="L214" s="34"/>
      <c r="M214" s="82"/>
      <c r="N214" s="37"/>
    </row>
    <row r="215" spans="1:14" ht="12.75" customHeight="1" x14ac:dyDescent="0.3">
      <c r="A215" s="71"/>
      <c r="B215" s="71"/>
      <c r="C215" s="71"/>
      <c r="D215" s="28"/>
      <c r="E215" s="29"/>
      <c r="F215" s="56" t="s">
        <v>159</v>
      </c>
      <c r="G215" s="64" t="s">
        <v>160</v>
      </c>
      <c r="H215" s="51" t="s">
        <v>11</v>
      </c>
      <c r="I215" s="45">
        <f>_xlfn.CEILING.MATH(E213*0.25*E212)</f>
        <v>193</v>
      </c>
      <c r="J215" s="17"/>
      <c r="K215" s="18" t="str">
        <f t="shared" si="2"/>
        <v xml:space="preserve"> </v>
      </c>
      <c r="L215" s="34"/>
      <c r="M215" s="82"/>
      <c r="N215" s="37"/>
    </row>
    <row r="216" spans="1:14" ht="12.75" customHeight="1" x14ac:dyDescent="0.3">
      <c r="A216" s="71"/>
      <c r="B216" s="71"/>
      <c r="C216" s="71"/>
      <c r="D216" s="28"/>
      <c r="E216" s="29"/>
      <c r="F216" s="56"/>
      <c r="G216" s="64"/>
      <c r="H216" s="51"/>
      <c r="I216" s="45"/>
      <c r="J216" s="17"/>
      <c r="K216" s="18" t="str">
        <f t="shared" si="2"/>
        <v xml:space="preserve"> </v>
      </c>
      <c r="L216" s="34"/>
      <c r="M216" s="82"/>
      <c r="N216" s="37"/>
    </row>
    <row r="217" spans="1:14" ht="12.75" customHeight="1" x14ac:dyDescent="0.3">
      <c r="A217" s="86"/>
      <c r="B217" s="127" t="s">
        <v>309</v>
      </c>
      <c r="C217" s="127"/>
      <c r="D217" s="128"/>
      <c r="E217" s="62">
        <v>700</v>
      </c>
      <c r="F217" s="56"/>
      <c r="G217" s="63"/>
      <c r="H217" s="51"/>
      <c r="I217" s="45"/>
      <c r="J217" s="17"/>
      <c r="K217" s="18" t="str">
        <f t="shared" si="2"/>
        <v xml:space="preserve"> </v>
      </c>
      <c r="L217" s="34"/>
      <c r="M217" s="82"/>
      <c r="N217" s="37"/>
    </row>
    <row r="218" spans="1:14" ht="12.75" customHeight="1" x14ac:dyDescent="0.3">
      <c r="A218" s="68" t="s">
        <v>26</v>
      </c>
      <c r="B218" s="68" t="s">
        <v>211</v>
      </c>
      <c r="C218" s="70" t="s">
        <v>336</v>
      </c>
      <c r="D218" s="89">
        <v>0.5</v>
      </c>
      <c r="E218" s="62">
        <v>1.1000000000000001</v>
      </c>
      <c r="F218" s="56" t="s">
        <v>294</v>
      </c>
      <c r="G218" s="64" t="s">
        <v>295</v>
      </c>
      <c r="H218" s="51" t="s">
        <v>11</v>
      </c>
      <c r="I218" s="97">
        <f>_xlfn.CEILING.MATH(E218*E217/80)</f>
        <v>10</v>
      </c>
      <c r="J218" s="17">
        <v>20332.98</v>
      </c>
      <c r="K218" s="18">
        <f t="shared" si="2"/>
        <v>203329.8</v>
      </c>
      <c r="L218" s="91"/>
      <c r="M218" s="82"/>
      <c r="N218" s="37"/>
    </row>
    <row r="219" spans="1:14" ht="12.75" customHeight="1" x14ac:dyDescent="0.3">
      <c r="A219" s="71"/>
      <c r="B219" s="71"/>
      <c r="C219" s="71"/>
      <c r="D219" s="28"/>
      <c r="E219" s="29"/>
      <c r="F219" s="56" t="s">
        <v>312</v>
      </c>
      <c r="G219" s="64" t="s">
        <v>313</v>
      </c>
      <c r="H219" s="51" t="s">
        <v>11</v>
      </c>
      <c r="I219" s="45">
        <f>_xlfn.CEILING.MATH(E218*E217/20)</f>
        <v>39</v>
      </c>
      <c r="J219" s="17"/>
      <c r="K219" s="18" t="str">
        <f t="shared" si="2"/>
        <v xml:space="preserve"> </v>
      </c>
      <c r="L219" s="34"/>
      <c r="M219" s="82"/>
      <c r="N219" s="37"/>
    </row>
    <row r="220" spans="1:14" ht="12.75" customHeight="1" x14ac:dyDescent="0.3">
      <c r="A220" s="71"/>
      <c r="B220" s="71"/>
      <c r="C220" s="71"/>
      <c r="D220" s="28"/>
      <c r="E220" s="29"/>
      <c r="F220" s="56" t="s">
        <v>314</v>
      </c>
      <c r="G220" s="64" t="s">
        <v>315</v>
      </c>
      <c r="H220" s="51" t="s">
        <v>11</v>
      </c>
      <c r="I220" s="45">
        <f>_xlfn.CEILING.MATH(E218*0.25*E217)</f>
        <v>193</v>
      </c>
      <c r="J220" s="17"/>
      <c r="K220" s="18" t="str">
        <f t="shared" si="2"/>
        <v xml:space="preserve"> </v>
      </c>
      <c r="L220" s="34"/>
      <c r="M220" s="82"/>
      <c r="N220" s="37"/>
    </row>
    <row r="221" spans="1:14" ht="12.75" customHeight="1" x14ac:dyDescent="0.3">
      <c r="A221" s="71"/>
      <c r="B221" s="71"/>
      <c r="C221" s="71"/>
      <c r="D221" s="28"/>
      <c r="E221" s="29"/>
      <c r="F221" s="56"/>
      <c r="G221" s="64"/>
      <c r="H221" s="51"/>
      <c r="I221" s="45"/>
      <c r="J221" s="17"/>
      <c r="K221" s="18" t="str">
        <f t="shared" si="2"/>
        <v xml:space="preserve"> </v>
      </c>
      <c r="L221" s="34"/>
      <c r="M221" s="82"/>
      <c r="N221" s="37"/>
    </row>
    <row r="222" spans="1:14" ht="12.75" customHeight="1" x14ac:dyDescent="0.3">
      <c r="A222" s="86"/>
      <c r="B222" s="127" t="s">
        <v>309</v>
      </c>
      <c r="C222" s="127"/>
      <c r="D222" s="128"/>
      <c r="E222" s="62">
        <v>700</v>
      </c>
      <c r="F222" s="56"/>
      <c r="G222" s="63"/>
      <c r="H222" s="51"/>
      <c r="I222" s="45"/>
      <c r="J222" s="17"/>
      <c r="K222" s="18" t="str">
        <f t="shared" si="2"/>
        <v xml:space="preserve"> </v>
      </c>
      <c r="L222" s="34"/>
      <c r="M222" s="82"/>
      <c r="N222" s="37"/>
    </row>
    <row r="223" spans="1:14" ht="12.75" customHeight="1" x14ac:dyDescent="0.3">
      <c r="A223" s="68" t="s">
        <v>88</v>
      </c>
      <c r="B223" s="68" t="s">
        <v>156</v>
      </c>
      <c r="C223" s="70" t="s">
        <v>336</v>
      </c>
      <c r="D223" s="89">
        <v>0.5</v>
      </c>
      <c r="E223" s="62">
        <v>1.1000000000000001</v>
      </c>
      <c r="F223" s="56" t="s">
        <v>296</v>
      </c>
      <c r="G223" s="64" t="s">
        <v>297</v>
      </c>
      <c r="H223" s="51" t="s">
        <v>11</v>
      </c>
      <c r="I223" s="97">
        <f>_xlfn.CEILING.MATH(E223*E222/100)</f>
        <v>8</v>
      </c>
      <c r="J223" s="17">
        <v>301623.06</v>
      </c>
      <c r="K223" s="18">
        <f t="shared" si="2"/>
        <v>2412984.48</v>
      </c>
      <c r="L223" s="91"/>
      <c r="M223" s="82" t="s">
        <v>12</v>
      </c>
      <c r="N223" s="37"/>
    </row>
    <row r="224" spans="1:14" ht="12.75" customHeight="1" x14ac:dyDescent="0.3">
      <c r="A224" s="71"/>
      <c r="B224" s="71"/>
      <c r="C224" s="71"/>
      <c r="D224" s="28"/>
      <c r="E224" s="29"/>
      <c r="F224" s="56" t="s">
        <v>316</v>
      </c>
      <c r="G224" s="64" t="s">
        <v>317</v>
      </c>
      <c r="H224" s="51" t="s">
        <v>11</v>
      </c>
      <c r="I224" s="45">
        <f>_xlfn.CEILING.MATH(E223*E222/20)</f>
        <v>39</v>
      </c>
      <c r="J224" s="17"/>
      <c r="K224" s="18" t="str">
        <f t="shared" si="2"/>
        <v xml:space="preserve"> </v>
      </c>
      <c r="L224" s="34"/>
      <c r="M224" s="82"/>
      <c r="N224" s="37"/>
    </row>
    <row r="225" spans="1:14" ht="12.75" customHeight="1" x14ac:dyDescent="0.3">
      <c r="A225" s="71"/>
      <c r="B225" s="71"/>
      <c r="C225" s="71"/>
      <c r="D225" s="28"/>
      <c r="E225" s="29"/>
      <c r="F225" s="56" t="s">
        <v>165</v>
      </c>
      <c r="G225" s="64" t="s">
        <v>166</v>
      </c>
      <c r="H225" s="51" t="s">
        <v>11</v>
      </c>
      <c r="I225" s="45">
        <f>_xlfn.CEILING.MATH(E223*0.25*E222)</f>
        <v>193</v>
      </c>
      <c r="J225" s="17"/>
      <c r="K225" s="18" t="str">
        <f t="shared" si="2"/>
        <v xml:space="preserve"> </v>
      </c>
      <c r="L225" s="34"/>
      <c r="M225" s="82"/>
      <c r="N225" s="37"/>
    </row>
    <row r="226" spans="1:14" ht="12.75" customHeight="1" x14ac:dyDescent="0.3">
      <c r="A226" s="84"/>
      <c r="B226" s="84"/>
      <c r="C226" s="84"/>
      <c r="D226" s="28"/>
      <c r="E226" s="29"/>
      <c r="F226" s="56"/>
      <c r="G226" s="64"/>
      <c r="H226" s="51"/>
      <c r="I226" s="45"/>
      <c r="J226" s="17"/>
      <c r="K226" s="18" t="str">
        <f t="shared" si="2"/>
        <v xml:space="preserve"> </v>
      </c>
      <c r="L226" s="34"/>
      <c r="M226" s="82"/>
      <c r="N226" s="37"/>
    </row>
    <row r="227" spans="1:14" ht="12.75" customHeight="1" x14ac:dyDescent="0.3">
      <c r="A227" s="86"/>
      <c r="B227" s="127" t="s">
        <v>309</v>
      </c>
      <c r="C227" s="127"/>
      <c r="D227" s="128"/>
      <c r="E227" s="62">
        <v>700</v>
      </c>
      <c r="F227" s="56"/>
      <c r="G227" s="63"/>
      <c r="H227" s="51"/>
      <c r="I227" s="45"/>
      <c r="J227" s="17"/>
      <c r="K227" s="18" t="str">
        <f t="shared" si="2"/>
        <v xml:space="preserve"> </v>
      </c>
      <c r="L227" s="34"/>
      <c r="M227" s="82"/>
      <c r="N227" s="37"/>
    </row>
    <row r="228" spans="1:14" ht="12.75" customHeight="1" x14ac:dyDescent="0.3">
      <c r="A228" s="68" t="s">
        <v>88</v>
      </c>
      <c r="B228" s="68" t="s">
        <v>88</v>
      </c>
      <c r="C228" s="70" t="s">
        <v>336</v>
      </c>
      <c r="D228" s="89">
        <v>0.5</v>
      </c>
      <c r="E228" s="62">
        <v>1.1000000000000001</v>
      </c>
      <c r="F228" s="56" t="s">
        <v>296</v>
      </c>
      <c r="G228" s="64" t="s">
        <v>297</v>
      </c>
      <c r="H228" s="51" t="s">
        <v>11</v>
      </c>
      <c r="I228" s="97">
        <f>_xlfn.CEILING.MATH(E228*E227/100)</f>
        <v>8</v>
      </c>
      <c r="J228" s="17">
        <v>301623.06</v>
      </c>
      <c r="K228" s="18">
        <f t="shared" si="2"/>
        <v>2412984.48</v>
      </c>
      <c r="L228" s="91"/>
      <c r="M228" s="82" t="s">
        <v>12</v>
      </c>
      <c r="N228" s="37"/>
    </row>
    <row r="229" spans="1:14" ht="12.75" customHeight="1" x14ac:dyDescent="0.3">
      <c r="A229" s="71"/>
      <c r="B229" s="71"/>
      <c r="C229" s="71"/>
      <c r="D229" s="28"/>
      <c r="E229" s="29"/>
      <c r="F229" s="56" t="s">
        <v>316</v>
      </c>
      <c r="G229" s="64" t="s">
        <v>317</v>
      </c>
      <c r="H229" s="51" t="s">
        <v>11</v>
      </c>
      <c r="I229" s="45">
        <f>_xlfn.CEILING.MATH(E228*E227/20)</f>
        <v>39</v>
      </c>
      <c r="J229" s="17"/>
      <c r="K229" s="18" t="str">
        <f t="shared" si="2"/>
        <v xml:space="preserve"> </v>
      </c>
      <c r="L229" s="34"/>
      <c r="M229" s="82"/>
      <c r="N229" s="37"/>
    </row>
    <row r="230" spans="1:14" ht="12.75" customHeight="1" x14ac:dyDescent="0.3">
      <c r="A230" s="71"/>
      <c r="B230" s="71"/>
      <c r="C230" s="71"/>
      <c r="D230" s="28"/>
      <c r="E230" s="29"/>
      <c r="F230" s="56" t="s">
        <v>167</v>
      </c>
      <c r="G230" s="64" t="s">
        <v>168</v>
      </c>
      <c r="H230" s="51" t="s">
        <v>11</v>
      </c>
      <c r="I230" s="45">
        <f>_xlfn.CEILING.MATH(E228*0.25*E227)</f>
        <v>193</v>
      </c>
      <c r="J230" s="17"/>
      <c r="K230" s="18" t="str">
        <f t="shared" si="2"/>
        <v xml:space="preserve"> </v>
      </c>
      <c r="L230" s="34"/>
      <c r="M230" s="82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2"/>
        <v xml:space="preserve"> </v>
      </c>
      <c r="L231" s="34"/>
      <c r="M231" s="82"/>
      <c r="N231" s="37"/>
    </row>
    <row r="232" spans="1:14" ht="12.75" customHeight="1" x14ac:dyDescent="0.3">
      <c r="A232" s="84"/>
      <c r="B232" s="71"/>
      <c r="C232" s="71"/>
      <c r="D232" s="28"/>
      <c r="E232" s="29"/>
      <c r="F232" s="56"/>
      <c r="G232" s="64"/>
      <c r="H232" s="51"/>
      <c r="I232" s="45"/>
      <c r="J232" s="17"/>
      <c r="K232" s="18"/>
      <c r="L232" s="34"/>
      <c r="M232" s="82"/>
      <c r="N232" s="37"/>
    </row>
    <row r="233" spans="1:14" ht="17.5" customHeight="1" x14ac:dyDescent="0.3">
      <c r="A233" s="84"/>
      <c r="B233" s="129" t="s">
        <v>338</v>
      </c>
      <c r="C233" s="129"/>
      <c r="D233" s="129"/>
      <c r="E233" s="130"/>
      <c r="F233" s="56"/>
      <c r="G233" s="64"/>
      <c r="H233" s="51"/>
      <c r="I233" s="45"/>
      <c r="J233" s="17"/>
      <c r="K233" s="18"/>
      <c r="L233" s="34"/>
      <c r="M233" s="82"/>
      <c r="N233" s="37"/>
    </row>
    <row r="234" spans="1:14" ht="12.75" customHeight="1" x14ac:dyDescent="0.3">
      <c r="A234" s="84"/>
      <c r="B234" s="71"/>
      <c r="C234" s="71"/>
      <c r="D234" s="28"/>
      <c r="E234" s="29"/>
      <c r="F234" s="56"/>
      <c r="G234" s="64"/>
      <c r="H234" s="51"/>
      <c r="I234" s="45"/>
      <c r="J234" s="17"/>
      <c r="K234" s="18"/>
      <c r="L234" s="34"/>
      <c r="M234" s="82"/>
      <c r="N234" s="37"/>
    </row>
    <row r="235" spans="1:14" ht="12.75" customHeight="1" x14ac:dyDescent="0.3">
      <c r="A235" s="86"/>
      <c r="B235" s="127" t="s">
        <v>309</v>
      </c>
      <c r="C235" s="127"/>
      <c r="D235" s="128"/>
      <c r="E235" s="62">
        <v>700</v>
      </c>
      <c r="F235" s="56"/>
      <c r="G235" s="63"/>
      <c r="H235" s="51"/>
      <c r="I235" s="45"/>
      <c r="J235" s="17"/>
      <c r="K235" s="18"/>
      <c r="L235" s="34"/>
      <c r="M235" s="82"/>
      <c r="N235" s="37"/>
    </row>
    <row r="236" spans="1:14" ht="12.75" customHeight="1" x14ac:dyDescent="0.3">
      <c r="A236" s="68" t="s">
        <v>26</v>
      </c>
      <c r="B236" s="68" t="s">
        <v>26</v>
      </c>
      <c r="C236" s="70" t="s">
        <v>337</v>
      </c>
      <c r="D236" s="89">
        <v>0.5</v>
      </c>
      <c r="E236" s="62">
        <v>1.1000000000000001</v>
      </c>
      <c r="F236" s="56" t="s">
        <v>207</v>
      </c>
      <c r="G236" s="64" t="s">
        <v>208</v>
      </c>
      <c r="H236" s="51" t="s">
        <v>11</v>
      </c>
      <c r="I236" s="97">
        <f>_xlfn.CEILING.MATH(E236*E235/64)</f>
        <v>13</v>
      </c>
      <c r="J236" s="17">
        <v>22529.98</v>
      </c>
      <c r="K236" s="18"/>
      <c r="L236" s="34"/>
      <c r="M236" s="82"/>
      <c r="N236" s="37"/>
    </row>
    <row r="237" spans="1:14" ht="12.75" customHeight="1" x14ac:dyDescent="0.3">
      <c r="A237" s="71"/>
      <c r="B237" s="71"/>
      <c r="C237" s="71"/>
      <c r="D237" s="28"/>
      <c r="E237" s="29"/>
      <c r="F237" s="56" t="s">
        <v>209</v>
      </c>
      <c r="G237" s="64" t="s">
        <v>210</v>
      </c>
      <c r="H237" s="51" t="s">
        <v>11</v>
      </c>
      <c r="I237" s="45">
        <f>_xlfn.CEILING.MATH(E236*E235/D236)</f>
        <v>1540</v>
      </c>
      <c r="J237" s="17">
        <v>489.36</v>
      </c>
      <c r="K237" s="18"/>
      <c r="L237" s="34"/>
      <c r="M237" s="82"/>
      <c r="N237" s="37"/>
    </row>
    <row r="238" spans="1:14" ht="12.75" customHeight="1" x14ac:dyDescent="0.3">
      <c r="A238" s="71"/>
      <c r="B238" s="71"/>
      <c r="C238" s="71"/>
      <c r="D238" s="28"/>
      <c r="E238" s="29"/>
      <c r="F238" s="56" t="s">
        <v>312</v>
      </c>
      <c r="G238" s="64" t="s">
        <v>313</v>
      </c>
      <c r="H238" s="51" t="s">
        <v>11</v>
      </c>
      <c r="I238" s="45">
        <f>_xlfn.CEILING.MATH(E236*E235/20)</f>
        <v>39</v>
      </c>
      <c r="J238" s="17">
        <v>465.61</v>
      </c>
      <c r="K238" s="18"/>
      <c r="L238" s="34"/>
      <c r="M238" s="82"/>
      <c r="N238" s="37"/>
    </row>
    <row r="239" spans="1:14" ht="12.75" customHeight="1" x14ac:dyDescent="0.3">
      <c r="A239" s="71"/>
      <c r="B239" s="71"/>
      <c r="C239" s="71"/>
      <c r="D239" s="28"/>
      <c r="E239" s="29"/>
      <c r="F239" s="56" t="s">
        <v>201</v>
      </c>
      <c r="G239" s="64" t="s">
        <v>202</v>
      </c>
      <c r="H239" s="51" t="s">
        <v>11</v>
      </c>
      <c r="I239" s="45">
        <f>_xlfn.CEILING.MATH(E236*0.25*E235)</f>
        <v>193</v>
      </c>
      <c r="J239" s="17">
        <v>687.01</v>
      </c>
      <c r="K239" s="18"/>
      <c r="L239" s="34"/>
      <c r="M239" s="82"/>
      <c r="N239" s="37"/>
    </row>
    <row r="240" spans="1:14" ht="12.75" customHeight="1" x14ac:dyDescent="0.3">
      <c r="A240" s="71"/>
      <c r="B240" s="71"/>
      <c r="C240" s="71"/>
      <c r="D240" s="28"/>
      <c r="E240" s="29"/>
      <c r="F240" s="56"/>
      <c r="G240" s="64"/>
      <c r="H240" s="51"/>
      <c r="I240" s="45"/>
      <c r="J240" s="17"/>
      <c r="K240" s="18"/>
      <c r="L240" s="34"/>
      <c r="M240" s="82"/>
      <c r="N240" s="37"/>
    </row>
    <row r="241" spans="1:14" ht="12.75" customHeight="1" x14ac:dyDescent="0.3">
      <c r="A241" s="86"/>
      <c r="B241" s="127" t="s">
        <v>309</v>
      </c>
      <c r="C241" s="127"/>
      <c r="D241" s="128"/>
      <c r="E241" s="62">
        <v>700</v>
      </c>
      <c r="F241" s="56"/>
      <c r="G241" s="63"/>
      <c r="H241" s="51"/>
      <c r="I241" s="45"/>
      <c r="J241" s="17"/>
      <c r="K241" s="18"/>
      <c r="L241" s="34"/>
      <c r="M241" s="82"/>
      <c r="N241" s="37"/>
    </row>
    <row r="242" spans="1:14" ht="12.75" customHeight="1" x14ac:dyDescent="0.3">
      <c r="A242" s="68" t="s">
        <v>26</v>
      </c>
      <c r="B242" s="68" t="s">
        <v>211</v>
      </c>
      <c r="C242" s="70" t="s">
        <v>337</v>
      </c>
      <c r="D242" s="89">
        <v>0.5</v>
      </c>
      <c r="E242" s="62">
        <v>1.1000000000000001</v>
      </c>
      <c r="F242" s="56" t="s">
        <v>207</v>
      </c>
      <c r="G242" s="64" t="s">
        <v>208</v>
      </c>
      <c r="H242" s="51" t="s">
        <v>11</v>
      </c>
      <c r="I242" s="97">
        <f>_xlfn.CEILING.MATH(E242*E241/64)</f>
        <v>13</v>
      </c>
      <c r="J242" s="17"/>
      <c r="K242" s="18"/>
      <c r="L242" s="34"/>
      <c r="M242" s="82"/>
      <c r="N242" s="37"/>
    </row>
    <row r="243" spans="1:14" ht="12.75" customHeight="1" x14ac:dyDescent="0.3">
      <c r="A243" s="71"/>
      <c r="B243" s="71"/>
      <c r="C243" s="71"/>
      <c r="D243" s="28"/>
      <c r="E243" s="29"/>
      <c r="F243" s="56" t="s">
        <v>220</v>
      </c>
      <c r="G243" s="64" t="s">
        <v>221</v>
      </c>
      <c r="H243" s="51" t="s">
        <v>11</v>
      </c>
      <c r="I243" s="45">
        <f>_xlfn.CEILING.MATH(E242*E241/D242)</f>
        <v>1540</v>
      </c>
      <c r="J243" s="17">
        <v>421.07</v>
      </c>
      <c r="K243" s="18"/>
      <c r="L243" s="34"/>
      <c r="M243" s="82"/>
      <c r="N243" s="37"/>
    </row>
    <row r="244" spans="1:14" ht="12.75" customHeight="1" x14ac:dyDescent="0.3">
      <c r="A244" s="71"/>
      <c r="B244" s="71"/>
      <c r="C244" s="71"/>
      <c r="D244" s="28"/>
      <c r="E244" s="29"/>
      <c r="F244" s="56" t="s">
        <v>312</v>
      </c>
      <c r="G244" s="64" t="s">
        <v>313</v>
      </c>
      <c r="H244" s="51" t="s">
        <v>11</v>
      </c>
      <c r="I244" s="45">
        <f>_xlfn.CEILING.MATH(E242*E241/20)</f>
        <v>39</v>
      </c>
      <c r="J244" s="17"/>
      <c r="K244" s="18"/>
      <c r="L244" s="34"/>
      <c r="M244" s="82"/>
      <c r="N244" s="37"/>
    </row>
    <row r="245" spans="1:14" ht="12.75" customHeight="1" x14ac:dyDescent="0.3">
      <c r="A245" s="71"/>
      <c r="B245" s="71"/>
      <c r="C245" s="71"/>
      <c r="D245" s="28"/>
      <c r="E245" s="29"/>
      <c r="F245" s="56" t="s">
        <v>314</v>
      </c>
      <c r="G245" s="64" t="s">
        <v>315</v>
      </c>
      <c r="H245" s="51" t="s">
        <v>11</v>
      </c>
      <c r="I245" s="45">
        <f>_xlfn.CEILING.MATH(E242*0.25*E241)</f>
        <v>193</v>
      </c>
      <c r="J245" s="17"/>
      <c r="K245" s="18"/>
      <c r="L245" s="34"/>
      <c r="M245" s="82"/>
      <c r="N245" s="37"/>
    </row>
    <row r="246" spans="1:14" ht="12.75" customHeight="1" x14ac:dyDescent="0.3">
      <c r="A246" s="71"/>
      <c r="B246" s="71"/>
      <c r="C246" s="71"/>
      <c r="D246" s="28"/>
      <c r="E246" s="29"/>
      <c r="F246" s="56"/>
      <c r="G246" s="64"/>
      <c r="H246" s="51"/>
      <c r="I246" s="45"/>
      <c r="J246" s="17"/>
      <c r="K246" s="18"/>
      <c r="L246" s="34"/>
      <c r="M246" s="82"/>
      <c r="N246" s="37"/>
    </row>
    <row r="247" spans="1:14" ht="12.75" customHeight="1" x14ac:dyDescent="0.3">
      <c r="A247" s="86"/>
      <c r="B247" s="127" t="s">
        <v>309</v>
      </c>
      <c r="C247" s="127"/>
      <c r="D247" s="128"/>
      <c r="E247" s="62">
        <v>700</v>
      </c>
      <c r="F247" s="56"/>
      <c r="G247" s="63"/>
      <c r="H247" s="51"/>
      <c r="I247" s="45"/>
      <c r="J247" s="17"/>
      <c r="K247" s="18"/>
      <c r="L247" s="34"/>
      <c r="M247" s="82"/>
      <c r="N247" s="37"/>
    </row>
    <row r="248" spans="1:14" ht="12.75" customHeight="1" x14ac:dyDescent="0.3">
      <c r="A248" s="68" t="s">
        <v>88</v>
      </c>
      <c r="B248" s="68" t="s">
        <v>156</v>
      </c>
      <c r="C248" s="70" t="s">
        <v>337</v>
      </c>
      <c r="D248" s="89">
        <v>0.5</v>
      </c>
      <c r="E248" s="62">
        <v>1.1000000000000001</v>
      </c>
      <c r="F248" s="56" t="s">
        <v>239</v>
      </c>
      <c r="G248" s="64" t="s">
        <v>240</v>
      </c>
      <c r="H248" s="51" t="s">
        <v>11</v>
      </c>
      <c r="I248" s="97">
        <f>_xlfn.CEILING.MATH(E248*E247/64)</f>
        <v>13</v>
      </c>
      <c r="J248" s="17">
        <v>241861.24</v>
      </c>
      <c r="K248" s="18"/>
      <c r="L248" s="34"/>
      <c r="M248" s="82" t="s">
        <v>12</v>
      </c>
      <c r="N248" s="37"/>
    </row>
    <row r="249" spans="1:14" ht="12.75" customHeight="1" x14ac:dyDescent="0.3">
      <c r="A249" s="71"/>
      <c r="B249" s="71"/>
      <c r="C249" s="71"/>
      <c r="D249" s="28"/>
      <c r="E249" s="29"/>
      <c r="F249" s="56" t="s">
        <v>241</v>
      </c>
      <c r="G249" s="64" t="s">
        <v>242</v>
      </c>
      <c r="H249" s="51" t="s">
        <v>11</v>
      </c>
      <c r="I249" s="45">
        <f>_xlfn.CEILING.MATH(E248*E247/D248)</f>
        <v>1540</v>
      </c>
      <c r="J249" s="17">
        <v>795.94</v>
      </c>
      <c r="K249" s="18"/>
      <c r="L249" s="34"/>
      <c r="M249" s="82" t="s">
        <v>12</v>
      </c>
      <c r="N249" s="37"/>
    </row>
    <row r="250" spans="1:14" ht="12.75" customHeight="1" x14ac:dyDescent="0.3">
      <c r="A250" s="71"/>
      <c r="B250" s="71"/>
      <c r="C250" s="71"/>
      <c r="D250" s="28"/>
      <c r="E250" s="29"/>
      <c r="F250" s="56" t="s">
        <v>316</v>
      </c>
      <c r="G250" s="64" t="s">
        <v>317</v>
      </c>
      <c r="H250" s="51" t="s">
        <v>11</v>
      </c>
      <c r="I250" s="45">
        <f>_xlfn.CEILING.MATH(E248*E247/20)</f>
        <v>39</v>
      </c>
      <c r="J250" s="17">
        <v>1901.46</v>
      </c>
      <c r="K250" s="18"/>
      <c r="L250" s="34"/>
      <c r="M250" s="82" t="s">
        <v>12</v>
      </c>
      <c r="N250" s="37"/>
    </row>
    <row r="251" spans="1:14" ht="12.75" customHeight="1" x14ac:dyDescent="0.3">
      <c r="A251" s="71"/>
      <c r="B251" s="71"/>
      <c r="C251" s="71"/>
      <c r="D251" s="28"/>
      <c r="E251" s="29"/>
      <c r="F251" s="56" t="s">
        <v>235</v>
      </c>
      <c r="G251" s="64" t="s">
        <v>236</v>
      </c>
      <c r="H251" s="51" t="s">
        <v>11</v>
      </c>
      <c r="I251" s="45">
        <f>_xlfn.CEILING.MATH(E248*0.25*E247)</f>
        <v>193</v>
      </c>
      <c r="J251" s="17">
        <v>1840.84</v>
      </c>
      <c r="K251" s="18"/>
      <c r="L251" s="34"/>
      <c r="M251" s="82" t="s">
        <v>12</v>
      </c>
      <c r="N251" s="37"/>
    </row>
    <row r="252" spans="1:14" ht="12.75" customHeight="1" x14ac:dyDescent="0.3">
      <c r="A252" s="84"/>
      <c r="B252" s="84"/>
      <c r="C252" s="84"/>
      <c r="D252" s="28"/>
      <c r="E252" s="29"/>
      <c r="F252" s="56"/>
      <c r="G252" s="64"/>
      <c r="H252" s="51"/>
      <c r="I252" s="45"/>
      <c r="J252" s="17"/>
      <c r="K252" s="18"/>
      <c r="L252" s="34"/>
      <c r="M252" s="82"/>
      <c r="N252" s="37"/>
    </row>
    <row r="253" spans="1:14" ht="12.75" customHeight="1" x14ac:dyDescent="0.3">
      <c r="A253" s="86"/>
      <c r="B253" s="127" t="s">
        <v>309</v>
      </c>
      <c r="C253" s="127"/>
      <c r="D253" s="128"/>
      <c r="E253" s="62">
        <v>700</v>
      </c>
      <c r="F253" s="56"/>
      <c r="G253" s="63"/>
      <c r="H253" s="51"/>
      <c r="I253" s="45"/>
      <c r="J253" s="17"/>
      <c r="K253" s="18"/>
      <c r="L253" s="34"/>
      <c r="M253" s="82"/>
      <c r="N253" s="37"/>
    </row>
    <row r="254" spans="1:14" ht="12.75" customHeight="1" x14ac:dyDescent="0.3">
      <c r="A254" s="68" t="s">
        <v>88</v>
      </c>
      <c r="B254" s="68" t="s">
        <v>88</v>
      </c>
      <c r="C254" s="70" t="s">
        <v>337</v>
      </c>
      <c r="D254" s="89">
        <v>0.5</v>
      </c>
      <c r="E254" s="62">
        <v>1.1000000000000001</v>
      </c>
      <c r="F254" s="56" t="s">
        <v>239</v>
      </c>
      <c r="G254" s="64" t="s">
        <v>240</v>
      </c>
      <c r="H254" s="51" t="s">
        <v>11</v>
      </c>
      <c r="I254" s="97">
        <f>_xlfn.CEILING.MATH(E254*E253/64)</f>
        <v>13</v>
      </c>
      <c r="J254" s="17">
        <v>241861.24</v>
      </c>
      <c r="K254" s="18"/>
      <c r="L254" s="34"/>
      <c r="M254" s="82" t="s">
        <v>12</v>
      </c>
      <c r="N254" s="37"/>
    </row>
    <row r="255" spans="1:14" ht="12.75" customHeight="1" x14ac:dyDescent="0.3">
      <c r="A255" s="71"/>
      <c r="B255" s="71"/>
      <c r="C255" s="71"/>
      <c r="D255" s="28"/>
      <c r="E255" s="29"/>
      <c r="F255" s="56" t="s">
        <v>339</v>
      </c>
      <c r="G255" s="64" t="s">
        <v>340</v>
      </c>
      <c r="H255" s="51" t="s">
        <v>11</v>
      </c>
      <c r="I255" s="45">
        <f>_xlfn.CEILING.MATH(E254*E253/D254)</f>
        <v>1540</v>
      </c>
      <c r="J255" s="17">
        <v>363.42</v>
      </c>
      <c r="K255" s="18"/>
      <c r="L255" s="34"/>
      <c r="M255" s="82" t="s">
        <v>12</v>
      </c>
      <c r="N255" s="37"/>
    </row>
    <row r="256" spans="1:14" ht="12.75" customHeight="1" x14ac:dyDescent="0.3">
      <c r="A256" s="71"/>
      <c r="B256" s="71"/>
      <c r="C256" s="71"/>
      <c r="D256" s="28"/>
      <c r="E256" s="29"/>
      <c r="F256" s="56" t="s">
        <v>316</v>
      </c>
      <c r="G256" s="64" t="s">
        <v>317</v>
      </c>
      <c r="H256" s="51" t="s">
        <v>11</v>
      </c>
      <c r="I256" s="45">
        <f>_xlfn.CEILING.MATH(E254*E253/20)</f>
        <v>39</v>
      </c>
      <c r="J256" s="17">
        <v>1901.46</v>
      </c>
      <c r="K256" s="18"/>
      <c r="L256" s="34"/>
      <c r="M256" s="82" t="s">
        <v>12</v>
      </c>
      <c r="N256" s="37"/>
    </row>
    <row r="257" spans="1:14" ht="12.75" customHeight="1" x14ac:dyDescent="0.3">
      <c r="A257" s="71"/>
      <c r="B257" s="71"/>
      <c r="C257" s="71"/>
      <c r="D257" s="28"/>
      <c r="E257" s="29"/>
      <c r="F257" s="56" t="s">
        <v>245</v>
      </c>
      <c r="G257" s="64" t="s">
        <v>246</v>
      </c>
      <c r="H257" s="51" t="s">
        <v>11</v>
      </c>
      <c r="I257" s="45">
        <f>_xlfn.CEILING.MATH(E254*0.25*E253)</f>
        <v>193</v>
      </c>
      <c r="J257" s="17">
        <v>4578.07</v>
      </c>
      <c r="K257" s="18"/>
      <c r="L257" s="34"/>
      <c r="M257" s="82"/>
      <c r="N257" s="37"/>
    </row>
    <row r="258" spans="1:14" ht="12.75" customHeight="1" x14ac:dyDescent="0.3">
      <c r="A258" s="84"/>
      <c r="B258" s="71"/>
      <c r="C258" s="71"/>
      <c r="D258" s="28"/>
      <c r="E258" s="29"/>
      <c r="F258" s="56"/>
      <c r="G258" s="64"/>
      <c r="H258" s="51"/>
      <c r="I258" s="45"/>
      <c r="J258" s="17"/>
      <c r="K258" s="18"/>
      <c r="L258" s="34"/>
      <c r="M258" s="82"/>
      <c r="N258" s="37"/>
    </row>
    <row r="259" spans="1:14" ht="12.75" customHeight="1" x14ac:dyDescent="0.3">
      <c r="A259" s="84"/>
      <c r="B259" s="71"/>
      <c r="C259" s="71"/>
      <c r="D259" s="28"/>
      <c r="E259" s="29"/>
      <c r="F259" s="56"/>
      <c r="G259" s="64"/>
      <c r="H259" s="51"/>
      <c r="I259" s="45"/>
      <c r="J259" s="17"/>
      <c r="K259" s="18"/>
      <c r="L259" s="34"/>
      <c r="M259" s="82"/>
      <c r="N259" s="37"/>
    </row>
    <row r="260" spans="1:14" ht="12.75" customHeight="1" x14ac:dyDescent="0.3">
      <c r="A260" s="84"/>
      <c r="B260" s="129" t="s">
        <v>341</v>
      </c>
      <c r="C260" s="129"/>
      <c r="D260" s="129"/>
      <c r="E260" s="130"/>
      <c r="F260" s="56"/>
      <c r="G260" s="64"/>
      <c r="H260" s="51"/>
      <c r="I260" s="45"/>
      <c r="J260" s="17"/>
      <c r="K260" s="18"/>
      <c r="L260" s="34"/>
      <c r="M260" s="82"/>
      <c r="N260" s="37"/>
    </row>
    <row r="261" spans="1:14" ht="12.75" customHeight="1" x14ac:dyDescent="0.3">
      <c r="A261" s="84"/>
      <c r="B261" s="71"/>
      <c r="C261" s="71"/>
      <c r="D261" s="28"/>
      <c r="E261" s="29"/>
      <c r="F261" s="56"/>
      <c r="G261" s="64"/>
      <c r="H261" s="51"/>
      <c r="I261" s="45"/>
      <c r="J261" s="17"/>
      <c r="K261" s="18"/>
      <c r="L261" s="34"/>
      <c r="M261" s="82"/>
      <c r="N261" s="37"/>
    </row>
    <row r="262" spans="1:14" ht="12.75" customHeight="1" x14ac:dyDescent="0.3">
      <c r="A262" s="86"/>
      <c r="B262" s="127" t="s">
        <v>309</v>
      </c>
      <c r="C262" s="127"/>
      <c r="D262" s="128"/>
      <c r="E262" s="62">
        <v>700</v>
      </c>
      <c r="F262" s="56"/>
      <c r="G262" s="63"/>
      <c r="H262" s="51"/>
      <c r="I262" s="45"/>
      <c r="J262" s="17"/>
      <c r="K262" s="18"/>
      <c r="L262" s="34"/>
      <c r="M262" s="82"/>
      <c r="N262" s="37"/>
    </row>
    <row r="263" spans="1:14" ht="12.75" customHeight="1" x14ac:dyDescent="0.3">
      <c r="A263" s="68" t="s">
        <v>26</v>
      </c>
      <c r="B263" s="68" t="s">
        <v>26</v>
      </c>
      <c r="C263" s="70" t="s">
        <v>337</v>
      </c>
      <c r="D263" s="89">
        <v>0.5</v>
      </c>
      <c r="E263" s="62">
        <v>1.1000000000000001</v>
      </c>
      <c r="F263" s="98" t="s">
        <v>302</v>
      </c>
      <c r="G263" s="64" t="s">
        <v>303</v>
      </c>
      <c r="H263" s="51" t="s">
        <v>11</v>
      </c>
      <c r="I263" s="97">
        <f>_xlfn.CEILING.MATH(E263*E262/42)</f>
        <v>19</v>
      </c>
      <c r="J263" s="17">
        <v>21665.439999999999</v>
      </c>
      <c r="K263" s="18"/>
      <c r="L263" s="34"/>
      <c r="M263" s="82"/>
      <c r="N263" s="37"/>
    </row>
    <row r="264" spans="1:14" ht="12.75" customHeight="1" x14ac:dyDescent="0.3">
      <c r="A264" s="71"/>
      <c r="B264" s="71"/>
      <c r="C264" s="71"/>
      <c r="D264" s="28"/>
      <c r="E264" s="29"/>
      <c r="F264" s="56" t="s">
        <v>209</v>
      </c>
      <c r="G264" s="64" t="s">
        <v>210</v>
      </c>
      <c r="H264" s="51" t="s">
        <v>11</v>
      </c>
      <c r="I264" s="45">
        <f>_xlfn.CEILING.MATH(E263*E262/D263)</f>
        <v>1540</v>
      </c>
      <c r="J264" s="17"/>
      <c r="K264" s="18"/>
      <c r="L264" s="34"/>
      <c r="M264" s="82"/>
      <c r="N264" s="37"/>
    </row>
    <row r="265" spans="1:14" ht="12.75" customHeight="1" x14ac:dyDescent="0.3">
      <c r="A265" s="71"/>
      <c r="B265" s="71"/>
      <c r="C265" s="71"/>
      <c r="D265" s="28"/>
      <c r="E265" s="29"/>
      <c r="F265" s="56" t="s">
        <v>312</v>
      </c>
      <c r="G265" s="64" t="s">
        <v>313</v>
      </c>
      <c r="H265" s="51" t="s">
        <v>11</v>
      </c>
      <c r="I265" s="45">
        <f>_xlfn.CEILING.MATH(E263*E262/20)</f>
        <v>39</v>
      </c>
      <c r="J265" s="17"/>
      <c r="K265" s="18"/>
      <c r="L265" s="34"/>
      <c r="M265" s="82"/>
      <c r="N265" s="37"/>
    </row>
    <row r="266" spans="1:14" ht="12.75" customHeight="1" x14ac:dyDescent="0.3">
      <c r="A266" s="71"/>
      <c r="B266" s="71"/>
      <c r="C266" s="71"/>
      <c r="D266" s="28"/>
      <c r="E266" s="29"/>
      <c r="F266" s="56" t="s">
        <v>201</v>
      </c>
      <c r="G266" s="64" t="s">
        <v>202</v>
      </c>
      <c r="H266" s="51" t="s">
        <v>11</v>
      </c>
      <c r="I266" s="45">
        <f>_xlfn.CEILING.MATH(E263*0.25*E262)</f>
        <v>193</v>
      </c>
      <c r="J266" s="17"/>
      <c r="K266" s="18"/>
      <c r="L266" s="34"/>
      <c r="M266" s="82"/>
      <c r="N266" s="37"/>
    </row>
    <row r="267" spans="1:14" ht="12.75" customHeight="1" x14ac:dyDescent="0.3">
      <c r="A267" s="71"/>
      <c r="B267" s="71"/>
      <c r="C267" s="71"/>
      <c r="D267" s="28"/>
      <c r="E267" s="29"/>
      <c r="F267" s="56"/>
      <c r="G267" s="64"/>
      <c r="H267" s="51"/>
      <c r="I267" s="45"/>
      <c r="J267" s="17"/>
      <c r="K267" s="18"/>
      <c r="L267" s="34"/>
      <c r="M267" s="82"/>
      <c r="N267" s="37"/>
    </row>
    <row r="268" spans="1:14" ht="12.75" customHeight="1" x14ac:dyDescent="0.3">
      <c r="A268" s="86"/>
      <c r="B268" s="127" t="s">
        <v>309</v>
      </c>
      <c r="C268" s="127"/>
      <c r="D268" s="128"/>
      <c r="E268" s="62">
        <v>700</v>
      </c>
      <c r="F268" s="56"/>
      <c r="G268" s="63"/>
      <c r="H268" s="51"/>
      <c r="I268" s="45"/>
      <c r="J268" s="17"/>
      <c r="K268" s="18"/>
      <c r="L268" s="34"/>
      <c r="M268" s="82"/>
      <c r="N268" s="37"/>
    </row>
    <row r="269" spans="1:14" ht="12.75" customHeight="1" x14ac:dyDescent="0.3">
      <c r="A269" s="68" t="s">
        <v>26</v>
      </c>
      <c r="B269" s="68" t="s">
        <v>211</v>
      </c>
      <c r="C269" s="70" t="s">
        <v>337</v>
      </c>
      <c r="D269" s="89">
        <v>0.5</v>
      </c>
      <c r="E269" s="62">
        <v>1.1000000000000001</v>
      </c>
      <c r="F269" s="98" t="s">
        <v>302</v>
      </c>
      <c r="G269" s="64" t="s">
        <v>303</v>
      </c>
      <c r="H269" s="51" t="s">
        <v>11</v>
      </c>
      <c r="I269" s="97">
        <f>_xlfn.CEILING.MATH(E269*E268/42)</f>
        <v>19</v>
      </c>
      <c r="J269" s="17">
        <v>21665.439999999999</v>
      </c>
      <c r="K269" s="18"/>
      <c r="L269" s="34"/>
      <c r="M269" s="82"/>
      <c r="N269" s="37"/>
    </row>
    <row r="270" spans="1:14" ht="12.75" customHeight="1" x14ac:dyDescent="0.3">
      <c r="A270" s="71"/>
      <c r="B270" s="71"/>
      <c r="C270" s="71"/>
      <c r="D270" s="28"/>
      <c r="E270" s="29"/>
      <c r="F270" s="56" t="s">
        <v>220</v>
      </c>
      <c r="G270" s="64" t="s">
        <v>221</v>
      </c>
      <c r="H270" s="51" t="s">
        <v>11</v>
      </c>
      <c r="I270" s="45">
        <f>_xlfn.CEILING.MATH(E269*E268/D269)</f>
        <v>1540</v>
      </c>
      <c r="J270" s="17"/>
      <c r="K270" s="18"/>
      <c r="L270" s="34"/>
      <c r="M270" s="82"/>
      <c r="N270" s="37"/>
    </row>
    <row r="271" spans="1:14" ht="12.75" customHeight="1" x14ac:dyDescent="0.3">
      <c r="A271" s="71"/>
      <c r="B271" s="71"/>
      <c r="C271" s="71"/>
      <c r="D271" s="28"/>
      <c r="E271" s="29"/>
      <c r="F271" s="56" t="s">
        <v>312</v>
      </c>
      <c r="G271" s="64" t="s">
        <v>313</v>
      </c>
      <c r="H271" s="51" t="s">
        <v>11</v>
      </c>
      <c r="I271" s="45">
        <f>_xlfn.CEILING.MATH(E269*E268/20)</f>
        <v>39</v>
      </c>
      <c r="J271" s="17"/>
      <c r="K271" s="18"/>
      <c r="L271" s="34"/>
      <c r="M271" s="82"/>
      <c r="N271" s="37"/>
    </row>
    <row r="272" spans="1:14" ht="12.75" customHeight="1" x14ac:dyDescent="0.3">
      <c r="A272" s="71"/>
      <c r="B272" s="71"/>
      <c r="C272" s="71"/>
      <c r="D272" s="28"/>
      <c r="E272" s="29"/>
      <c r="F272" s="56" t="s">
        <v>314</v>
      </c>
      <c r="G272" s="64" t="s">
        <v>315</v>
      </c>
      <c r="H272" s="51" t="s">
        <v>11</v>
      </c>
      <c r="I272" s="45">
        <f>_xlfn.CEILING.MATH(E269*0.25*E268)</f>
        <v>193</v>
      </c>
      <c r="J272" s="17"/>
      <c r="K272" s="18"/>
      <c r="L272" s="34"/>
      <c r="M272" s="82"/>
      <c r="N272" s="37"/>
    </row>
    <row r="273" spans="1:14" ht="12.75" customHeight="1" x14ac:dyDescent="0.3">
      <c r="A273" s="71"/>
      <c r="B273" s="71"/>
      <c r="C273" s="71"/>
      <c r="D273" s="28"/>
      <c r="E273" s="29"/>
      <c r="F273" s="56"/>
      <c r="G273" s="64"/>
      <c r="H273" s="51"/>
      <c r="I273" s="45"/>
      <c r="J273" s="17"/>
      <c r="K273" s="18"/>
      <c r="L273" s="34"/>
      <c r="M273" s="82"/>
      <c r="N273" s="37"/>
    </row>
    <row r="274" spans="1:14" ht="12.75" customHeight="1" x14ac:dyDescent="0.3">
      <c r="A274" s="86"/>
      <c r="B274" s="127" t="s">
        <v>309</v>
      </c>
      <c r="C274" s="127"/>
      <c r="D274" s="128"/>
      <c r="E274" s="62">
        <v>700</v>
      </c>
      <c r="F274" s="56"/>
      <c r="G274" s="63"/>
      <c r="H274" s="51"/>
      <c r="I274" s="45"/>
      <c r="J274" s="17"/>
      <c r="K274" s="18"/>
      <c r="L274" s="34"/>
      <c r="M274" s="82"/>
      <c r="N274" s="37"/>
    </row>
    <row r="275" spans="1:14" ht="12.75" customHeight="1" x14ac:dyDescent="0.3">
      <c r="A275" s="68" t="s">
        <v>88</v>
      </c>
      <c r="B275" s="68" t="s">
        <v>156</v>
      </c>
      <c r="C275" s="70" t="s">
        <v>337</v>
      </c>
      <c r="D275" s="89">
        <v>0.5</v>
      </c>
      <c r="E275" s="62">
        <v>1.1000000000000001</v>
      </c>
      <c r="F275" s="98" t="s">
        <v>304</v>
      </c>
      <c r="G275" s="64" t="s">
        <v>305</v>
      </c>
      <c r="H275" s="51" t="s">
        <v>11</v>
      </c>
      <c r="I275" s="97">
        <f>_xlfn.CEILING.MATH(E275*E274/42)</f>
        <v>19</v>
      </c>
      <c r="J275" s="17">
        <v>253210.19</v>
      </c>
      <c r="K275" s="18"/>
      <c r="L275" s="34"/>
      <c r="M275" s="82" t="s">
        <v>12</v>
      </c>
      <c r="N275" s="37"/>
    </row>
    <row r="276" spans="1:14" ht="12.75" customHeight="1" x14ac:dyDescent="0.3">
      <c r="A276" s="71"/>
      <c r="B276" s="71"/>
      <c r="C276" s="71"/>
      <c r="D276" s="28"/>
      <c r="E276" s="29"/>
      <c r="F276" s="56" t="s">
        <v>241</v>
      </c>
      <c r="G276" s="64" t="s">
        <v>242</v>
      </c>
      <c r="H276" s="51" t="s">
        <v>11</v>
      </c>
      <c r="I276" s="45">
        <f>_xlfn.CEILING.MATH(E275*E274/D275)</f>
        <v>1540</v>
      </c>
      <c r="J276" s="17"/>
      <c r="K276" s="18"/>
      <c r="L276" s="34"/>
      <c r="M276" s="82"/>
      <c r="N276" s="37"/>
    </row>
    <row r="277" spans="1:14" ht="12.75" customHeight="1" x14ac:dyDescent="0.3">
      <c r="A277" s="71"/>
      <c r="B277" s="71"/>
      <c r="C277" s="71"/>
      <c r="D277" s="28"/>
      <c r="E277" s="29"/>
      <c r="F277" s="56" t="s">
        <v>316</v>
      </c>
      <c r="G277" s="64" t="s">
        <v>317</v>
      </c>
      <c r="H277" s="51" t="s">
        <v>11</v>
      </c>
      <c r="I277" s="45">
        <f>_xlfn.CEILING.MATH(E275*E274/20)</f>
        <v>39</v>
      </c>
      <c r="J277" s="17"/>
      <c r="K277" s="18"/>
      <c r="L277" s="34"/>
      <c r="M277" s="82"/>
      <c r="N277" s="37"/>
    </row>
    <row r="278" spans="1:14" ht="12.75" customHeight="1" x14ac:dyDescent="0.3">
      <c r="A278" s="71"/>
      <c r="B278" s="71"/>
      <c r="C278" s="71"/>
      <c r="D278" s="28"/>
      <c r="E278" s="29"/>
      <c r="F278" s="56" t="s">
        <v>235</v>
      </c>
      <c r="G278" s="64" t="s">
        <v>236</v>
      </c>
      <c r="H278" s="51" t="s">
        <v>11</v>
      </c>
      <c r="I278" s="45">
        <f>_xlfn.CEILING.MATH(E275*0.25*E274)</f>
        <v>193</v>
      </c>
      <c r="J278" s="17"/>
      <c r="K278" s="18"/>
      <c r="L278" s="34"/>
      <c r="M278" s="82"/>
      <c r="N278" s="37"/>
    </row>
    <row r="279" spans="1:14" ht="12.75" customHeight="1" x14ac:dyDescent="0.3">
      <c r="A279" s="84"/>
      <c r="B279" s="84"/>
      <c r="C279" s="84"/>
      <c r="D279" s="28"/>
      <c r="E279" s="29"/>
      <c r="F279" s="56"/>
      <c r="G279" s="64"/>
      <c r="H279" s="51"/>
      <c r="I279" s="45"/>
      <c r="J279" s="17"/>
      <c r="K279" s="18"/>
      <c r="L279" s="34"/>
      <c r="M279" s="82"/>
      <c r="N279" s="37"/>
    </row>
    <row r="280" spans="1:14" ht="12.75" customHeight="1" x14ac:dyDescent="0.3">
      <c r="A280" s="86"/>
      <c r="B280" s="127" t="s">
        <v>309</v>
      </c>
      <c r="C280" s="127"/>
      <c r="D280" s="128"/>
      <c r="E280" s="62">
        <v>700</v>
      </c>
      <c r="F280" s="56"/>
      <c r="G280" s="63"/>
      <c r="H280" s="51"/>
      <c r="I280" s="45"/>
      <c r="J280" s="17"/>
      <c r="K280" s="18"/>
      <c r="L280" s="34"/>
      <c r="M280" s="82"/>
      <c r="N280" s="37"/>
    </row>
    <row r="281" spans="1:14" ht="12.75" customHeight="1" x14ac:dyDescent="0.3">
      <c r="A281" s="68" t="s">
        <v>88</v>
      </c>
      <c r="B281" s="68" t="s">
        <v>88</v>
      </c>
      <c r="C281" s="70" t="s">
        <v>337</v>
      </c>
      <c r="D281" s="89">
        <v>0.5</v>
      </c>
      <c r="E281" s="62">
        <v>1.1000000000000001</v>
      </c>
      <c r="F281" s="98" t="s">
        <v>304</v>
      </c>
      <c r="G281" s="64" t="s">
        <v>305</v>
      </c>
      <c r="H281" s="51" t="s">
        <v>11</v>
      </c>
      <c r="I281" s="97">
        <f>_xlfn.CEILING.MATH(E281*E280/42)</f>
        <v>19</v>
      </c>
      <c r="J281" s="17">
        <v>253210.19</v>
      </c>
      <c r="K281" s="18"/>
      <c r="L281" s="34"/>
      <c r="M281" s="82" t="s">
        <v>12</v>
      </c>
      <c r="N281" s="37"/>
    </row>
    <row r="282" spans="1:14" ht="12.75" customHeight="1" x14ac:dyDescent="0.3">
      <c r="A282" s="71"/>
      <c r="B282" s="71"/>
      <c r="C282" s="71"/>
      <c r="D282" s="28"/>
      <c r="E282" s="29"/>
      <c r="F282" s="56" t="s">
        <v>339</v>
      </c>
      <c r="G282" s="64" t="s">
        <v>340</v>
      </c>
      <c r="H282" s="51" t="s">
        <v>11</v>
      </c>
      <c r="I282" s="45">
        <f>_xlfn.CEILING.MATH(E281*E280/D281)</f>
        <v>1540</v>
      </c>
      <c r="J282" s="17"/>
      <c r="K282" s="18"/>
      <c r="L282" s="34"/>
      <c r="M282" s="82"/>
      <c r="N282" s="37"/>
    </row>
    <row r="283" spans="1:14" ht="12.75" customHeight="1" x14ac:dyDescent="0.3">
      <c r="A283" s="71"/>
      <c r="B283" s="71"/>
      <c r="C283" s="71"/>
      <c r="D283" s="28"/>
      <c r="E283" s="29"/>
      <c r="F283" s="56" t="s">
        <v>316</v>
      </c>
      <c r="G283" s="64" t="s">
        <v>317</v>
      </c>
      <c r="H283" s="51" t="s">
        <v>11</v>
      </c>
      <c r="I283" s="45">
        <f>_xlfn.CEILING.MATH(E281*E280/20)</f>
        <v>39</v>
      </c>
      <c r="J283" s="17"/>
      <c r="K283" s="18"/>
      <c r="L283" s="34"/>
      <c r="M283" s="82"/>
      <c r="N283" s="37"/>
    </row>
    <row r="284" spans="1:14" ht="12.75" customHeight="1" x14ac:dyDescent="0.3">
      <c r="A284" s="71"/>
      <c r="B284" s="71"/>
      <c r="C284" s="71"/>
      <c r="D284" s="28"/>
      <c r="E284" s="29"/>
      <c r="F284" s="56" t="s">
        <v>245</v>
      </c>
      <c r="G284" s="64" t="s">
        <v>246</v>
      </c>
      <c r="H284" s="51" t="s">
        <v>11</v>
      </c>
      <c r="I284" s="45">
        <f>_xlfn.CEILING.MATH(E281*0.25*E280)</f>
        <v>193</v>
      </c>
      <c r="J284" s="17"/>
      <c r="K284" s="18"/>
      <c r="L284" s="34"/>
      <c r="M284" s="82"/>
      <c r="N284" s="37"/>
    </row>
    <row r="285" spans="1:14" ht="12.75" customHeight="1" x14ac:dyDescent="0.3">
      <c r="A285" s="84"/>
      <c r="B285" s="71"/>
      <c r="C285" s="71"/>
      <c r="D285" s="28"/>
      <c r="E285" s="29"/>
      <c r="F285" s="56"/>
      <c r="G285" s="64"/>
      <c r="H285" s="51"/>
      <c r="I285" s="45"/>
      <c r="J285" s="17"/>
      <c r="K285" s="18"/>
      <c r="L285" s="34"/>
      <c r="M285" s="82"/>
      <c r="N285" s="37"/>
    </row>
    <row r="286" spans="1:14" ht="12.75" customHeight="1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ref="K286:K364" si="3">IF(I286,IF(ISNUMBER(J286),J286*I286," ")," ")</f>
        <v xml:space="preserve"> </v>
      </c>
      <c r="L286" s="34"/>
      <c r="M286" s="82"/>
      <c r="N286" s="37"/>
    </row>
    <row r="287" spans="1:14" ht="12.75" customHeight="1" x14ac:dyDescent="0.3">
      <c r="A287" s="67"/>
      <c r="B287" s="68"/>
      <c r="C287" s="70"/>
      <c r="D287" s="28"/>
      <c r="E287" s="29"/>
      <c r="F287" s="56"/>
      <c r="G287" s="64"/>
      <c r="H287" s="51"/>
      <c r="I287" s="45"/>
      <c r="J287" s="17"/>
      <c r="K287" s="18" t="str">
        <f t="shared" si="3"/>
        <v xml:space="preserve"> </v>
      </c>
      <c r="L287" s="34"/>
      <c r="M287" s="82"/>
      <c r="N287" s="37"/>
    </row>
    <row r="288" spans="1:14" ht="26" customHeight="1" x14ac:dyDescent="0.3">
      <c r="A288" s="27"/>
      <c r="B288" s="131" t="s">
        <v>342</v>
      </c>
      <c r="C288" s="131"/>
      <c r="D288" s="131"/>
      <c r="E288" s="132"/>
      <c r="F288" s="56"/>
      <c r="G288" s="64"/>
      <c r="H288" s="51"/>
      <c r="I288" s="45"/>
      <c r="J288" s="17"/>
      <c r="K288" s="18" t="str">
        <f t="shared" si="3"/>
        <v xml:space="preserve"> </v>
      </c>
      <c r="L288" s="34"/>
      <c r="M288" s="82"/>
      <c r="N288" s="37"/>
    </row>
    <row r="289" spans="1:14" ht="12.75" customHeight="1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3"/>
        <v xml:space="preserve"> </v>
      </c>
      <c r="L289" s="34"/>
      <c r="M289" s="82"/>
      <c r="N289" s="37"/>
    </row>
    <row r="290" spans="1:14" ht="12.75" customHeight="1" x14ac:dyDescent="0.3">
      <c r="A290" s="67"/>
      <c r="B290" s="68"/>
      <c r="C290" s="70"/>
      <c r="D290" s="28"/>
      <c r="E290" s="29"/>
      <c r="F290" s="56"/>
      <c r="G290" s="39"/>
      <c r="H290" s="51"/>
      <c r="I290" s="45"/>
      <c r="J290" s="17"/>
      <c r="K290" s="18" t="str">
        <f t="shared" si="3"/>
        <v xml:space="preserve"> </v>
      </c>
      <c r="L290" s="34"/>
      <c r="M290" s="82"/>
      <c r="N290" s="37"/>
    </row>
    <row r="291" spans="1:14" ht="16" customHeight="1" x14ac:dyDescent="0.3">
      <c r="A291" s="27"/>
      <c r="B291" s="129" t="s">
        <v>193</v>
      </c>
      <c r="C291" s="129"/>
      <c r="D291" s="129"/>
      <c r="E291" s="130"/>
      <c r="F291" s="56"/>
      <c r="G291" s="64"/>
      <c r="H291" s="51"/>
      <c r="I291" s="45"/>
      <c r="J291" s="17"/>
      <c r="K291" s="18" t="str">
        <f t="shared" si="3"/>
        <v xml:space="preserve"> </v>
      </c>
      <c r="L291" s="34"/>
      <c r="M291" s="82"/>
      <c r="N291" s="37"/>
    </row>
    <row r="292" spans="1:14" ht="12.75" customHeight="1" x14ac:dyDescent="0.3">
      <c r="A292" s="67"/>
      <c r="B292" s="68"/>
      <c r="C292" s="70"/>
      <c r="D292" s="28"/>
      <c r="E292" s="29"/>
      <c r="F292" s="56"/>
      <c r="G292" s="39"/>
      <c r="H292" s="51"/>
      <c r="I292" s="45"/>
      <c r="J292" s="17"/>
      <c r="K292" s="18" t="str">
        <f t="shared" si="3"/>
        <v xml:space="preserve"> </v>
      </c>
      <c r="L292" s="34"/>
      <c r="M292" s="82"/>
      <c r="N292" s="37"/>
    </row>
    <row r="293" spans="1:14" ht="12.75" customHeight="1" x14ac:dyDescent="0.3">
      <c r="A293" s="86"/>
      <c r="B293" s="127" t="s">
        <v>309</v>
      </c>
      <c r="C293" s="127"/>
      <c r="D293" s="128"/>
      <c r="E293" s="62">
        <v>700</v>
      </c>
      <c r="F293" s="56"/>
      <c r="G293" s="99"/>
      <c r="H293" s="51"/>
      <c r="I293" s="45"/>
      <c r="J293" s="17"/>
      <c r="K293" s="18"/>
      <c r="L293" s="34"/>
      <c r="M293" s="82"/>
      <c r="N293" s="37"/>
    </row>
    <row r="294" spans="1:14" ht="12.75" customHeight="1" x14ac:dyDescent="0.3">
      <c r="A294" s="68" t="s">
        <v>26</v>
      </c>
      <c r="B294" s="68" t="s">
        <v>26</v>
      </c>
      <c r="C294" s="70" t="s">
        <v>89</v>
      </c>
      <c r="D294" s="89">
        <v>0.5</v>
      </c>
      <c r="E294" s="62">
        <v>1.1000000000000001</v>
      </c>
      <c r="F294" s="56" t="s">
        <v>197</v>
      </c>
      <c r="G294" s="64" t="s">
        <v>198</v>
      </c>
      <c r="H294" s="51" t="s">
        <v>11</v>
      </c>
      <c r="I294" s="97">
        <f>_xlfn.CEILING.MATH(E294*E293/125)</f>
        <v>7</v>
      </c>
      <c r="J294" s="17">
        <v>19754.87</v>
      </c>
      <c r="K294" s="18"/>
      <c r="L294" s="34"/>
      <c r="M294" s="82"/>
      <c r="N294" s="37"/>
    </row>
    <row r="295" spans="1:14" ht="12.75" customHeight="1" x14ac:dyDescent="0.3">
      <c r="A295" s="71"/>
      <c r="B295" s="71"/>
      <c r="C295" s="71"/>
      <c r="D295" s="28"/>
      <c r="E295" s="29"/>
      <c r="F295" s="56" t="s">
        <v>343</v>
      </c>
      <c r="G295" s="64" t="s">
        <v>344</v>
      </c>
      <c r="H295" s="51" t="s">
        <v>11</v>
      </c>
      <c r="I295" s="45">
        <f>_xlfn.CEILING.MATH(E294*E293/D294)</f>
        <v>1540</v>
      </c>
      <c r="J295" s="17">
        <v>401.83</v>
      </c>
      <c r="K295" s="18"/>
      <c r="L295" s="34"/>
      <c r="M295" s="82"/>
      <c r="N295" s="37"/>
    </row>
    <row r="296" spans="1:14" ht="12.75" customHeight="1" x14ac:dyDescent="0.3">
      <c r="A296" s="71"/>
      <c r="B296" s="71"/>
      <c r="C296" s="71"/>
      <c r="D296" s="28"/>
      <c r="E296" s="29"/>
      <c r="F296" s="56" t="s">
        <v>312</v>
      </c>
      <c r="G296" s="64" t="s">
        <v>313</v>
      </c>
      <c r="H296" s="51" t="s">
        <v>11</v>
      </c>
      <c r="I296" s="45">
        <f>_xlfn.CEILING.MATH(E294*E293/20)</f>
        <v>39</v>
      </c>
      <c r="J296" s="17">
        <v>465.61</v>
      </c>
      <c r="K296" s="18"/>
      <c r="L296" s="34"/>
      <c r="M296" s="82"/>
      <c r="N296" s="37"/>
    </row>
    <row r="297" spans="1:14" ht="12.75" customHeight="1" x14ac:dyDescent="0.3">
      <c r="A297" s="71"/>
      <c r="B297" s="71"/>
      <c r="C297" s="71"/>
      <c r="D297" s="28"/>
      <c r="E297" s="29"/>
      <c r="F297" s="56" t="s">
        <v>159</v>
      </c>
      <c r="G297" s="64" t="s">
        <v>160</v>
      </c>
      <c r="H297" s="51" t="s">
        <v>11</v>
      </c>
      <c r="I297" s="45">
        <f>_xlfn.CEILING.MATH(E294*0.25*E293)</f>
        <v>193</v>
      </c>
      <c r="J297" s="17">
        <v>222.74</v>
      </c>
      <c r="K297" s="18"/>
      <c r="L297" s="34"/>
      <c r="M297" s="82"/>
      <c r="N297" s="37"/>
    </row>
    <row r="298" spans="1:14" ht="12.75" customHeight="1" x14ac:dyDescent="0.3">
      <c r="A298" s="71"/>
      <c r="B298" s="71"/>
      <c r="C298" s="71"/>
      <c r="D298" s="28"/>
      <c r="E298" s="29"/>
      <c r="F298" s="56"/>
      <c r="G298" s="64"/>
      <c r="H298" s="51"/>
      <c r="I298" s="45"/>
      <c r="J298" s="17"/>
      <c r="K298" s="18"/>
      <c r="L298" s="34"/>
      <c r="M298" s="82"/>
      <c r="N298" s="37"/>
    </row>
    <row r="299" spans="1:14" ht="12.75" customHeight="1" x14ac:dyDescent="0.3">
      <c r="A299" s="86"/>
      <c r="B299" s="127" t="s">
        <v>309</v>
      </c>
      <c r="C299" s="127"/>
      <c r="D299" s="128"/>
      <c r="E299" s="62">
        <v>700</v>
      </c>
      <c r="F299" s="56"/>
      <c r="G299" s="63"/>
      <c r="H299" s="51"/>
      <c r="I299" s="45"/>
      <c r="J299" s="17"/>
      <c r="K299" s="18"/>
      <c r="L299" s="34"/>
      <c r="M299" s="82"/>
      <c r="N299" s="37"/>
    </row>
    <row r="300" spans="1:14" ht="12.75" customHeight="1" x14ac:dyDescent="0.3">
      <c r="A300" s="68" t="s">
        <v>26</v>
      </c>
      <c r="B300" s="68" t="s">
        <v>211</v>
      </c>
      <c r="C300" s="70" t="s">
        <v>89</v>
      </c>
      <c r="D300" s="89">
        <v>0.5</v>
      </c>
      <c r="E300" s="62">
        <v>1.1000000000000001</v>
      </c>
      <c r="F300" s="56" t="s">
        <v>197</v>
      </c>
      <c r="G300" s="64" t="s">
        <v>198</v>
      </c>
      <c r="H300" s="51" t="s">
        <v>11</v>
      </c>
      <c r="I300" s="97">
        <f>_xlfn.CEILING.MATH(E300*E299/125)</f>
        <v>7</v>
      </c>
      <c r="J300" s="17">
        <v>19754.87</v>
      </c>
      <c r="K300" s="18"/>
      <c r="L300" s="34"/>
      <c r="M300" s="82"/>
      <c r="N300" s="37"/>
    </row>
    <row r="301" spans="1:14" ht="12.75" customHeight="1" x14ac:dyDescent="0.3">
      <c r="A301" s="71"/>
      <c r="B301" s="71"/>
      <c r="C301" s="71"/>
      <c r="D301" s="28"/>
      <c r="E301" s="29"/>
      <c r="F301" s="56" t="s">
        <v>345</v>
      </c>
      <c r="G301" s="64" t="s">
        <v>346</v>
      </c>
      <c r="H301" s="51" t="s">
        <v>11</v>
      </c>
      <c r="I301" s="45">
        <f>_xlfn.CEILING.MATH(E300*E299/D300)</f>
        <v>1540</v>
      </c>
      <c r="J301" s="17">
        <v>357.31</v>
      </c>
      <c r="K301" s="18"/>
      <c r="L301" s="34"/>
      <c r="M301" s="82" t="s">
        <v>12</v>
      </c>
      <c r="N301" s="37"/>
    </row>
    <row r="302" spans="1:14" ht="12.75" customHeight="1" x14ac:dyDescent="0.3">
      <c r="A302" s="71"/>
      <c r="B302" s="71"/>
      <c r="C302" s="71"/>
      <c r="D302" s="28"/>
      <c r="E302" s="29"/>
      <c r="F302" s="56" t="s">
        <v>312</v>
      </c>
      <c r="G302" s="64" t="s">
        <v>313</v>
      </c>
      <c r="H302" s="51" t="s">
        <v>11</v>
      </c>
      <c r="I302" s="45">
        <f>_xlfn.CEILING.MATH(E300*E299/20)</f>
        <v>39</v>
      </c>
      <c r="J302" s="17">
        <v>465.61</v>
      </c>
      <c r="K302" s="18"/>
      <c r="L302" s="34"/>
      <c r="M302" s="82"/>
      <c r="N302" s="37"/>
    </row>
    <row r="303" spans="1:14" ht="12.75" customHeight="1" x14ac:dyDescent="0.3">
      <c r="A303" s="71"/>
      <c r="B303" s="71"/>
      <c r="C303" s="71"/>
      <c r="D303" s="28"/>
      <c r="E303" s="29"/>
      <c r="F303" s="56" t="s">
        <v>314</v>
      </c>
      <c r="G303" s="64" t="s">
        <v>315</v>
      </c>
      <c r="H303" s="51" t="s">
        <v>11</v>
      </c>
      <c r="I303" s="45">
        <f>_xlfn.CEILING.MATH(E300*0.25*E299)</f>
        <v>193</v>
      </c>
      <c r="J303" s="17">
        <v>179.78</v>
      </c>
      <c r="K303" s="18"/>
      <c r="L303" s="34"/>
      <c r="M303" s="82"/>
      <c r="N303" s="37"/>
    </row>
    <row r="304" spans="1:14" ht="12.75" customHeight="1" x14ac:dyDescent="0.3">
      <c r="A304" s="71"/>
      <c r="B304" s="71"/>
      <c r="C304" s="71"/>
      <c r="D304" s="28"/>
      <c r="E304" s="29"/>
      <c r="F304" s="56"/>
      <c r="G304" s="64"/>
      <c r="H304" s="51"/>
      <c r="I304" s="45"/>
      <c r="J304" s="17"/>
      <c r="K304" s="18"/>
      <c r="L304" s="34"/>
      <c r="M304" s="82"/>
      <c r="N304" s="37"/>
    </row>
    <row r="305" spans="1:14" ht="12.75" customHeight="1" x14ac:dyDescent="0.3">
      <c r="A305" s="86"/>
      <c r="B305" s="127" t="s">
        <v>309</v>
      </c>
      <c r="C305" s="127"/>
      <c r="D305" s="128"/>
      <c r="E305" s="62">
        <v>700</v>
      </c>
      <c r="F305" s="56"/>
      <c r="G305" s="63"/>
      <c r="H305" s="51"/>
      <c r="I305" s="45"/>
      <c r="J305" s="17"/>
      <c r="K305" s="18"/>
      <c r="L305" s="34"/>
      <c r="M305" s="82"/>
      <c r="N305" s="37"/>
    </row>
    <row r="306" spans="1:14" ht="12.75" customHeight="1" x14ac:dyDescent="0.3">
      <c r="A306" s="68" t="s">
        <v>88</v>
      </c>
      <c r="B306" s="68" t="s">
        <v>156</v>
      </c>
      <c r="C306" s="70" t="s">
        <v>89</v>
      </c>
      <c r="D306" s="89">
        <v>0.5</v>
      </c>
      <c r="E306" s="62">
        <v>1.1000000000000001</v>
      </c>
      <c r="F306" s="56" t="s">
        <v>231</v>
      </c>
      <c r="G306" s="64" t="s">
        <v>232</v>
      </c>
      <c r="H306" s="51" t="s">
        <v>11</v>
      </c>
      <c r="I306" s="97">
        <f>_xlfn.CEILING.MATH(E306*E305/100)</f>
        <v>8</v>
      </c>
      <c r="J306" s="17">
        <v>189418.78</v>
      </c>
      <c r="K306" s="18"/>
      <c r="L306" s="34"/>
      <c r="M306" s="82"/>
      <c r="N306" s="37"/>
    </row>
    <row r="307" spans="1:14" ht="12.75" customHeight="1" x14ac:dyDescent="0.3">
      <c r="A307" s="71"/>
      <c r="B307" s="71"/>
      <c r="C307" s="71"/>
      <c r="D307" s="28"/>
      <c r="E307" s="29"/>
      <c r="F307" s="56" t="s">
        <v>347</v>
      </c>
      <c r="G307" s="64" t="s">
        <v>348</v>
      </c>
      <c r="H307" s="51" t="s">
        <v>11</v>
      </c>
      <c r="I307" s="45">
        <f>_xlfn.CEILING.MATH(E306*E305/D306)</f>
        <v>1540</v>
      </c>
      <c r="J307" s="17">
        <v>1016.45</v>
      </c>
      <c r="K307" s="18"/>
      <c r="L307" s="34"/>
      <c r="M307" s="82" t="s">
        <v>12</v>
      </c>
      <c r="N307" s="37"/>
    </row>
    <row r="308" spans="1:14" ht="12.75" customHeight="1" x14ac:dyDescent="0.3">
      <c r="A308" s="71"/>
      <c r="B308" s="71"/>
      <c r="C308" s="71"/>
      <c r="D308" s="28"/>
      <c r="E308" s="29"/>
      <c r="F308" s="56" t="s">
        <v>316</v>
      </c>
      <c r="G308" s="64" t="s">
        <v>317</v>
      </c>
      <c r="H308" s="51" t="s">
        <v>11</v>
      </c>
      <c r="I308" s="45">
        <f>_xlfn.CEILING.MATH(E306*E305/20)</f>
        <v>39</v>
      </c>
      <c r="J308" s="17">
        <v>1901.46</v>
      </c>
      <c r="K308" s="18"/>
      <c r="L308" s="34"/>
      <c r="M308" s="82"/>
      <c r="N308" s="37"/>
    </row>
    <row r="309" spans="1:14" ht="12.75" customHeight="1" x14ac:dyDescent="0.3">
      <c r="A309" s="71"/>
      <c r="B309" s="71"/>
      <c r="C309" s="71"/>
      <c r="D309" s="28"/>
      <c r="E309" s="29"/>
      <c r="F309" s="56" t="s">
        <v>165</v>
      </c>
      <c r="G309" s="64" t="s">
        <v>166</v>
      </c>
      <c r="H309" s="51" t="s">
        <v>11</v>
      </c>
      <c r="I309" s="45">
        <f>_xlfn.CEILING.MATH(E306*0.25*E305)</f>
        <v>193</v>
      </c>
      <c r="J309" s="17">
        <v>510.89</v>
      </c>
      <c r="K309" s="18"/>
      <c r="L309" s="34"/>
      <c r="M309" s="82"/>
      <c r="N309" s="37"/>
    </row>
    <row r="310" spans="1:14" ht="12.75" customHeight="1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/>
      <c r="L310" s="34"/>
      <c r="M310" s="82"/>
      <c r="N310" s="37"/>
    </row>
    <row r="311" spans="1:14" ht="12.75" customHeight="1" x14ac:dyDescent="0.3">
      <c r="A311" s="86"/>
      <c r="B311" s="127" t="s">
        <v>309</v>
      </c>
      <c r="C311" s="127"/>
      <c r="D311" s="128"/>
      <c r="E311" s="62">
        <v>700</v>
      </c>
      <c r="F311" s="56"/>
      <c r="G311" s="63"/>
      <c r="H311" s="51"/>
      <c r="I311" s="45"/>
      <c r="J311" s="17"/>
      <c r="K311" s="18"/>
      <c r="L311" s="34"/>
      <c r="M311" s="82"/>
      <c r="N311" s="37"/>
    </row>
    <row r="312" spans="1:14" ht="12.75" customHeight="1" x14ac:dyDescent="0.3">
      <c r="A312" s="68" t="s">
        <v>88</v>
      </c>
      <c r="B312" s="68" t="s">
        <v>88</v>
      </c>
      <c r="C312" s="70" t="s">
        <v>89</v>
      </c>
      <c r="D312" s="89">
        <v>0.5</v>
      </c>
      <c r="E312" s="62">
        <v>1.1000000000000001</v>
      </c>
      <c r="F312" s="56" t="s">
        <v>231</v>
      </c>
      <c r="G312" s="64" t="s">
        <v>232</v>
      </c>
      <c r="H312" s="51" t="s">
        <v>11</v>
      </c>
      <c r="I312" s="97">
        <f>_xlfn.CEILING.MATH(E312*E311/100)</f>
        <v>8</v>
      </c>
      <c r="J312" s="17">
        <v>189418.78</v>
      </c>
      <c r="K312" s="18"/>
      <c r="L312" s="34"/>
      <c r="M312" s="82"/>
      <c r="N312" s="37"/>
    </row>
    <row r="313" spans="1:14" ht="12.75" customHeight="1" x14ac:dyDescent="0.3">
      <c r="A313" s="71"/>
      <c r="B313" s="71"/>
      <c r="C313" s="71"/>
      <c r="D313" s="28"/>
      <c r="E313" s="29"/>
      <c r="F313" s="56" t="s">
        <v>349</v>
      </c>
      <c r="G313" s="64" t="s">
        <v>350</v>
      </c>
      <c r="H313" s="51" t="s">
        <v>11</v>
      </c>
      <c r="I313" s="45">
        <f>_xlfn.CEILING.MATH(E312*E311/D312)</f>
        <v>1540</v>
      </c>
      <c r="J313" s="17">
        <v>1388.28</v>
      </c>
      <c r="K313" s="18"/>
      <c r="L313" s="34"/>
      <c r="M313" s="82" t="s">
        <v>12</v>
      </c>
      <c r="N313" s="37"/>
    </row>
    <row r="314" spans="1:14" ht="12.75" customHeight="1" x14ac:dyDescent="0.3">
      <c r="A314" s="71"/>
      <c r="B314" s="71"/>
      <c r="C314" s="71"/>
      <c r="D314" s="28"/>
      <c r="E314" s="29"/>
      <c r="F314" s="56" t="s">
        <v>316</v>
      </c>
      <c r="G314" s="64" t="s">
        <v>317</v>
      </c>
      <c r="H314" s="51" t="s">
        <v>11</v>
      </c>
      <c r="I314" s="45">
        <f>_xlfn.CEILING.MATH(E312*E311/20)</f>
        <v>39</v>
      </c>
      <c r="J314" s="17">
        <v>1901.46</v>
      </c>
      <c r="K314" s="18"/>
      <c r="L314" s="34"/>
      <c r="M314" s="82"/>
      <c r="N314" s="37"/>
    </row>
    <row r="315" spans="1:14" ht="12.75" customHeight="1" x14ac:dyDescent="0.3">
      <c r="A315" s="71"/>
      <c r="B315" s="71"/>
      <c r="C315" s="71"/>
      <c r="D315" s="28"/>
      <c r="E315" s="29"/>
      <c r="F315" s="56" t="s">
        <v>167</v>
      </c>
      <c r="G315" s="64" t="s">
        <v>168</v>
      </c>
      <c r="H315" s="51" t="s">
        <v>11</v>
      </c>
      <c r="I315" s="45">
        <f>_xlfn.CEILING.MATH(E312*0.25*E311)</f>
        <v>193</v>
      </c>
      <c r="J315" s="17">
        <v>959.95</v>
      </c>
      <c r="K315" s="18"/>
      <c r="L315" s="34"/>
      <c r="M315" s="82"/>
      <c r="N315" s="37"/>
    </row>
    <row r="316" spans="1:14" ht="12.75" customHeight="1" x14ac:dyDescent="0.3">
      <c r="A316" s="100"/>
      <c r="B316" s="101"/>
      <c r="C316" s="74"/>
      <c r="D316" s="28"/>
      <c r="E316" s="29"/>
      <c r="F316" s="56"/>
      <c r="G316" s="39"/>
      <c r="H316" s="51"/>
      <c r="I316" s="45"/>
      <c r="J316" s="17"/>
      <c r="K316" s="18"/>
      <c r="L316" s="34"/>
      <c r="M316" s="82"/>
      <c r="N316" s="37"/>
    </row>
    <row r="317" spans="1:14" ht="12.75" customHeight="1" x14ac:dyDescent="0.3">
      <c r="A317" s="86"/>
      <c r="B317" s="127" t="s">
        <v>309</v>
      </c>
      <c r="C317" s="127"/>
      <c r="D317" s="128"/>
      <c r="E317" s="62">
        <v>700</v>
      </c>
      <c r="F317" s="56"/>
      <c r="G317" s="99"/>
      <c r="H317" s="51"/>
      <c r="I317" s="45"/>
      <c r="J317" s="17"/>
      <c r="K317" s="18"/>
      <c r="L317" s="34"/>
      <c r="M317" s="82"/>
      <c r="N317" s="37"/>
    </row>
    <row r="318" spans="1:14" ht="12.75" customHeight="1" x14ac:dyDescent="0.3">
      <c r="A318" s="68" t="s">
        <v>26</v>
      </c>
      <c r="B318" s="68" t="s">
        <v>26</v>
      </c>
      <c r="C318" s="70" t="s">
        <v>90</v>
      </c>
      <c r="D318" s="89">
        <v>0.5</v>
      </c>
      <c r="E318" s="62">
        <v>1.1000000000000001</v>
      </c>
      <c r="F318" s="56" t="s">
        <v>197</v>
      </c>
      <c r="G318" s="64" t="s">
        <v>198</v>
      </c>
      <c r="H318" s="51" t="s">
        <v>11</v>
      </c>
      <c r="I318" s="97">
        <f>_xlfn.CEILING.MATH(E318*E317/125)</f>
        <v>7</v>
      </c>
      <c r="J318" s="17">
        <v>19754.87</v>
      </c>
      <c r="K318" s="18"/>
      <c r="L318" s="34"/>
      <c r="M318" s="82"/>
      <c r="N318" s="37"/>
    </row>
    <row r="319" spans="1:14" ht="12.75" customHeight="1" x14ac:dyDescent="0.3">
      <c r="A319" s="71"/>
      <c r="B319" s="71"/>
      <c r="C319" s="71"/>
      <c r="D319" s="28"/>
      <c r="E319" s="29"/>
      <c r="F319" s="56" t="s">
        <v>351</v>
      </c>
      <c r="G319" s="64" t="s">
        <v>352</v>
      </c>
      <c r="H319" s="51" t="s">
        <v>11</v>
      </c>
      <c r="I319" s="45">
        <f>_xlfn.CEILING.MATH(E318*E317/D318)</f>
        <v>1540</v>
      </c>
      <c r="J319" s="17">
        <v>629.34</v>
      </c>
      <c r="K319" s="18"/>
      <c r="L319" s="34"/>
      <c r="M319" s="82"/>
      <c r="N319" s="37"/>
    </row>
    <row r="320" spans="1:14" ht="12.75" customHeight="1" x14ac:dyDescent="0.3">
      <c r="A320" s="71"/>
      <c r="B320" s="71"/>
      <c r="C320" s="71"/>
      <c r="D320" s="28"/>
      <c r="E320" s="29"/>
      <c r="F320" s="56" t="s">
        <v>312</v>
      </c>
      <c r="G320" s="64" t="s">
        <v>313</v>
      </c>
      <c r="H320" s="51" t="s">
        <v>11</v>
      </c>
      <c r="I320" s="45">
        <f>_xlfn.CEILING.MATH(E318*E317/20)</f>
        <v>39</v>
      </c>
      <c r="J320" s="17">
        <v>465.61</v>
      </c>
      <c r="K320" s="18"/>
      <c r="L320" s="34"/>
      <c r="M320" s="82"/>
      <c r="N320" s="37"/>
    </row>
    <row r="321" spans="1:14" ht="12.75" customHeight="1" x14ac:dyDescent="0.3">
      <c r="A321" s="71"/>
      <c r="B321" s="71"/>
      <c r="C321" s="71"/>
      <c r="D321" s="28"/>
      <c r="E321" s="29"/>
      <c r="F321" s="56" t="s">
        <v>159</v>
      </c>
      <c r="G321" s="64" t="s">
        <v>160</v>
      </c>
      <c r="H321" s="51" t="s">
        <v>11</v>
      </c>
      <c r="I321" s="45">
        <f>_xlfn.CEILING.MATH(E318*0.25*E317)</f>
        <v>193</v>
      </c>
      <c r="J321" s="17">
        <v>222.74</v>
      </c>
      <c r="K321" s="18"/>
      <c r="L321" s="34"/>
      <c r="M321" s="82"/>
      <c r="N321" s="37"/>
    </row>
    <row r="322" spans="1:14" ht="12.75" customHeight="1" x14ac:dyDescent="0.3">
      <c r="A322" s="71"/>
      <c r="B322" s="71"/>
      <c r="C322" s="71"/>
      <c r="D322" s="28"/>
      <c r="E322" s="29"/>
      <c r="F322" s="56"/>
      <c r="G322" s="64"/>
      <c r="H322" s="51"/>
      <c r="I322" s="45"/>
      <c r="J322" s="17"/>
      <c r="K322" s="18"/>
      <c r="L322" s="34"/>
      <c r="M322" s="82"/>
      <c r="N322" s="37"/>
    </row>
    <row r="323" spans="1:14" ht="12.75" customHeight="1" x14ac:dyDescent="0.3">
      <c r="A323" s="86"/>
      <c r="B323" s="127" t="s">
        <v>309</v>
      </c>
      <c r="C323" s="127"/>
      <c r="D323" s="128"/>
      <c r="E323" s="62">
        <v>700</v>
      </c>
      <c r="F323" s="56"/>
      <c r="G323" s="63"/>
      <c r="H323" s="51"/>
      <c r="I323" s="45"/>
      <c r="J323" s="17"/>
      <c r="K323" s="18"/>
      <c r="L323" s="34"/>
      <c r="M323" s="82"/>
      <c r="N323" s="37"/>
    </row>
    <row r="324" spans="1:14" ht="12.75" customHeight="1" x14ac:dyDescent="0.3">
      <c r="A324" s="68" t="s">
        <v>26</v>
      </c>
      <c r="B324" s="68" t="s">
        <v>211</v>
      </c>
      <c r="C324" s="70" t="s">
        <v>90</v>
      </c>
      <c r="D324" s="89">
        <v>0.5</v>
      </c>
      <c r="E324" s="62">
        <v>1.1000000000000001</v>
      </c>
      <c r="F324" s="56" t="s">
        <v>197</v>
      </c>
      <c r="G324" s="64" t="s">
        <v>198</v>
      </c>
      <c r="H324" s="51" t="s">
        <v>11</v>
      </c>
      <c r="I324" s="97">
        <f>_xlfn.CEILING.MATH(E324*E323/125)</f>
        <v>7</v>
      </c>
      <c r="J324" s="17">
        <v>19754.87</v>
      </c>
      <c r="K324" s="18"/>
      <c r="L324" s="34"/>
      <c r="M324" s="82"/>
      <c r="N324" s="37"/>
    </row>
    <row r="325" spans="1:14" ht="12.75" customHeight="1" x14ac:dyDescent="0.3">
      <c r="A325" s="71"/>
      <c r="B325" s="71"/>
      <c r="C325" s="71"/>
      <c r="D325" s="28"/>
      <c r="E325" s="29"/>
      <c r="F325" s="56" t="s">
        <v>351</v>
      </c>
      <c r="G325" s="64" t="s">
        <v>352</v>
      </c>
      <c r="H325" s="51" t="s">
        <v>11</v>
      </c>
      <c r="I325" s="45">
        <f>_xlfn.CEILING.MATH(E324*E323/D324)</f>
        <v>1540</v>
      </c>
      <c r="J325" s="17">
        <v>629.34</v>
      </c>
      <c r="K325" s="18"/>
      <c r="L325" s="34"/>
      <c r="M325" s="82"/>
      <c r="N325" s="37"/>
    </row>
    <row r="326" spans="1:14" ht="12.75" customHeight="1" x14ac:dyDescent="0.3">
      <c r="A326" s="71"/>
      <c r="B326" s="71"/>
      <c r="C326" s="71"/>
      <c r="D326" s="28"/>
      <c r="E326" s="29"/>
      <c r="F326" s="56" t="s">
        <v>312</v>
      </c>
      <c r="G326" s="64" t="s">
        <v>313</v>
      </c>
      <c r="H326" s="51" t="s">
        <v>11</v>
      </c>
      <c r="I326" s="45">
        <f>_xlfn.CEILING.MATH(E324*E323/20)</f>
        <v>39</v>
      </c>
      <c r="J326" s="17">
        <v>465.61</v>
      </c>
      <c r="K326" s="18"/>
      <c r="L326" s="34"/>
      <c r="M326" s="82"/>
      <c r="N326" s="37"/>
    </row>
    <row r="327" spans="1:14" ht="12.75" customHeight="1" x14ac:dyDescent="0.3">
      <c r="A327" s="71"/>
      <c r="B327" s="71"/>
      <c r="C327" s="71"/>
      <c r="D327" s="28"/>
      <c r="E327" s="29"/>
      <c r="F327" s="56" t="s">
        <v>314</v>
      </c>
      <c r="G327" s="64" t="s">
        <v>315</v>
      </c>
      <c r="H327" s="51" t="s">
        <v>11</v>
      </c>
      <c r="I327" s="45">
        <f>_xlfn.CEILING.MATH(E324*0.25*E323)</f>
        <v>193</v>
      </c>
      <c r="J327" s="17">
        <v>179.78</v>
      </c>
      <c r="K327" s="18"/>
      <c r="L327" s="34"/>
      <c r="M327" s="82"/>
      <c r="N327" s="37"/>
    </row>
    <row r="328" spans="1:14" ht="12.75" customHeight="1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/>
      <c r="L328" s="34"/>
      <c r="M328" s="82"/>
      <c r="N328" s="37"/>
    </row>
    <row r="329" spans="1:14" ht="12.75" customHeight="1" x14ac:dyDescent="0.3">
      <c r="A329" s="86"/>
      <c r="B329" s="127" t="s">
        <v>309</v>
      </c>
      <c r="C329" s="127"/>
      <c r="D329" s="128"/>
      <c r="E329" s="62">
        <v>700</v>
      </c>
      <c r="F329" s="56"/>
      <c r="G329" s="63"/>
      <c r="H329" s="51"/>
      <c r="I329" s="45"/>
      <c r="J329" s="17"/>
      <c r="K329" s="18"/>
      <c r="L329" s="34"/>
      <c r="M329" s="82"/>
      <c r="N329" s="37"/>
    </row>
    <row r="330" spans="1:14" ht="12.75" customHeight="1" x14ac:dyDescent="0.3">
      <c r="A330" s="68" t="s">
        <v>88</v>
      </c>
      <c r="B330" s="68" t="s">
        <v>88</v>
      </c>
      <c r="C330" s="70" t="s">
        <v>90</v>
      </c>
      <c r="D330" s="89">
        <v>0.5</v>
      </c>
      <c r="E330" s="62">
        <v>1.1000000000000001</v>
      </c>
      <c r="F330" s="56" t="s">
        <v>231</v>
      </c>
      <c r="G330" s="64" t="s">
        <v>232</v>
      </c>
      <c r="H330" s="51" t="s">
        <v>11</v>
      </c>
      <c r="I330" s="97">
        <f>_xlfn.CEILING.MATH(E330*E329/100)</f>
        <v>8</v>
      </c>
      <c r="J330" s="17">
        <v>189418.78</v>
      </c>
      <c r="K330" s="18"/>
      <c r="L330" s="34"/>
      <c r="M330" s="82"/>
      <c r="N330" s="37"/>
    </row>
    <row r="331" spans="1:14" ht="12.75" customHeight="1" x14ac:dyDescent="0.3">
      <c r="A331" s="71"/>
      <c r="B331" s="71"/>
      <c r="C331" s="71"/>
      <c r="D331" s="28"/>
      <c r="E331" s="29"/>
      <c r="F331" s="56" t="s">
        <v>353</v>
      </c>
      <c r="G331" s="64" t="s">
        <v>354</v>
      </c>
      <c r="H331" s="51" t="s">
        <v>11</v>
      </c>
      <c r="I331" s="45">
        <f>_xlfn.CEILING.MATH(E330*E329/D330)</f>
        <v>1540</v>
      </c>
      <c r="J331" s="17">
        <v>3202.63</v>
      </c>
      <c r="K331" s="18"/>
      <c r="L331" s="34"/>
      <c r="M331" s="82" t="s">
        <v>12</v>
      </c>
      <c r="N331" s="37"/>
    </row>
    <row r="332" spans="1:14" ht="12.75" customHeight="1" x14ac:dyDescent="0.3">
      <c r="A332" s="71"/>
      <c r="B332" s="71"/>
      <c r="C332" s="71"/>
      <c r="D332" s="28"/>
      <c r="E332" s="29"/>
      <c r="F332" s="56" t="s">
        <v>316</v>
      </c>
      <c r="G332" s="64" t="s">
        <v>317</v>
      </c>
      <c r="H332" s="51" t="s">
        <v>11</v>
      </c>
      <c r="I332" s="45">
        <f>_xlfn.CEILING.MATH(E330*E329/20)</f>
        <v>39</v>
      </c>
      <c r="J332" s="17">
        <v>1901.46</v>
      </c>
      <c r="K332" s="18"/>
      <c r="L332" s="34"/>
      <c r="M332" s="82"/>
      <c r="N332" s="37"/>
    </row>
    <row r="333" spans="1:14" ht="12.75" customHeight="1" x14ac:dyDescent="0.3">
      <c r="A333" s="71"/>
      <c r="B333" s="71"/>
      <c r="C333" s="71"/>
      <c r="D333" s="28"/>
      <c r="E333" s="29"/>
      <c r="F333" s="56" t="s">
        <v>167</v>
      </c>
      <c r="G333" s="64" t="s">
        <v>168</v>
      </c>
      <c r="H333" s="51" t="s">
        <v>11</v>
      </c>
      <c r="I333" s="45">
        <f>_xlfn.CEILING.MATH(E330*0.25*E329)</f>
        <v>193</v>
      </c>
      <c r="J333" s="17">
        <v>959.95</v>
      </c>
      <c r="K333" s="18"/>
      <c r="L333" s="34"/>
      <c r="M333" s="82"/>
      <c r="N333" s="37"/>
    </row>
    <row r="334" spans="1:14" ht="12.75" customHeight="1" x14ac:dyDescent="0.3">
      <c r="A334" s="100"/>
      <c r="B334" s="101"/>
      <c r="C334" s="74"/>
      <c r="D334" s="28"/>
      <c r="E334" s="29"/>
      <c r="F334" s="56"/>
      <c r="G334" s="39"/>
      <c r="H334" s="51"/>
      <c r="I334" s="45"/>
      <c r="J334" s="17"/>
      <c r="K334" s="18"/>
      <c r="L334" s="34"/>
      <c r="M334" s="82"/>
      <c r="N334" s="37"/>
    </row>
    <row r="335" spans="1:14" ht="12.75" customHeight="1" x14ac:dyDescent="0.3">
      <c r="A335" s="100"/>
      <c r="B335" s="101"/>
      <c r="C335" s="74"/>
      <c r="D335" s="28"/>
      <c r="E335" s="29"/>
      <c r="F335" s="56"/>
      <c r="G335" s="39"/>
      <c r="H335" s="51"/>
      <c r="I335" s="45"/>
      <c r="J335" s="17"/>
      <c r="K335" s="18"/>
      <c r="L335" s="34"/>
      <c r="M335" s="82"/>
      <c r="N335" s="37"/>
    </row>
    <row r="336" spans="1:14" ht="12.75" customHeight="1" x14ac:dyDescent="0.3">
      <c r="A336" s="86"/>
      <c r="B336" s="127" t="s">
        <v>309</v>
      </c>
      <c r="C336" s="127"/>
      <c r="D336" s="128"/>
      <c r="E336" s="62">
        <v>700</v>
      </c>
      <c r="F336" s="56"/>
      <c r="G336" s="99"/>
      <c r="H336" s="51"/>
      <c r="I336" s="45"/>
      <c r="J336" s="17"/>
      <c r="K336" s="18"/>
      <c r="L336" s="34"/>
      <c r="M336" s="82"/>
      <c r="N336" s="37"/>
    </row>
    <row r="337" spans="1:14" ht="12.75" customHeight="1" x14ac:dyDescent="0.3">
      <c r="A337" s="68" t="s">
        <v>26</v>
      </c>
      <c r="B337" s="68" t="s">
        <v>26</v>
      </c>
      <c r="C337" s="70" t="s">
        <v>355</v>
      </c>
      <c r="D337" s="89">
        <v>0.5</v>
      </c>
      <c r="E337" s="62">
        <v>1.1000000000000001</v>
      </c>
      <c r="F337" s="56" t="s">
        <v>197</v>
      </c>
      <c r="G337" s="64" t="s">
        <v>198</v>
      </c>
      <c r="H337" s="51" t="s">
        <v>11</v>
      </c>
      <c r="I337" s="97">
        <f>_xlfn.CEILING.MATH(E337*E336/125)</f>
        <v>7</v>
      </c>
      <c r="J337" s="17">
        <v>19754.87</v>
      </c>
      <c r="K337" s="18"/>
      <c r="L337" s="34"/>
      <c r="M337" s="82"/>
      <c r="N337" s="37"/>
    </row>
    <row r="338" spans="1:14" ht="12.75" customHeight="1" x14ac:dyDescent="0.3">
      <c r="A338" s="71"/>
      <c r="B338" s="71"/>
      <c r="C338" s="71"/>
      <c r="D338" s="28"/>
      <c r="E338" s="29"/>
      <c r="F338" s="56" t="s">
        <v>356</v>
      </c>
      <c r="G338" s="64" t="s">
        <v>357</v>
      </c>
      <c r="H338" s="51" t="s">
        <v>11</v>
      </c>
      <c r="I338" s="45">
        <f>_xlfn.CEILING.MATH(E337*E336/D337)</f>
        <v>1540</v>
      </c>
      <c r="J338" s="17">
        <v>918.01</v>
      </c>
      <c r="K338" s="18"/>
      <c r="L338" s="34"/>
      <c r="M338" s="82" t="s">
        <v>12</v>
      </c>
      <c r="N338" s="37"/>
    </row>
    <row r="339" spans="1:14" ht="12.75" customHeight="1" x14ac:dyDescent="0.3">
      <c r="A339" s="71"/>
      <c r="B339" s="71"/>
      <c r="C339" s="71"/>
      <c r="D339" s="28"/>
      <c r="E339" s="29"/>
      <c r="F339" s="56" t="s">
        <v>312</v>
      </c>
      <c r="G339" s="64" t="s">
        <v>313</v>
      </c>
      <c r="H339" s="51" t="s">
        <v>11</v>
      </c>
      <c r="I339" s="45">
        <f>_xlfn.CEILING.MATH(E337*E336/20)</f>
        <v>39</v>
      </c>
      <c r="J339" s="17">
        <v>465.61</v>
      </c>
      <c r="K339" s="18"/>
      <c r="L339" s="34"/>
      <c r="M339" s="82"/>
      <c r="N339" s="37"/>
    </row>
    <row r="340" spans="1:14" ht="12.75" customHeight="1" x14ac:dyDescent="0.3">
      <c r="A340" s="71"/>
      <c r="B340" s="71"/>
      <c r="C340" s="71"/>
      <c r="D340" s="28"/>
      <c r="E340" s="29"/>
      <c r="F340" s="56" t="s">
        <v>159</v>
      </c>
      <c r="G340" s="64" t="s">
        <v>160</v>
      </c>
      <c r="H340" s="51" t="s">
        <v>11</v>
      </c>
      <c r="I340" s="45">
        <f>_xlfn.CEILING.MATH(E337*0.25*E336)</f>
        <v>193</v>
      </c>
      <c r="J340" s="17">
        <v>222.74</v>
      </c>
      <c r="K340" s="18"/>
      <c r="L340" s="34"/>
      <c r="M340" s="82"/>
      <c r="N340" s="37"/>
    </row>
    <row r="341" spans="1:14" ht="12.75" customHeight="1" x14ac:dyDescent="0.3">
      <c r="A341" s="71"/>
      <c r="B341" s="71"/>
      <c r="C341" s="71"/>
      <c r="D341" s="28"/>
      <c r="E341" s="29"/>
      <c r="F341" s="56"/>
      <c r="G341" s="64"/>
      <c r="H341" s="51"/>
      <c r="I341" s="45"/>
      <c r="J341" s="17"/>
      <c r="K341" s="18"/>
      <c r="L341" s="34"/>
      <c r="M341" s="82"/>
      <c r="N341" s="37"/>
    </row>
    <row r="342" spans="1:14" ht="12.75" customHeight="1" x14ac:dyDescent="0.3">
      <c r="A342" s="86"/>
      <c r="B342" s="127" t="s">
        <v>309</v>
      </c>
      <c r="C342" s="127"/>
      <c r="D342" s="128"/>
      <c r="E342" s="62">
        <v>700</v>
      </c>
      <c r="F342" s="56"/>
      <c r="G342" s="63"/>
      <c r="H342" s="51"/>
      <c r="I342" s="45"/>
      <c r="J342" s="17"/>
      <c r="K342" s="18"/>
      <c r="L342" s="34"/>
      <c r="M342" s="82"/>
      <c r="N342" s="37"/>
    </row>
    <row r="343" spans="1:14" ht="12.75" customHeight="1" x14ac:dyDescent="0.3">
      <c r="A343" s="68" t="s">
        <v>26</v>
      </c>
      <c r="B343" s="68" t="s">
        <v>211</v>
      </c>
      <c r="C343" s="70" t="s">
        <v>355</v>
      </c>
      <c r="D343" s="89">
        <v>0.5</v>
      </c>
      <c r="E343" s="62">
        <v>1.1000000000000001</v>
      </c>
      <c r="F343" s="56" t="s">
        <v>197</v>
      </c>
      <c r="G343" s="64" t="s">
        <v>198</v>
      </c>
      <c r="H343" s="51" t="s">
        <v>11</v>
      </c>
      <c r="I343" s="97">
        <f>_xlfn.CEILING.MATH(E343*E342/125)</f>
        <v>7</v>
      </c>
      <c r="J343" s="17">
        <v>19754.87</v>
      </c>
      <c r="K343" s="18"/>
      <c r="L343" s="34"/>
      <c r="M343" s="82"/>
      <c r="N343" s="37"/>
    </row>
    <row r="344" spans="1:14" ht="12.75" customHeight="1" x14ac:dyDescent="0.3">
      <c r="A344" s="71"/>
      <c r="B344" s="71"/>
      <c r="C344" s="71"/>
      <c r="D344" s="28"/>
      <c r="E344" s="29"/>
      <c r="F344" s="56" t="s">
        <v>358</v>
      </c>
      <c r="G344" s="64" t="s">
        <v>359</v>
      </c>
      <c r="H344" s="51" t="s">
        <v>11</v>
      </c>
      <c r="I344" s="45">
        <f>_xlfn.CEILING.MATH(E343*E342/D343)</f>
        <v>1540</v>
      </c>
      <c r="J344" s="17">
        <v>655.66</v>
      </c>
      <c r="K344" s="18"/>
      <c r="L344" s="34"/>
      <c r="M344" s="82" t="s">
        <v>12</v>
      </c>
      <c r="N344" s="37"/>
    </row>
    <row r="345" spans="1:14" ht="12.75" customHeight="1" x14ac:dyDescent="0.3">
      <c r="A345" s="71"/>
      <c r="B345" s="71"/>
      <c r="C345" s="71"/>
      <c r="D345" s="28"/>
      <c r="E345" s="29"/>
      <c r="F345" s="56" t="s">
        <v>312</v>
      </c>
      <c r="G345" s="64" t="s">
        <v>313</v>
      </c>
      <c r="H345" s="51" t="s">
        <v>11</v>
      </c>
      <c r="I345" s="45">
        <f>_xlfn.CEILING.MATH(E343*E342/20)</f>
        <v>39</v>
      </c>
      <c r="J345" s="17">
        <v>465.61</v>
      </c>
      <c r="K345" s="18"/>
      <c r="L345" s="34"/>
      <c r="M345" s="82"/>
      <c r="N345" s="37"/>
    </row>
    <row r="346" spans="1:14" ht="12.75" customHeight="1" x14ac:dyDescent="0.3">
      <c r="A346" s="71"/>
      <c r="B346" s="71"/>
      <c r="C346" s="71"/>
      <c r="D346" s="28"/>
      <c r="E346" s="29"/>
      <c r="F346" s="56" t="s">
        <v>314</v>
      </c>
      <c r="G346" s="64" t="s">
        <v>315</v>
      </c>
      <c r="H346" s="51" t="s">
        <v>11</v>
      </c>
      <c r="I346" s="45">
        <f>_xlfn.CEILING.MATH(E343*0.25*E342)</f>
        <v>193</v>
      </c>
      <c r="J346" s="17">
        <v>179.78</v>
      </c>
      <c r="K346" s="18"/>
      <c r="L346" s="34"/>
      <c r="M346" s="82"/>
      <c r="N346" s="37"/>
    </row>
    <row r="347" spans="1:14" ht="12.75" customHeight="1" x14ac:dyDescent="0.3">
      <c r="A347" s="71"/>
      <c r="B347" s="71"/>
      <c r="C347" s="71"/>
      <c r="D347" s="28"/>
      <c r="E347" s="29"/>
      <c r="F347" s="56"/>
      <c r="G347" s="64"/>
      <c r="H347" s="51"/>
      <c r="I347" s="45"/>
      <c r="J347" s="17"/>
      <c r="K347" s="18"/>
      <c r="L347" s="34"/>
      <c r="M347" s="82"/>
      <c r="N347" s="37"/>
    </row>
    <row r="348" spans="1:14" ht="12.75" customHeight="1" x14ac:dyDescent="0.3">
      <c r="A348" s="86"/>
      <c r="B348" s="127" t="s">
        <v>309</v>
      </c>
      <c r="C348" s="127"/>
      <c r="D348" s="128"/>
      <c r="E348" s="62">
        <v>700</v>
      </c>
      <c r="F348" s="56"/>
      <c r="G348" s="63"/>
      <c r="H348" s="51"/>
      <c r="I348" s="45"/>
      <c r="J348" s="17"/>
      <c r="K348" s="18"/>
      <c r="L348" s="34"/>
      <c r="M348" s="82"/>
      <c r="N348" s="37"/>
    </row>
    <row r="349" spans="1:14" ht="12.75" customHeight="1" x14ac:dyDescent="0.3">
      <c r="A349" s="68" t="s">
        <v>88</v>
      </c>
      <c r="B349" s="68" t="s">
        <v>156</v>
      </c>
      <c r="C349" s="70" t="s">
        <v>355</v>
      </c>
      <c r="D349" s="89">
        <v>0.5</v>
      </c>
      <c r="E349" s="62">
        <v>1.1000000000000001</v>
      </c>
      <c r="F349" s="56" t="s">
        <v>231</v>
      </c>
      <c r="G349" s="64" t="s">
        <v>232</v>
      </c>
      <c r="H349" s="51" t="s">
        <v>11</v>
      </c>
      <c r="I349" s="97">
        <f>_xlfn.CEILING.MATH(E349*E348/100)</f>
        <v>8</v>
      </c>
      <c r="J349" s="17">
        <v>189418.78</v>
      </c>
      <c r="K349" s="18"/>
      <c r="L349" s="34"/>
      <c r="M349" s="82" t="s">
        <v>12</v>
      </c>
      <c r="N349" s="37"/>
    </row>
    <row r="350" spans="1:14" ht="12.75" customHeight="1" x14ac:dyDescent="0.3">
      <c r="A350" s="71"/>
      <c r="B350" s="71"/>
      <c r="C350" s="71"/>
      <c r="D350" s="28"/>
      <c r="E350" s="29"/>
      <c r="F350" s="56" t="s">
        <v>360</v>
      </c>
      <c r="G350" s="64" t="s">
        <v>361</v>
      </c>
      <c r="H350" s="51" t="s">
        <v>11</v>
      </c>
      <c r="I350" s="45">
        <f>_xlfn.CEILING.MATH(E349*E348/D349)</f>
        <v>1540</v>
      </c>
      <c r="J350" s="17">
        <v>1975.7</v>
      </c>
      <c r="K350" s="18"/>
      <c r="L350" s="34"/>
      <c r="M350" s="82" t="s">
        <v>12</v>
      </c>
      <c r="N350" s="37"/>
    </row>
    <row r="351" spans="1:14" ht="12.75" customHeight="1" x14ac:dyDescent="0.3">
      <c r="A351" s="71"/>
      <c r="B351" s="71"/>
      <c r="C351" s="71"/>
      <c r="D351" s="28"/>
      <c r="E351" s="29"/>
      <c r="F351" s="56" t="s">
        <v>316</v>
      </c>
      <c r="G351" s="64" t="s">
        <v>317</v>
      </c>
      <c r="H351" s="51" t="s">
        <v>11</v>
      </c>
      <c r="I351" s="45">
        <f>_xlfn.CEILING.MATH(E349*E348/20)</f>
        <v>39</v>
      </c>
      <c r="J351" s="17">
        <v>1901.46</v>
      </c>
      <c r="K351" s="18"/>
      <c r="L351" s="34"/>
      <c r="M351" s="82" t="s">
        <v>12</v>
      </c>
      <c r="N351" s="37"/>
    </row>
    <row r="352" spans="1:14" ht="12.75" customHeight="1" x14ac:dyDescent="0.3">
      <c r="A352" s="71"/>
      <c r="B352" s="71"/>
      <c r="C352" s="71"/>
      <c r="D352" s="28"/>
      <c r="E352" s="29"/>
      <c r="F352" s="56" t="s">
        <v>165</v>
      </c>
      <c r="G352" s="64" t="s">
        <v>166</v>
      </c>
      <c r="H352" s="51" t="s">
        <v>11</v>
      </c>
      <c r="I352" s="45">
        <f>_xlfn.CEILING.MATH(E349*0.25*E348)</f>
        <v>193</v>
      </c>
      <c r="J352" s="17">
        <v>510.89</v>
      </c>
      <c r="K352" s="18"/>
      <c r="L352" s="34"/>
      <c r="M352" s="82" t="s">
        <v>12</v>
      </c>
      <c r="N352" s="37"/>
    </row>
    <row r="353" spans="1:14" ht="12.75" customHeight="1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/>
      <c r="L353" s="34"/>
      <c r="M353" s="82"/>
      <c r="N353" s="37"/>
    </row>
    <row r="354" spans="1:14" ht="12.75" customHeight="1" x14ac:dyDescent="0.3">
      <c r="A354" s="86"/>
      <c r="B354" s="127" t="s">
        <v>309</v>
      </c>
      <c r="C354" s="127"/>
      <c r="D354" s="128"/>
      <c r="E354" s="62">
        <v>700</v>
      </c>
      <c r="F354" s="56"/>
      <c r="G354" s="63"/>
      <c r="H354" s="51"/>
      <c r="I354" s="45"/>
      <c r="J354" s="17"/>
      <c r="K354" s="18"/>
      <c r="L354" s="34"/>
      <c r="M354" s="82"/>
      <c r="N354" s="37"/>
    </row>
    <row r="355" spans="1:14" ht="12.75" customHeight="1" x14ac:dyDescent="0.3">
      <c r="A355" s="68" t="s">
        <v>88</v>
      </c>
      <c r="B355" s="68" t="s">
        <v>88</v>
      </c>
      <c r="C355" s="70" t="s">
        <v>355</v>
      </c>
      <c r="D355" s="89">
        <v>0.5</v>
      </c>
      <c r="E355" s="62">
        <v>1.1000000000000001</v>
      </c>
      <c r="F355" s="56" t="s">
        <v>231</v>
      </c>
      <c r="G355" s="64" t="s">
        <v>232</v>
      </c>
      <c r="H355" s="51" t="s">
        <v>11</v>
      </c>
      <c r="I355" s="97">
        <f>_xlfn.CEILING.MATH(E355*E354/100)</f>
        <v>8</v>
      </c>
      <c r="J355" s="17">
        <v>189418.78</v>
      </c>
      <c r="K355" s="18"/>
      <c r="L355" s="34"/>
      <c r="M355" s="82" t="s">
        <v>12</v>
      </c>
      <c r="N355" s="37"/>
    </row>
    <row r="356" spans="1:14" ht="12.75" customHeight="1" x14ac:dyDescent="0.3">
      <c r="A356" s="71"/>
      <c r="B356" s="71"/>
      <c r="C356" s="71"/>
      <c r="D356" s="28"/>
      <c r="E356" s="29"/>
      <c r="F356" s="56" t="s">
        <v>362</v>
      </c>
      <c r="G356" s="64" t="s">
        <v>363</v>
      </c>
      <c r="H356" s="51" t="s">
        <v>11</v>
      </c>
      <c r="I356" s="45">
        <f>_xlfn.CEILING.MATH(E355*E354/D355)</f>
        <v>1540</v>
      </c>
      <c r="J356" s="17">
        <v>2871.02</v>
      </c>
      <c r="K356" s="18"/>
      <c r="L356" s="34"/>
      <c r="M356" s="82" t="s">
        <v>12</v>
      </c>
      <c r="N356" s="37"/>
    </row>
    <row r="357" spans="1:14" ht="12.75" customHeight="1" x14ac:dyDescent="0.3">
      <c r="A357" s="71"/>
      <c r="B357" s="71"/>
      <c r="C357" s="71"/>
      <c r="D357" s="28"/>
      <c r="E357" s="29"/>
      <c r="F357" s="56" t="s">
        <v>316</v>
      </c>
      <c r="G357" s="64" t="s">
        <v>317</v>
      </c>
      <c r="H357" s="51" t="s">
        <v>11</v>
      </c>
      <c r="I357" s="45">
        <f>_xlfn.CEILING.MATH(E355*E354/20)</f>
        <v>39</v>
      </c>
      <c r="J357" s="17">
        <v>1901.46</v>
      </c>
      <c r="K357" s="18"/>
      <c r="L357" s="34"/>
      <c r="M357" s="82" t="s">
        <v>12</v>
      </c>
      <c r="N357" s="37"/>
    </row>
    <row r="358" spans="1:14" ht="12.75" customHeight="1" x14ac:dyDescent="0.3">
      <c r="A358" s="71"/>
      <c r="B358" s="71"/>
      <c r="C358" s="71"/>
      <c r="D358" s="28"/>
      <c r="E358" s="29"/>
      <c r="F358" s="56" t="s">
        <v>167</v>
      </c>
      <c r="G358" s="64" t="s">
        <v>168</v>
      </c>
      <c r="H358" s="51" t="s">
        <v>11</v>
      </c>
      <c r="I358" s="45">
        <f>_xlfn.CEILING.MATH(E355*0.25*E354)</f>
        <v>193</v>
      </c>
      <c r="J358" s="17">
        <v>959.95</v>
      </c>
      <c r="K358" s="18">
        <f t="shared" si="3"/>
        <v>185270.35</v>
      </c>
      <c r="L358" s="34"/>
      <c r="M358" s="82" t="s">
        <v>12</v>
      </c>
      <c r="N358" s="37"/>
    </row>
    <row r="359" spans="1:14" ht="12.75" customHeight="1" x14ac:dyDescent="0.3">
      <c r="A359" s="71"/>
      <c r="B359" s="71"/>
      <c r="C359" s="71"/>
      <c r="D359" s="28"/>
      <c r="E359" s="29"/>
      <c r="F359" s="56"/>
      <c r="G359" s="64"/>
      <c r="H359" s="51"/>
      <c r="I359" s="45"/>
      <c r="J359" s="17"/>
      <c r="K359" s="18"/>
      <c r="L359" s="34"/>
      <c r="M359" s="82"/>
      <c r="N359" s="37"/>
    </row>
    <row r="360" spans="1:14" ht="12.75" customHeight="1" x14ac:dyDescent="0.3">
      <c r="A360" s="71"/>
      <c r="B360" s="71"/>
      <c r="C360" s="71"/>
      <c r="D360" s="28"/>
      <c r="E360" s="29"/>
      <c r="F360" s="56"/>
      <c r="G360" s="64"/>
      <c r="H360" s="51"/>
      <c r="I360" s="45"/>
      <c r="J360" s="17"/>
      <c r="K360" s="18"/>
      <c r="L360" s="34"/>
      <c r="M360" s="82"/>
      <c r="N360" s="37"/>
    </row>
    <row r="361" spans="1:14" ht="12.75" customHeight="1" x14ac:dyDescent="0.3">
      <c r="A361" s="86"/>
      <c r="B361" s="127" t="s">
        <v>309</v>
      </c>
      <c r="C361" s="127"/>
      <c r="D361" s="128"/>
      <c r="E361" s="62">
        <v>700</v>
      </c>
      <c r="F361" s="56"/>
      <c r="G361" s="64"/>
      <c r="H361" s="51"/>
      <c r="I361" s="45"/>
      <c r="J361" s="17"/>
      <c r="K361" s="18"/>
      <c r="L361" s="34"/>
      <c r="M361" s="82"/>
      <c r="N361" s="37"/>
    </row>
    <row r="362" spans="1:14" ht="12.75" customHeight="1" x14ac:dyDescent="0.3">
      <c r="A362" s="68" t="s">
        <v>26</v>
      </c>
      <c r="B362" s="68" t="s">
        <v>26</v>
      </c>
      <c r="C362" s="70" t="s">
        <v>364</v>
      </c>
      <c r="D362" s="89">
        <v>0.5</v>
      </c>
      <c r="E362" s="62">
        <v>1.1000000000000001</v>
      </c>
      <c r="F362" s="56" t="s">
        <v>197</v>
      </c>
      <c r="G362" s="64" t="s">
        <v>198</v>
      </c>
      <c r="H362" s="51" t="s">
        <v>11</v>
      </c>
      <c r="I362" s="97">
        <f>_xlfn.CEILING.MATH(E362*E361/125)</f>
        <v>7</v>
      </c>
      <c r="J362" s="17">
        <v>19754.87</v>
      </c>
      <c r="K362" s="18">
        <f t="shared" si="3"/>
        <v>138284.09</v>
      </c>
      <c r="L362" s="34"/>
      <c r="M362" s="82"/>
      <c r="N362" s="37"/>
    </row>
    <row r="363" spans="1:14" ht="12.75" customHeight="1" x14ac:dyDescent="0.3">
      <c r="A363" s="71"/>
      <c r="B363" s="71"/>
      <c r="C363" s="71"/>
      <c r="D363" s="28"/>
      <c r="E363" s="29"/>
      <c r="F363" s="56" t="s">
        <v>365</v>
      </c>
      <c r="G363" s="64" t="s">
        <v>366</v>
      </c>
      <c r="H363" s="51" t="s">
        <v>11</v>
      </c>
      <c r="I363" s="45">
        <f>_xlfn.CEILING.MATH(E362*E361/D362)</f>
        <v>1540</v>
      </c>
      <c r="J363" s="17">
        <v>448.85</v>
      </c>
      <c r="K363" s="18">
        <f t="shared" si="3"/>
        <v>691229</v>
      </c>
      <c r="L363" s="34"/>
      <c r="M363" s="82" t="s">
        <v>12</v>
      </c>
      <c r="N363" s="37"/>
    </row>
    <row r="364" spans="1:14" ht="12.75" customHeight="1" x14ac:dyDescent="0.3">
      <c r="A364" s="71"/>
      <c r="B364" s="71"/>
      <c r="C364" s="71"/>
      <c r="D364" s="28"/>
      <c r="E364" s="29"/>
      <c r="F364" s="56" t="s">
        <v>312</v>
      </c>
      <c r="G364" s="64" t="s">
        <v>313</v>
      </c>
      <c r="H364" s="51" t="s">
        <v>11</v>
      </c>
      <c r="I364" s="45">
        <f>_xlfn.CEILING.MATH(E362*E361/20)</f>
        <v>39</v>
      </c>
      <c r="J364" s="17">
        <v>465.61</v>
      </c>
      <c r="K364" s="18">
        <f t="shared" si="3"/>
        <v>18158.79</v>
      </c>
      <c r="L364" s="34"/>
      <c r="M364" s="82"/>
      <c r="N364" s="37"/>
    </row>
    <row r="365" spans="1:14" ht="12.75" customHeight="1" x14ac:dyDescent="0.3">
      <c r="A365" s="71"/>
      <c r="B365" s="71"/>
      <c r="C365" s="71"/>
      <c r="D365" s="28"/>
      <c r="E365" s="29"/>
      <c r="F365" s="56" t="s">
        <v>159</v>
      </c>
      <c r="G365" s="64" t="s">
        <v>160</v>
      </c>
      <c r="H365" s="51" t="s">
        <v>11</v>
      </c>
      <c r="I365" s="45">
        <f>_xlfn.CEILING.MATH(E362*0.25*E361)</f>
        <v>193</v>
      </c>
      <c r="J365" s="17">
        <v>222.74</v>
      </c>
      <c r="K365" s="18">
        <f t="shared" ref="K365:K428" si="4">IF(I365,IF(ISNUMBER(J365),J365*I365," ")," ")</f>
        <v>42988.82</v>
      </c>
      <c r="L365" s="34"/>
      <c r="M365" s="82"/>
      <c r="N365" s="37"/>
    </row>
    <row r="366" spans="1:14" ht="12.75" customHeight="1" x14ac:dyDescent="0.3">
      <c r="A366" s="71"/>
      <c r="B366" s="71"/>
      <c r="C366" s="71"/>
      <c r="D366" s="28"/>
      <c r="E366" s="29"/>
      <c r="F366" s="56"/>
      <c r="G366" s="64"/>
      <c r="H366" s="51"/>
      <c r="I366" s="45"/>
      <c r="J366" s="17"/>
      <c r="K366" s="18" t="str">
        <f t="shared" si="4"/>
        <v xml:space="preserve"> </v>
      </c>
      <c r="L366" s="34"/>
      <c r="M366" s="82"/>
      <c r="N366" s="37"/>
    </row>
    <row r="367" spans="1:14" ht="12.75" customHeight="1" x14ac:dyDescent="0.3">
      <c r="A367" s="86"/>
      <c r="B367" s="127" t="s">
        <v>309</v>
      </c>
      <c r="C367" s="127"/>
      <c r="D367" s="128"/>
      <c r="E367" s="62">
        <v>700</v>
      </c>
      <c r="F367" s="56"/>
      <c r="G367" s="63"/>
      <c r="H367" s="51"/>
      <c r="I367" s="45"/>
      <c r="J367" s="17"/>
      <c r="K367" s="18" t="str">
        <f t="shared" si="4"/>
        <v xml:space="preserve"> </v>
      </c>
      <c r="L367" s="34"/>
      <c r="M367" s="82"/>
      <c r="N367" s="37"/>
    </row>
    <row r="368" spans="1:14" ht="12.75" customHeight="1" x14ac:dyDescent="0.3">
      <c r="A368" s="68" t="s">
        <v>26</v>
      </c>
      <c r="B368" s="68" t="s">
        <v>211</v>
      </c>
      <c r="C368" s="70" t="s">
        <v>364</v>
      </c>
      <c r="D368" s="89">
        <v>0.5</v>
      </c>
      <c r="E368" s="62">
        <v>1.1000000000000001</v>
      </c>
      <c r="F368" s="56" t="s">
        <v>197</v>
      </c>
      <c r="G368" s="64" t="s">
        <v>198</v>
      </c>
      <c r="H368" s="51" t="s">
        <v>11</v>
      </c>
      <c r="I368" s="97">
        <f>_xlfn.CEILING.MATH(E368*E367/125)</f>
        <v>7</v>
      </c>
      <c r="J368" s="17">
        <v>19754.87</v>
      </c>
      <c r="K368" s="18">
        <f t="shared" si="4"/>
        <v>138284.09</v>
      </c>
      <c r="L368" s="34"/>
      <c r="M368" s="82"/>
      <c r="N368" s="37"/>
    </row>
    <row r="369" spans="1:14" ht="12.75" customHeight="1" x14ac:dyDescent="0.3">
      <c r="A369" s="71"/>
      <c r="B369" s="71"/>
      <c r="C369" s="71"/>
      <c r="D369" s="28"/>
      <c r="E369" s="29"/>
      <c r="F369" s="56" t="s">
        <v>367</v>
      </c>
      <c r="G369" s="64" t="s">
        <v>368</v>
      </c>
      <c r="H369" s="51" t="s">
        <v>11</v>
      </c>
      <c r="I369" s="45">
        <f>_xlfn.CEILING.MATH(E368*E367/D368)</f>
        <v>1540</v>
      </c>
      <c r="J369" s="17">
        <v>366.86</v>
      </c>
      <c r="K369" s="18">
        <f t="shared" si="4"/>
        <v>564964.4</v>
      </c>
      <c r="L369" s="34"/>
      <c r="M369" s="82" t="s">
        <v>12</v>
      </c>
      <c r="N369" s="37"/>
    </row>
    <row r="370" spans="1:14" ht="12.75" customHeight="1" x14ac:dyDescent="0.3">
      <c r="A370" s="71"/>
      <c r="B370" s="71"/>
      <c r="C370" s="71"/>
      <c r="D370" s="28"/>
      <c r="E370" s="29"/>
      <c r="F370" s="56" t="s">
        <v>312</v>
      </c>
      <c r="G370" s="64" t="s">
        <v>313</v>
      </c>
      <c r="H370" s="51" t="s">
        <v>11</v>
      </c>
      <c r="I370" s="45">
        <f>_xlfn.CEILING.MATH(E368*E367/20)</f>
        <v>39</v>
      </c>
      <c r="J370" s="17">
        <v>465.61</v>
      </c>
      <c r="K370" s="18">
        <f t="shared" si="4"/>
        <v>18158.79</v>
      </c>
      <c r="L370" s="34"/>
      <c r="M370" s="82"/>
      <c r="N370" s="37"/>
    </row>
    <row r="371" spans="1:14" ht="12.75" customHeight="1" x14ac:dyDescent="0.3">
      <c r="A371" s="71"/>
      <c r="B371" s="71"/>
      <c r="C371" s="71"/>
      <c r="D371" s="28"/>
      <c r="E371" s="29"/>
      <c r="F371" s="56" t="s">
        <v>314</v>
      </c>
      <c r="G371" s="64" t="s">
        <v>315</v>
      </c>
      <c r="H371" s="51" t="s">
        <v>11</v>
      </c>
      <c r="I371" s="45">
        <f>_xlfn.CEILING.MATH(E368*0.25*E367)</f>
        <v>193</v>
      </c>
      <c r="J371" s="17">
        <v>179.78</v>
      </c>
      <c r="K371" s="18">
        <f t="shared" si="4"/>
        <v>34697.54</v>
      </c>
      <c r="L371" s="34"/>
      <c r="M371" s="82"/>
      <c r="N371" s="37"/>
    </row>
    <row r="372" spans="1:14" ht="12.75" customHeight="1" x14ac:dyDescent="0.3">
      <c r="A372" s="71"/>
      <c r="B372" s="71"/>
      <c r="C372" s="71"/>
      <c r="D372" s="28"/>
      <c r="E372" s="29"/>
      <c r="F372" s="56"/>
      <c r="G372" s="64"/>
      <c r="H372" s="51"/>
      <c r="I372" s="45"/>
      <c r="J372" s="17"/>
      <c r="K372" s="18" t="str">
        <f t="shared" si="4"/>
        <v xml:space="preserve"> </v>
      </c>
      <c r="L372" s="34"/>
      <c r="M372" s="82"/>
      <c r="N372" s="37"/>
    </row>
    <row r="373" spans="1:14" ht="12.75" customHeight="1" x14ac:dyDescent="0.3">
      <c r="A373" s="86"/>
      <c r="B373" s="127" t="s">
        <v>309</v>
      </c>
      <c r="C373" s="127"/>
      <c r="D373" s="128"/>
      <c r="E373" s="62">
        <v>700</v>
      </c>
      <c r="F373" s="56"/>
      <c r="G373" s="63"/>
      <c r="H373" s="51"/>
      <c r="I373" s="45"/>
      <c r="J373" s="17"/>
      <c r="K373" s="18" t="str">
        <f t="shared" si="4"/>
        <v xml:space="preserve"> </v>
      </c>
      <c r="L373" s="34"/>
      <c r="M373" s="82"/>
      <c r="N373" s="37"/>
    </row>
    <row r="374" spans="1:14" ht="12.75" customHeight="1" x14ac:dyDescent="0.3">
      <c r="A374" s="68" t="s">
        <v>88</v>
      </c>
      <c r="B374" s="68" t="s">
        <v>156</v>
      </c>
      <c r="C374" s="70" t="s">
        <v>364</v>
      </c>
      <c r="D374" s="89">
        <v>0.5</v>
      </c>
      <c r="E374" s="62">
        <v>1.1000000000000001</v>
      </c>
      <c r="F374" s="56" t="s">
        <v>231</v>
      </c>
      <c r="G374" s="64" t="s">
        <v>232</v>
      </c>
      <c r="H374" s="51" t="s">
        <v>11</v>
      </c>
      <c r="I374" s="97">
        <f>_xlfn.CEILING.MATH(E374*E373/100)</f>
        <v>8</v>
      </c>
      <c r="J374" s="17">
        <v>189418.78</v>
      </c>
      <c r="K374" s="18">
        <f t="shared" si="4"/>
        <v>1515350.24</v>
      </c>
      <c r="L374" s="34"/>
      <c r="M374" s="82" t="s">
        <v>12</v>
      </c>
      <c r="N374" s="37"/>
    </row>
    <row r="375" spans="1:14" ht="12.75" customHeight="1" x14ac:dyDescent="0.3">
      <c r="A375" s="71"/>
      <c r="B375" s="71"/>
      <c r="C375" s="71"/>
      <c r="D375" s="28"/>
      <c r="E375" s="29"/>
      <c r="F375" s="56" t="s">
        <v>369</v>
      </c>
      <c r="G375" s="64" t="s">
        <v>370</v>
      </c>
      <c r="H375" s="51" t="s">
        <v>11</v>
      </c>
      <c r="I375" s="45">
        <f>_xlfn.CEILING.MATH(E374*E373/D374)</f>
        <v>1540</v>
      </c>
      <c r="J375" s="17">
        <v>988.1</v>
      </c>
      <c r="K375" s="18">
        <f t="shared" si="4"/>
        <v>1521674</v>
      </c>
      <c r="L375" s="34"/>
      <c r="M375" s="82" t="s">
        <v>12</v>
      </c>
      <c r="N375" s="37"/>
    </row>
    <row r="376" spans="1:14" ht="12.75" customHeight="1" x14ac:dyDescent="0.3">
      <c r="A376" s="71"/>
      <c r="B376" s="71"/>
      <c r="C376" s="71"/>
      <c r="D376" s="28"/>
      <c r="E376" s="29"/>
      <c r="F376" s="56" t="s">
        <v>316</v>
      </c>
      <c r="G376" s="64" t="s">
        <v>317</v>
      </c>
      <c r="H376" s="51" t="s">
        <v>11</v>
      </c>
      <c r="I376" s="45">
        <f>_xlfn.CEILING.MATH(E374*E373/20)</f>
        <v>39</v>
      </c>
      <c r="J376" s="17">
        <v>1901.46</v>
      </c>
      <c r="K376" s="18">
        <f t="shared" si="4"/>
        <v>74156.94</v>
      </c>
      <c r="L376" s="34"/>
      <c r="M376" s="82" t="s">
        <v>12</v>
      </c>
      <c r="N376" s="37"/>
    </row>
    <row r="377" spans="1:14" ht="12.75" customHeight="1" x14ac:dyDescent="0.3">
      <c r="A377" s="71"/>
      <c r="B377" s="71"/>
      <c r="C377" s="71"/>
      <c r="D377" s="28"/>
      <c r="E377" s="29"/>
      <c r="F377" s="56" t="s">
        <v>165</v>
      </c>
      <c r="G377" s="64" t="s">
        <v>166</v>
      </c>
      <c r="H377" s="51" t="s">
        <v>11</v>
      </c>
      <c r="I377" s="45">
        <f>_xlfn.CEILING.MATH(E374*0.25*E373)</f>
        <v>193</v>
      </c>
      <c r="J377" s="17">
        <v>510.89</v>
      </c>
      <c r="K377" s="18">
        <f t="shared" si="4"/>
        <v>98601.77</v>
      </c>
      <c r="L377" s="34"/>
      <c r="M377" s="82" t="s">
        <v>12</v>
      </c>
      <c r="N377" s="37"/>
    </row>
    <row r="378" spans="1:14" ht="12.75" customHeight="1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4"/>
        <v xml:space="preserve"> </v>
      </c>
      <c r="L378" s="34"/>
      <c r="M378" s="82"/>
      <c r="N378" s="37"/>
    </row>
    <row r="379" spans="1:14" ht="12.75" customHeight="1" x14ac:dyDescent="0.3">
      <c r="A379" s="86"/>
      <c r="B379" s="127" t="s">
        <v>309</v>
      </c>
      <c r="C379" s="127"/>
      <c r="D379" s="128"/>
      <c r="E379" s="62">
        <v>700</v>
      </c>
      <c r="F379" s="56"/>
      <c r="G379" s="63"/>
      <c r="H379" s="51"/>
      <c r="I379" s="45"/>
      <c r="J379" s="17"/>
      <c r="K379" s="18" t="str">
        <f t="shared" si="4"/>
        <v xml:space="preserve"> </v>
      </c>
      <c r="L379" s="34"/>
      <c r="M379" s="82"/>
      <c r="N379" s="37"/>
    </row>
    <row r="380" spans="1:14" ht="12.75" customHeight="1" x14ac:dyDescent="0.3">
      <c r="A380" s="68" t="s">
        <v>88</v>
      </c>
      <c r="B380" s="68" t="s">
        <v>88</v>
      </c>
      <c r="C380" s="70" t="s">
        <v>364</v>
      </c>
      <c r="D380" s="89">
        <v>0.5</v>
      </c>
      <c r="E380" s="62">
        <v>1.1000000000000001</v>
      </c>
      <c r="F380" s="56" t="s">
        <v>231</v>
      </c>
      <c r="G380" s="64" t="s">
        <v>232</v>
      </c>
      <c r="H380" s="51" t="s">
        <v>11</v>
      </c>
      <c r="I380" s="97">
        <f>_xlfn.CEILING.MATH(E380*E379/100)</f>
        <v>8</v>
      </c>
      <c r="J380" s="17">
        <v>189418.78</v>
      </c>
      <c r="K380" s="18">
        <f t="shared" si="4"/>
        <v>1515350.24</v>
      </c>
      <c r="L380" s="34"/>
      <c r="M380" s="82" t="s">
        <v>12</v>
      </c>
      <c r="N380" s="37"/>
    </row>
    <row r="381" spans="1:14" ht="12.75" customHeight="1" x14ac:dyDescent="0.3">
      <c r="A381" s="71"/>
      <c r="B381" s="71"/>
      <c r="C381" s="71"/>
      <c r="D381" s="28"/>
      <c r="E381" s="29"/>
      <c r="F381" s="56" t="s">
        <v>371</v>
      </c>
      <c r="G381" s="64" t="s">
        <v>372</v>
      </c>
      <c r="H381" s="51" t="s">
        <v>11</v>
      </c>
      <c r="I381" s="45">
        <f>_xlfn.CEILING.MATH(E380*E379/D380)</f>
        <v>1540</v>
      </c>
      <c r="J381" s="17">
        <v>1378.58</v>
      </c>
      <c r="K381" s="18">
        <f t="shared" si="4"/>
        <v>2123013.1999999997</v>
      </c>
      <c r="L381" s="34"/>
      <c r="M381" s="82" t="s">
        <v>12</v>
      </c>
      <c r="N381" s="37"/>
    </row>
    <row r="382" spans="1:14" ht="12.75" customHeight="1" x14ac:dyDescent="0.3">
      <c r="A382" s="71"/>
      <c r="B382" s="71"/>
      <c r="C382" s="71"/>
      <c r="D382" s="28"/>
      <c r="E382" s="29"/>
      <c r="F382" s="56" t="s">
        <v>316</v>
      </c>
      <c r="G382" s="64" t="s">
        <v>317</v>
      </c>
      <c r="H382" s="51" t="s">
        <v>11</v>
      </c>
      <c r="I382" s="45">
        <f>_xlfn.CEILING.MATH(E380*E379/20)</f>
        <v>39</v>
      </c>
      <c r="J382" s="17">
        <v>1901.46</v>
      </c>
      <c r="K382" s="18">
        <f t="shared" si="4"/>
        <v>74156.94</v>
      </c>
      <c r="L382" s="34"/>
      <c r="M382" s="82" t="s">
        <v>12</v>
      </c>
      <c r="N382" s="37"/>
    </row>
    <row r="383" spans="1:14" ht="12.75" customHeight="1" x14ac:dyDescent="0.3">
      <c r="A383" s="71"/>
      <c r="B383" s="71"/>
      <c r="C383" s="71"/>
      <c r="D383" s="28"/>
      <c r="E383" s="29"/>
      <c r="F383" s="56" t="s">
        <v>167</v>
      </c>
      <c r="G383" s="64" t="s">
        <v>168</v>
      </c>
      <c r="H383" s="51" t="s">
        <v>11</v>
      </c>
      <c r="I383" s="45">
        <f>_xlfn.CEILING.MATH(E380*0.25*E379)</f>
        <v>193</v>
      </c>
      <c r="J383" s="17">
        <v>959.95</v>
      </c>
      <c r="K383" s="18">
        <f t="shared" si="4"/>
        <v>185270.35</v>
      </c>
      <c r="L383" s="34"/>
      <c r="M383" s="82" t="s">
        <v>12</v>
      </c>
      <c r="N383" s="37"/>
    </row>
    <row r="384" spans="1:14" ht="12.75" customHeight="1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4"/>
        <v xml:space="preserve"> </v>
      </c>
      <c r="L384" s="34"/>
      <c r="M384" s="82"/>
      <c r="N384" s="37"/>
    </row>
    <row r="385" spans="1:14" ht="12.75" customHeight="1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/>
      <c r="L385" s="34"/>
      <c r="M385" s="82"/>
      <c r="N385" s="37"/>
    </row>
    <row r="386" spans="1:14" ht="12.75" customHeight="1" x14ac:dyDescent="0.3">
      <c r="A386" s="86"/>
      <c r="B386" s="127" t="s">
        <v>309</v>
      </c>
      <c r="C386" s="127"/>
      <c r="D386" s="128"/>
      <c r="E386" s="62">
        <v>700</v>
      </c>
      <c r="F386" s="56"/>
      <c r="G386" s="63"/>
      <c r="H386" s="51"/>
      <c r="I386" s="45"/>
      <c r="J386" s="17"/>
      <c r="K386" s="18"/>
      <c r="L386" s="34"/>
      <c r="M386" s="82"/>
      <c r="N386" s="37"/>
    </row>
    <row r="387" spans="1:14" ht="12.75" customHeight="1" x14ac:dyDescent="0.3">
      <c r="A387" s="68" t="s">
        <v>26</v>
      </c>
      <c r="B387" s="68" t="s">
        <v>26</v>
      </c>
      <c r="C387" s="70" t="s">
        <v>373</v>
      </c>
      <c r="D387" s="89">
        <v>0.5</v>
      </c>
      <c r="E387" s="62">
        <v>1.1000000000000001</v>
      </c>
      <c r="F387" s="56" t="s">
        <v>197</v>
      </c>
      <c r="G387" s="64" t="s">
        <v>198</v>
      </c>
      <c r="H387" s="51" t="s">
        <v>11</v>
      </c>
      <c r="I387" s="97">
        <f>_xlfn.CEILING.MATH(E387*E386/125)</f>
        <v>7</v>
      </c>
      <c r="J387" s="17">
        <v>19754.87</v>
      </c>
      <c r="K387" s="18"/>
      <c r="L387" s="34"/>
      <c r="M387" s="82"/>
      <c r="N387" s="37"/>
    </row>
    <row r="388" spans="1:14" ht="12.75" customHeight="1" x14ac:dyDescent="0.3">
      <c r="A388" s="71"/>
      <c r="B388" s="71"/>
      <c r="C388" s="71"/>
      <c r="D388" s="28"/>
      <c r="E388" s="29"/>
      <c r="F388" s="56" t="s">
        <v>374</v>
      </c>
      <c r="G388" s="64" t="s">
        <v>375</v>
      </c>
      <c r="H388" s="51" t="s">
        <v>11</v>
      </c>
      <c r="I388" s="45">
        <f>_xlfn.CEILING.MATH(E387*E386/D387)</f>
        <v>1540</v>
      </c>
      <c r="J388" s="17">
        <v>598.54999999999995</v>
      </c>
      <c r="K388" s="18"/>
      <c r="L388" s="34"/>
      <c r="M388" s="82" t="s">
        <v>12</v>
      </c>
      <c r="N388" s="37"/>
    </row>
    <row r="389" spans="1:14" ht="12.75" customHeight="1" x14ac:dyDescent="0.3">
      <c r="A389" s="71"/>
      <c r="B389" s="71"/>
      <c r="C389" s="71"/>
      <c r="D389" s="28"/>
      <c r="E389" s="29"/>
      <c r="F389" s="56" t="s">
        <v>312</v>
      </c>
      <c r="G389" s="64" t="s">
        <v>313</v>
      </c>
      <c r="H389" s="51" t="s">
        <v>11</v>
      </c>
      <c r="I389" s="45">
        <f>_xlfn.CEILING.MATH(E387*E386/20)</f>
        <v>39</v>
      </c>
      <c r="J389" s="17">
        <v>465.61</v>
      </c>
      <c r="K389" s="18"/>
      <c r="L389" s="34"/>
      <c r="M389" s="82"/>
      <c r="N389" s="37"/>
    </row>
    <row r="390" spans="1:14" ht="12.75" customHeight="1" x14ac:dyDescent="0.3">
      <c r="A390" s="71"/>
      <c r="B390" s="71"/>
      <c r="C390" s="71"/>
      <c r="D390" s="28"/>
      <c r="E390" s="29"/>
      <c r="F390" s="56" t="s">
        <v>159</v>
      </c>
      <c r="G390" s="64" t="s">
        <v>160</v>
      </c>
      <c r="H390" s="51" t="s">
        <v>11</v>
      </c>
      <c r="I390" s="45">
        <f>_xlfn.CEILING.MATH(E387*0.25*E386)</f>
        <v>193</v>
      </c>
      <c r="J390" s="17">
        <v>222.74</v>
      </c>
      <c r="K390" s="18"/>
      <c r="L390" s="34"/>
      <c r="M390" s="82"/>
      <c r="N390" s="37"/>
    </row>
    <row r="391" spans="1:14" ht="12.75" customHeight="1" x14ac:dyDescent="0.3">
      <c r="A391" s="71"/>
      <c r="B391" s="71"/>
      <c r="C391" s="71"/>
      <c r="D391" s="28"/>
      <c r="E391" s="29"/>
      <c r="F391" s="56"/>
      <c r="G391" s="64"/>
      <c r="H391" s="51"/>
      <c r="I391" s="45"/>
      <c r="J391" s="17"/>
      <c r="K391" s="18"/>
      <c r="L391" s="34"/>
      <c r="M391" s="82"/>
      <c r="N391" s="37"/>
    </row>
    <row r="392" spans="1:14" ht="12.75" customHeight="1" x14ac:dyDescent="0.3">
      <c r="A392" s="86"/>
      <c r="B392" s="127" t="s">
        <v>309</v>
      </c>
      <c r="C392" s="127"/>
      <c r="D392" s="128"/>
      <c r="E392" s="62">
        <v>700</v>
      </c>
      <c r="F392" s="56"/>
      <c r="G392" s="63"/>
      <c r="H392" s="51"/>
      <c r="I392" s="45"/>
      <c r="J392" s="17"/>
      <c r="K392" s="18"/>
      <c r="L392" s="34"/>
      <c r="M392" s="82"/>
      <c r="N392" s="37"/>
    </row>
    <row r="393" spans="1:14" ht="12.75" customHeight="1" x14ac:dyDescent="0.3">
      <c r="A393" s="68" t="s">
        <v>26</v>
      </c>
      <c r="B393" s="68" t="s">
        <v>211</v>
      </c>
      <c r="C393" s="70" t="s">
        <v>373</v>
      </c>
      <c r="D393" s="89">
        <v>0.5</v>
      </c>
      <c r="E393" s="62">
        <v>1.1000000000000001</v>
      </c>
      <c r="F393" s="56" t="s">
        <v>197</v>
      </c>
      <c r="G393" s="64" t="s">
        <v>198</v>
      </c>
      <c r="H393" s="51" t="s">
        <v>11</v>
      </c>
      <c r="I393" s="97">
        <f>_xlfn.CEILING.MATH(E393*E392/125)</f>
        <v>7</v>
      </c>
      <c r="J393" s="17">
        <v>19754.87</v>
      </c>
      <c r="K393" s="18"/>
      <c r="L393" s="34"/>
      <c r="M393" s="82"/>
      <c r="N393" s="37"/>
    </row>
    <row r="394" spans="1:14" ht="12.75" customHeight="1" x14ac:dyDescent="0.3">
      <c r="A394" s="71"/>
      <c r="B394" s="71"/>
      <c r="C394" s="71"/>
      <c r="D394" s="28"/>
      <c r="E394" s="29"/>
      <c r="F394" s="56" t="s">
        <v>376</v>
      </c>
      <c r="G394" s="64" t="s">
        <v>377</v>
      </c>
      <c r="H394" s="51" t="s">
        <v>11</v>
      </c>
      <c r="I394" s="45">
        <f>_xlfn.CEILING.MATH(E393*E392/D393)</f>
        <v>1540</v>
      </c>
      <c r="J394" s="17">
        <v>476.18</v>
      </c>
      <c r="K394" s="18"/>
      <c r="L394" s="34"/>
      <c r="M394" s="82"/>
      <c r="N394" s="37"/>
    </row>
    <row r="395" spans="1:14" ht="12.75" customHeight="1" x14ac:dyDescent="0.3">
      <c r="A395" s="71"/>
      <c r="B395" s="71"/>
      <c r="C395" s="71"/>
      <c r="D395" s="28"/>
      <c r="E395" s="29"/>
      <c r="F395" s="56" t="s">
        <v>312</v>
      </c>
      <c r="G395" s="64" t="s">
        <v>313</v>
      </c>
      <c r="H395" s="51" t="s">
        <v>11</v>
      </c>
      <c r="I395" s="45">
        <f>_xlfn.CEILING.MATH(E393*E392/20)</f>
        <v>39</v>
      </c>
      <c r="J395" s="17">
        <v>465.61</v>
      </c>
      <c r="K395" s="18"/>
      <c r="L395" s="34"/>
      <c r="M395" s="82"/>
      <c r="N395" s="37"/>
    </row>
    <row r="396" spans="1:14" ht="12.75" customHeight="1" x14ac:dyDescent="0.3">
      <c r="A396" s="71"/>
      <c r="B396" s="71"/>
      <c r="C396" s="71"/>
      <c r="D396" s="28"/>
      <c r="E396" s="29"/>
      <c r="F396" s="56" t="s">
        <v>314</v>
      </c>
      <c r="G396" s="64" t="s">
        <v>315</v>
      </c>
      <c r="H396" s="51" t="s">
        <v>11</v>
      </c>
      <c r="I396" s="45">
        <f>_xlfn.CEILING.MATH(E393*0.25*E392)</f>
        <v>193</v>
      </c>
      <c r="J396" s="17">
        <v>179.78</v>
      </c>
      <c r="K396" s="18"/>
      <c r="L396" s="34"/>
      <c r="M396" s="82"/>
      <c r="N396" s="37"/>
    </row>
    <row r="397" spans="1:14" ht="12.75" customHeight="1" x14ac:dyDescent="0.3">
      <c r="A397" s="71"/>
      <c r="B397" s="71"/>
      <c r="C397" s="71"/>
      <c r="D397" s="28"/>
      <c r="E397" s="29"/>
      <c r="F397" s="56"/>
      <c r="G397" s="64"/>
      <c r="H397" s="51"/>
      <c r="I397" s="45"/>
      <c r="J397" s="17"/>
      <c r="K397" s="18"/>
      <c r="L397" s="34"/>
      <c r="M397" s="82"/>
      <c r="N397" s="37"/>
    </row>
    <row r="398" spans="1:14" ht="12.75" customHeight="1" x14ac:dyDescent="0.3">
      <c r="A398" s="86"/>
      <c r="B398" s="127" t="s">
        <v>309</v>
      </c>
      <c r="C398" s="127"/>
      <c r="D398" s="128"/>
      <c r="E398" s="62">
        <v>700</v>
      </c>
      <c r="F398" s="56"/>
      <c r="G398" s="63"/>
      <c r="H398" s="51"/>
      <c r="I398" s="45"/>
      <c r="J398" s="17"/>
      <c r="K398" s="18"/>
      <c r="L398" s="34"/>
      <c r="M398" s="82"/>
      <c r="N398" s="37"/>
    </row>
    <row r="399" spans="1:14" ht="12.75" customHeight="1" x14ac:dyDescent="0.3">
      <c r="A399" s="68" t="s">
        <v>88</v>
      </c>
      <c r="B399" s="68" t="s">
        <v>156</v>
      </c>
      <c r="C399" s="70" t="s">
        <v>373</v>
      </c>
      <c r="D399" s="89">
        <v>0.5</v>
      </c>
      <c r="E399" s="62">
        <v>1.1000000000000001</v>
      </c>
      <c r="F399" s="56" t="s">
        <v>231</v>
      </c>
      <c r="G399" s="64" t="s">
        <v>232</v>
      </c>
      <c r="H399" s="51" t="s">
        <v>11</v>
      </c>
      <c r="I399" s="97">
        <f>_xlfn.CEILING.MATH(E399*E398/100)</f>
        <v>8</v>
      </c>
      <c r="J399" s="17">
        <v>189418.78</v>
      </c>
      <c r="K399" s="18"/>
      <c r="L399" s="34"/>
      <c r="M399" s="82"/>
      <c r="N399" s="37"/>
    </row>
    <row r="400" spans="1:14" ht="12.75" customHeight="1" x14ac:dyDescent="0.3">
      <c r="A400" s="71"/>
      <c r="B400" s="71"/>
      <c r="C400" s="71"/>
      <c r="D400" s="28"/>
      <c r="E400" s="29"/>
      <c r="F400" s="56" t="s">
        <v>378</v>
      </c>
      <c r="G400" s="64" t="s">
        <v>379</v>
      </c>
      <c r="H400" s="51" t="s">
        <v>11</v>
      </c>
      <c r="I400" s="45">
        <f>_xlfn.CEILING.MATH(E399*E398/D399)</f>
        <v>1540</v>
      </c>
      <c r="J400" s="17">
        <v>1349.44</v>
      </c>
      <c r="K400" s="18"/>
      <c r="L400" s="34"/>
      <c r="M400" s="82" t="s">
        <v>12</v>
      </c>
      <c r="N400" s="37"/>
    </row>
    <row r="401" spans="1:14" ht="12.75" customHeight="1" x14ac:dyDescent="0.3">
      <c r="A401" s="71"/>
      <c r="B401" s="71"/>
      <c r="C401" s="71"/>
      <c r="D401" s="28"/>
      <c r="E401" s="29"/>
      <c r="F401" s="56" t="s">
        <v>316</v>
      </c>
      <c r="G401" s="64" t="s">
        <v>317</v>
      </c>
      <c r="H401" s="51" t="s">
        <v>11</v>
      </c>
      <c r="I401" s="45">
        <f>_xlfn.CEILING.MATH(E399*E398/20)</f>
        <v>39</v>
      </c>
      <c r="J401" s="17">
        <v>1901.46</v>
      </c>
      <c r="K401" s="18"/>
      <c r="L401" s="34"/>
      <c r="M401" s="82"/>
      <c r="N401" s="37"/>
    </row>
    <row r="402" spans="1:14" ht="12.75" customHeight="1" x14ac:dyDescent="0.3">
      <c r="A402" s="71"/>
      <c r="B402" s="71"/>
      <c r="C402" s="71"/>
      <c r="D402" s="28"/>
      <c r="E402" s="29"/>
      <c r="F402" s="56" t="s">
        <v>165</v>
      </c>
      <c r="G402" s="64" t="s">
        <v>166</v>
      </c>
      <c r="H402" s="51" t="s">
        <v>11</v>
      </c>
      <c r="I402" s="45">
        <f>_xlfn.CEILING.MATH(E399*0.25*E398)</f>
        <v>193</v>
      </c>
      <c r="J402" s="17">
        <v>510.89</v>
      </c>
      <c r="K402" s="18"/>
      <c r="L402" s="34"/>
      <c r="M402" s="82"/>
      <c r="N402" s="37"/>
    </row>
    <row r="403" spans="1:14" ht="12.75" customHeight="1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/>
      <c r="L403" s="34"/>
      <c r="M403" s="82"/>
      <c r="N403" s="37"/>
    </row>
    <row r="404" spans="1:14" ht="12.75" customHeight="1" x14ac:dyDescent="0.3">
      <c r="A404" s="86"/>
      <c r="B404" s="127" t="s">
        <v>309</v>
      </c>
      <c r="C404" s="127"/>
      <c r="D404" s="128"/>
      <c r="E404" s="62">
        <v>700</v>
      </c>
      <c r="F404" s="56"/>
      <c r="G404" s="63"/>
      <c r="H404" s="51"/>
      <c r="I404" s="45"/>
      <c r="J404" s="17"/>
      <c r="K404" s="18"/>
      <c r="L404" s="34"/>
      <c r="M404" s="82"/>
      <c r="N404" s="37"/>
    </row>
    <row r="405" spans="1:14" ht="12.75" customHeight="1" x14ac:dyDescent="0.3">
      <c r="A405" s="68" t="s">
        <v>88</v>
      </c>
      <c r="B405" s="68" t="s">
        <v>88</v>
      </c>
      <c r="C405" s="70" t="s">
        <v>373</v>
      </c>
      <c r="D405" s="89">
        <v>0.5</v>
      </c>
      <c r="E405" s="62">
        <v>1.1000000000000001</v>
      </c>
      <c r="F405" s="56" t="s">
        <v>231</v>
      </c>
      <c r="G405" s="64" t="s">
        <v>232</v>
      </c>
      <c r="H405" s="51" t="s">
        <v>11</v>
      </c>
      <c r="I405" s="97">
        <f>_xlfn.CEILING.MATH(E405*E404/100)</f>
        <v>8</v>
      </c>
      <c r="J405" s="17">
        <v>189418.78</v>
      </c>
      <c r="K405" s="18"/>
      <c r="L405" s="34"/>
      <c r="M405" s="82"/>
      <c r="N405" s="37"/>
    </row>
    <row r="406" spans="1:14" ht="12.75" customHeight="1" x14ac:dyDescent="0.3">
      <c r="A406" s="71"/>
      <c r="B406" s="71"/>
      <c r="C406" s="71"/>
      <c r="D406" s="28"/>
      <c r="E406" s="29"/>
      <c r="F406" s="56" t="s">
        <v>380</v>
      </c>
      <c r="G406" s="64" t="s">
        <v>381</v>
      </c>
      <c r="H406" s="51" t="s">
        <v>11</v>
      </c>
      <c r="I406" s="45">
        <f>_xlfn.CEILING.MATH(E405*E404/D405)</f>
        <v>1540</v>
      </c>
      <c r="J406" s="17">
        <v>2481.88</v>
      </c>
      <c r="K406" s="18"/>
      <c r="L406" s="34"/>
      <c r="M406" s="82" t="s">
        <v>12</v>
      </c>
      <c r="N406" s="37"/>
    </row>
    <row r="407" spans="1:14" ht="12.75" customHeight="1" x14ac:dyDescent="0.3">
      <c r="A407" s="71"/>
      <c r="B407" s="71"/>
      <c r="C407" s="71"/>
      <c r="D407" s="28"/>
      <c r="E407" s="29"/>
      <c r="F407" s="56" t="s">
        <v>316</v>
      </c>
      <c r="G407" s="64" t="s">
        <v>317</v>
      </c>
      <c r="H407" s="51" t="s">
        <v>11</v>
      </c>
      <c r="I407" s="45">
        <f>_xlfn.CEILING.MATH(E405*E404/20)</f>
        <v>39</v>
      </c>
      <c r="J407" s="17">
        <v>1901.46</v>
      </c>
      <c r="K407" s="18"/>
      <c r="L407" s="34"/>
      <c r="M407" s="82"/>
      <c r="N407" s="37"/>
    </row>
    <row r="408" spans="1:14" ht="12.75" customHeight="1" x14ac:dyDescent="0.3">
      <c r="A408" s="71"/>
      <c r="B408" s="71"/>
      <c r="C408" s="71"/>
      <c r="D408" s="28"/>
      <c r="E408" s="29"/>
      <c r="F408" s="56" t="s">
        <v>167</v>
      </c>
      <c r="G408" s="64" t="s">
        <v>168</v>
      </c>
      <c r="H408" s="51" t="s">
        <v>11</v>
      </c>
      <c r="I408" s="45">
        <f>_xlfn.CEILING.MATH(E405*0.25*E404)</f>
        <v>193</v>
      </c>
      <c r="J408" s="17">
        <v>959.95</v>
      </c>
      <c r="K408" s="18"/>
      <c r="L408" s="34"/>
      <c r="M408" s="82"/>
      <c r="N408" s="37"/>
    </row>
    <row r="409" spans="1:14" ht="12.75" customHeight="1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/>
      <c r="L409" s="34"/>
      <c r="M409" s="82"/>
      <c r="N409" s="37"/>
    </row>
    <row r="410" spans="1:14" ht="12.75" customHeight="1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4"/>
        <v xml:space="preserve"> </v>
      </c>
      <c r="L410" s="34"/>
      <c r="M410" s="82"/>
      <c r="N410" s="37"/>
    </row>
    <row r="411" spans="1:14" ht="12.75" customHeight="1" x14ac:dyDescent="0.3">
      <c r="A411" s="86"/>
      <c r="B411" s="127" t="s">
        <v>309</v>
      </c>
      <c r="C411" s="127"/>
      <c r="D411" s="128"/>
      <c r="E411" s="62">
        <v>700</v>
      </c>
      <c r="F411" s="56"/>
      <c r="G411" s="63"/>
      <c r="H411" s="51"/>
      <c r="I411" s="45"/>
      <c r="J411" s="17"/>
      <c r="K411" s="18" t="str">
        <f t="shared" si="4"/>
        <v xml:space="preserve"> </v>
      </c>
      <c r="L411" s="34"/>
      <c r="M411" s="82"/>
      <c r="N411" s="37"/>
    </row>
    <row r="412" spans="1:14" ht="12.75" customHeight="1" x14ac:dyDescent="0.3">
      <c r="A412" s="68" t="s">
        <v>26</v>
      </c>
      <c r="B412" s="68" t="s">
        <v>26</v>
      </c>
      <c r="C412" s="70" t="s">
        <v>252</v>
      </c>
      <c r="D412" s="89">
        <v>0.5</v>
      </c>
      <c r="E412" s="62">
        <v>1.1000000000000001</v>
      </c>
      <c r="F412" s="56" t="s">
        <v>197</v>
      </c>
      <c r="G412" s="64" t="s">
        <v>198</v>
      </c>
      <c r="H412" s="51" t="s">
        <v>11</v>
      </c>
      <c r="I412" s="97">
        <f>_xlfn.CEILING.MATH(E412*E411/125)</f>
        <v>7</v>
      </c>
      <c r="J412" s="17">
        <v>19754.87</v>
      </c>
      <c r="K412" s="18">
        <f t="shared" si="4"/>
        <v>138284.09</v>
      </c>
      <c r="L412" s="34"/>
      <c r="M412" s="82"/>
      <c r="N412" s="37"/>
    </row>
    <row r="413" spans="1:14" ht="12.75" customHeight="1" x14ac:dyDescent="0.3">
      <c r="A413" s="71"/>
      <c r="B413" s="71"/>
      <c r="C413" s="71"/>
      <c r="D413" s="28"/>
      <c r="E413" s="29"/>
      <c r="F413" s="56" t="s">
        <v>382</v>
      </c>
      <c r="G413" s="64" t="s">
        <v>383</v>
      </c>
      <c r="H413" s="51" t="s">
        <v>11</v>
      </c>
      <c r="I413" s="45">
        <f>_xlfn.CEILING.MATH(E412*E411/D412)</f>
        <v>1540</v>
      </c>
      <c r="J413" s="17">
        <v>834.4</v>
      </c>
      <c r="K413" s="18">
        <f t="shared" si="4"/>
        <v>1284976</v>
      </c>
      <c r="L413" s="34"/>
      <c r="M413" s="82" t="s">
        <v>12</v>
      </c>
      <c r="N413" s="37"/>
    </row>
    <row r="414" spans="1:14" ht="12.75" customHeight="1" x14ac:dyDescent="0.3">
      <c r="A414" s="71"/>
      <c r="B414" s="71"/>
      <c r="C414" s="71"/>
      <c r="D414" s="28"/>
      <c r="E414" s="29"/>
      <c r="F414" s="56" t="s">
        <v>312</v>
      </c>
      <c r="G414" s="64" t="s">
        <v>313</v>
      </c>
      <c r="H414" s="51" t="s">
        <v>11</v>
      </c>
      <c r="I414" s="45">
        <f>_xlfn.CEILING.MATH(E412*E411/20)</f>
        <v>39</v>
      </c>
      <c r="J414" s="17">
        <v>465.61</v>
      </c>
      <c r="K414" s="18">
        <f t="shared" si="4"/>
        <v>18158.79</v>
      </c>
      <c r="L414" s="34"/>
      <c r="M414" s="82"/>
      <c r="N414" s="37"/>
    </row>
    <row r="415" spans="1:14" ht="12.75" customHeight="1" x14ac:dyDescent="0.3">
      <c r="A415" s="71"/>
      <c r="B415" s="71"/>
      <c r="C415" s="71"/>
      <c r="D415" s="28"/>
      <c r="E415" s="29"/>
      <c r="F415" s="56" t="s">
        <v>159</v>
      </c>
      <c r="G415" s="64" t="s">
        <v>160</v>
      </c>
      <c r="H415" s="51" t="s">
        <v>11</v>
      </c>
      <c r="I415" s="45">
        <f>_xlfn.CEILING.MATH(E412*0.25*E411)</f>
        <v>193</v>
      </c>
      <c r="J415" s="17">
        <v>222.74</v>
      </c>
      <c r="K415" s="18">
        <f t="shared" si="4"/>
        <v>42988.82</v>
      </c>
      <c r="L415" s="34"/>
      <c r="M415" s="82"/>
      <c r="N415" s="37"/>
    </row>
    <row r="416" spans="1:14" ht="12.75" customHeight="1" x14ac:dyDescent="0.3">
      <c r="A416" s="71"/>
      <c r="B416" s="71"/>
      <c r="C416" s="71"/>
      <c r="D416" s="28"/>
      <c r="E416" s="29"/>
      <c r="F416" s="56"/>
      <c r="G416" s="64"/>
      <c r="H416" s="51"/>
      <c r="I416" s="45"/>
      <c r="J416" s="17"/>
      <c r="K416" s="18" t="str">
        <f t="shared" si="4"/>
        <v xml:space="preserve"> </v>
      </c>
      <c r="L416" s="34"/>
      <c r="M416" s="82"/>
      <c r="N416" s="37"/>
    </row>
    <row r="417" spans="1:14" ht="12.75" customHeight="1" x14ac:dyDescent="0.3">
      <c r="A417" s="86"/>
      <c r="B417" s="127" t="s">
        <v>309</v>
      </c>
      <c r="C417" s="127"/>
      <c r="D417" s="128"/>
      <c r="E417" s="62">
        <v>700</v>
      </c>
      <c r="F417" s="56"/>
      <c r="G417" s="63"/>
      <c r="H417" s="51"/>
      <c r="I417" s="45"/>
      <c r="J417" s="17"/>
      <c r="K417" s="18" t="str">
        <f t="shared" si="4"/>
        <v xml:space="preserve"> </v>
      </c>
      <c r="L417" s="34"/>
      <c r="M417" s="82"/>
      <c r="N417" s="37"/>
    </row>
    <row r="418" spans="1:14" ht="12.75" customHeight="1" x14ac:dyDescent="0.3">
      <c r="A418" s="68" t="s">
        <v>26</v>
      </c>
      <c r="B418" s="68" t="s">
        <v>211</v>
      </c>
      <c r="C418" s="70" t="s">
        <v>252</v>
      </c>
      <c r="D418" s="89">
        <v>0.5</v>
      </c>
      <c r="E418" s="62">
        <v>1.1000000000000001</v>
      </c>
      <c r="F418" s="56" t="s">
        <v>197</v>
      </c>
      <c r="G418" s="64" t="s">
        <v>198</v>
      </c>
      <c r="H418" s="51" t="s">
        <v>11</v>
      </c>
      <c r="I418" s="97">
        <f>_xlfn.CEILING.MATH(E418*E417/125)</f>
        <v>7</v>
      </c>
      <c r="J418" s="17">
        <v>19754.87</v>
      </c>
      <c r="K418" s="18">
        <f t="shared" si="4"/>
        <v>138284.09</v>
      </c>
      <c r="L418" s="34"/>
      <c r="M418" s="82"/>
      <c r="N418" s="37"/>
    </row>
    <row r="419" spans="1:14" ht="12.75" customHeight="1" x14ac:dyDescent="0.3">
      <c r="A419" s="71"/>
      <c r="B419" s="71"/>
      <c r="C419" s="71"/>
      <c r="D419" s="28"/>
      <c r="E419" s="29"/>
      <c r="F419" s="56" t="s">
        <v>384</v>
      </c>
      <c r="G419" s="64" t="s">
        <v>385</v>
      </c>
      <c r="H419" s="51" t="s">
        <v>11</v>
      </c>
      <c r="I419" s="45">
        <f>_xlfn.CEILING.MATH(E418*E417/D418)</f>
        <v>1540</v>
      </c>
      <c r="J419" s="17">
        <v>679.85</v>
      </c>
      <c r="K419" s="18">
        <f t="shared" si="4"/>
        <v>1046969</v>
      </c>
      <c r="L419" s="34"/>
      <c r="M419" s="82" t="s">
        <v>12</v>
      </c>
      <c r="N419" s="37"/>
    </row>
    <row r="420" spans="1:14" ht="12.75" customHeight="1" x14ac:dyDescent="0.3">
      <c r="A420" s="71"/>
      <c r="B420" s="71"/>
      <c r="C420" s="71"/>
      <c r="D420" s="28"/>
      <c r="E420" s="29"/>
      <c r="F420" s="56" t="s">
        <v>312</v>
      </c>
      <c r="G420" s="64" t="s">
        <v>313</v>
      </c>
      <c r="H420" s="51" t="s">
        <v>11</v>
      </c>
      <c r="I420" s="45">
        <f>_xlfn.CEILING.MATH(E418*E417/20)</f>
        <v>39</v>
      </c>
      <c r="J420" s="17">
        <v>465.61</v>
      </c>
      <c r="K420" s="18">
        <f t="shared" si="4"/>
        <v>18158.79</v>
      </c>
      <c r="L420" s="34"/>
      <c r="M420" s="82"/>
      <c r="N420" s="37"/>
    </row>
    <row r="421" spans="1:14" ht="12.75" customHeight="1" x14ac:dyDescent="0.3">
      <c r="A421" s="71"/>
      <c r="B421" s="71"/>
      <c r="C421" s="71"/>
      <c r="D421" s="28"/>
      <c r="E421" s="29"/>
      <c r="F421" s="56" t="s">
        <v>314</v>
      </c>
      <c r="G421" s="64" t="s">
        <v>315</v>
      </c>
      <c r="H421" s="51" t="s">
        <v>11</v>
      </c>
      <c r="I421" s="45">
        <f>_xlfn.CEILING.MATH(E418*0.25*E417)</f>
        <v>193</v>
      </c>
      <c r="J421" s="17">
        <v>179.78</v>
      </c>
      <c r="K421" s="18">
        <f t="shared" si="4"/>
        <v>34697.54</v>
      </c>
      <c r="L421" s="34"/>
      <c r="M421" s="82"/>
      <c r="N421" s="37"/>
    </row>
    <row r="422" spans="1:14" ht="12.75" customHeight="1" x14ac:dyDescent="0.3">
      <c r="A422" s="71"/>
      <c r="B422" s="71"/>
      <c r="C422" s="71"/>
      <c r="D422" s="28"/>
      <c r="E422" s="29"/>
      <c r="F422" s="56"/>
      <c r="G422" s="64"/>
      <c r="H422" s="51"/>
      <c r="I422" s="45"/>
      <c r="J422" s="17"/>
      <c r="K422" s="18" t="str">
        <f t="shared" si="4"/>
        <v xml:space="preserve"> </v>
      </c>
      <c r="L422" s="34"/>
      <c r="M422" s="82"/>
      <c r="N422" s="37"/>
    </row>
    <row r="423" spans="1:14" ht="12.75" customHeight="1" x14ac:dyDescent="0.3">
      <c r="A423" s="86"/>
      <c r="B423" s="127" t="s">
        <v>309</v>
      </c>
      <c r="C423" s="127"/>
      <c r="D423" s="128"/>
      <c r="E423" s="62">
        <v>700</v>
      </c>
      <c r="F423" s="56"/>
      <c r="G423" s="63"/>
      <c r="H423" s="51"/>
      <c r="I423" s="45"/>
      <c r="J423" s="17"/>
      <c r="K423" s="18" t="str">
        <f t="shared" si="4"/>
        <v xml:space="preserve"> </v>
      </c>
      <c r="L423" s="34"/>
      <c r="M423" s="82"/>
      <c r="N423" s="37"/>
    </row>
    <row r="424" spans="1:14" ht="12.75" customHeight="1" x14ac:dyDescent="0.3">
      <c r="A424" s="68" t="s">
        <v>88</v>
      </c>
      <c r="B424" s="68" t="s">
        <v>156</v>
      </c>
      <c r="C424" s="70" t="s">
        <v>252</v>
      </c>
      <c r="D424" s="89">
        <v>0.5</v>
      </c>
      <c r="E424" s="62">
        <v>1.1000000000000001</v>
      </c>
      <c r="F424" s="56" t="s">
        <v>231</v>
      </c>
      <c r="G424" s="64" t="s">
        <v>232</v>
      </c>
      <c r="H424" s="51" t="s">
        <v>11</v>
      </c>
      <c r="I424" s="97">
        <f>_xlfn.CEILING.MATH(E424*E423/100)</f>
        <v>8</v>
      </c>
      <c r="J424" s="17">
        <v>189418.78</v>
      </c>
      <c r="K424" s="18">
        <f t="shared" si="4"/>
        <v>1515350.24</v>
      </c>
      <c r="L424" s="34"/>
      <c r="M424" s="82"/>
      <c r="N424" s="37"/>
    </row>
    <row r="425" spans="1:14" ht="12.75" customHeight="1" x14ac:dyDescent="0.3">
      <c r="A425" s="71"/>
      <c r="B425" s="71"/>
      <c r="C425" s="71"/>
      <c r="D425" s="28"/>
      <c r="E425" s="29"/>
      <c r="F425" s="56" t="s">
        <v>386</v>
      </c>
      <c r="G425" s="64" t="s">
        <v>385</v>
      </c>
      <c r="H425" s="51" t="s">
        <v>11</v>
      </c>
      <c r="I425" s="45">
        <f>_xlfn.CEILING.MATH(E424*E423/D424)</f>
        <v>1540</v>
      </c>
      <c r="J425" s="17">
        <v>679.85</v>
      </c>
      <c r="K425" s="18">
        <f t="shared" si="4"/>
        <v>1046969</v>
      </c>
      <c r="L425" s="34"/>
      <c r="M425" s="82" t="s">
        <v>12</v>
      </c>
      <c r="N425" s="37"/>
    </row>
    <row r="426" spans="1:14" ht="12.75" customHeight="1" x14ac:dyDescent="0.3">
      <c r="A426" s="71"/>
      <c r="B426" s="71"/>
      <c r="C426" s="71"/>
      <c r="D426" s="28"/>
      <c r="E426" s="29"/>
      <c r="F426" s="56" t="s">
        <v>316</v>
      </c>
      <c r="G426" s="64" t="s">
        <v>317</v>
      </c>
      <c r="H426" s="51" t="s">
        <v>11</v>
      </c>
      <c r="I426" s="45">
        <f>_xlfn.CEILING.MATH(E424*E423/20)</f>
        <v>39</v>
      </c>
      <c r="J426" s="17">
        <v>1901.46</v>
      </c>
      <c r="K426" s="18">
        <f t="shared" si="4"/>
        <v>74156.94</v>
      </c>
      <c r="L426" s="34"/>
      <c r="M426" s="82"/>
      <c r="N426" s="37"/>
    </row>
    <row r="427" spans="1:14" ht="12.75" customHeight="1" x14ac:dyDescent="0.3">
      <c r="A427" s="71"/>
      <c r="B427" s="71"/>
      <c r="C427" s="71"/>
      <c r="D427" s="28"/>
      <c r="E427" s="29"/>
      <c r="F427" s="56" t="s">
        <v>165</v>
      </c>
      <c r="G427" s="64" t="s">
        <v>166</v>
      </c>
      <c r="H427" s="51" t="s">
        <v>11</v>
      </c>
      <c r="I427" s="45">
        <f>_xlfn.CEILING.MATH(E424*0.25*E423)</f>
        <v>193</v>
      </c>
      <c r="J427" s="17">
        <v>510.89</v>
      </c>
      <c r="K427" s="18">
        <f t="shared" si="4"/>
        <v>98601.77</v>
      </c>
      <c r="L427" s="34"/>
      <c r="M427" s="82"/>
      <c r="N427" s="37"/>
    </row>
    <row r="428" spans="1:14" ht="12.75" customHeight="1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4"/>
        <v xml:space="preserve"> </v>
      </c>
      <c r="L428" s="34"/>
      <c r="M428" s="82"/>
      <c r="N428" s="37"/>
    </row>
    <row r="429" spans="1:14" ht="12.75" customHeight="1" x14ac:dyDescent="0.3">
      <c r="A429" s="86"/>
      <c r="B429" s="127" t="s">
        <v>309</v>
      </c>
      <c r="C429" s="127"/>
      <c r="D429" s="128"/>
      <c r="E429" s="62">
        <v>700</v>
      </c>
      <c r="F429" s="56"/>
      <c r="G429" s="63"/>
      <c r="H429" s="51"/>
      <c r="I429" s="45"/>
      <c r="J429" s="17"/>
      <c r="K429" s="18" t="str">
        <f t="shared" ref="K429:K492" si="5">IF(I429,IF(ISNUMBER(J429),J429*I429," ")," ")</f>
        <v xml:space="preserve"> </v>
      </c>
      <c r="L429" s="34"/>
      <c r="M429" s="82"/>
      <c r="N429" s="37"/>
    </row>
    <row r="430" spans="1:14" ht="12.75" customHeight="1" x14ac:dyDescent="0.3">
      <c r="A430" s="68" t="s">
        <v>88</v>
      </c>
      <c r="B430" s="68" t="s">
        <v>88</v>
      </c>
      <c r="C430" s="70" t="s">
        <v>252</v>
      </c>
      <c r="D430" s="89">
        <v>0.5</v>
      </c>
      <c r="E430" s="62">
        <v>1.1000000000000001</v>
      </c>
      <c r="F430" s="56" t="s">
        <v>231</v>
      </c>
      <c r="G430" s="64" t="s">
        <v>232</v>
      </c>
      <c r="H430" s="51" t="s">
        <v>11</v>
      </c>
      <c r="I430" s="97">
        <f>_xlfn.CEILING.MATH(E430*E429/100)</f>
        <v>8</v>
      </c>
      <c r="J430" s="17">
        <v>189418.78</v>
      </c>
      <c r="K430" s="18">
        <f t="shared" si="5"/>
        <v>1515350.24</v>
      </c>
      <c r="L430" s="34"/>
      <c r="M430" s="82"/>
      <c r="N430" s="37"/>
    </row>
    <row r="431" spans="1:14" ht="12.75" customHeight="1" x14ac:dyDescent="0.3">
      <c r="A431" s="71"/>
      <c r="B431" s="71"/>
      <c r="C431" s="71"/>
      <c r="D431" s="28"/>
      <c r="E431" s="29"/>
      <c r="F431" s="56" t="s">
        <v>387</v>
      </c>
      <c r="G431" s="64" t="s">
        <v>388</v>
      </c>
      <c r="H431" s="51" t="s">
        <v>11</v>
      </c>
      <c r="I431" s="45">
        <f>_xlfn.CEILING.MATH(E430*E429/D430)</f>
        <v>1540</v>
      </c>
      <c r="J431" s="17">
        <v>1607.15</v>
      </c>
      <c r="K431" s="18">
        <f t="shared" si="5"/>
        <v>2475011</v>
      </c>
      <c r="L431" s="34"/>
      <c r="M431" s="82" t="s">
        <v>12</v>
      </c>
      <c r="N431" s="37"/>
    </row>
    <row r="432" spans="1:14" ht="12.75" customHeight="1" x14ac:dyDescent="0.3">
      <c r="A432" s="71"/>
      <c r="B432" s="71"/>
      <c r="C432" s="71"/>
      <c r="D432" s="28"/>
      <c r="E432" s="29"/>
      <c r="F432" s="56" t="s">
        <v>316</v>
      </c>
      <c r="G432" s="64" t="s">
        <v>317</v>
      </c>
      <c r="H432" s="51" t="s">
        <v>11</v>
      </c>
      <c r="I432" s="45">
        <f>_xlfn.CEILING.MATH(E430*E429/20)</f>
        <v>39</v>
      </c>
      <c r="J432" s="17">
        <v>1901.46</v>
      </c>
      <c r="K432" s="18">
        <f t="shared" si="5"/>
        <v>74156.94</v>
      </c>
      <c r="L432" s="34"/>
      <c r="M432" s="82"/>
      <c r="N432" s="37"/>
    </row>
    <row r="433" spans="1:14" ht="12.75" customHeight="1" x14ac:dyDescent="0.3">
      <c r="A433" s="71"/>
      <c r="B433" s="71"/>
      <c r="C433" s="71"/>
      <c r="D433" s="28"/>
      <c r="E433" s="29"/>
      <c r="F433" s="56" t="s">
        <v>167</v>
      </c>
      <c r="G433" s="64" t="s">
        <v>168</v>
      </c>
      <c r="H433" s="51" t="s">
        <v>11</v>
      </c>
      <c r="I433" s="45">
        <f>_xlfn.CEILING.MATH(E430*0.25*E429)</f>
        <v>193</v>
      </c>
      <c r="J433" s="17">
        <v>959.95</v>
      </c>
      <c r="K433" s="18">
        <f t="shared" si="5"/>
        <v>185270.35</v>
      </c>
      <c r="L433" s="34"/>
      <c r="M433" s="82"/>
      <c r="N433" s="37"/>
    </row>
    <row r="434" spans="1:14" ht="12.75" customHeight="1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5"/>
        <v xml:space="preserve"> </v>
      </c>
      <c r="L434" s="34"/>
      <c r="M434" s="82"/>
      <c r="N434" s="37"/>
    </row>
    <row r="435" spans="1:14" ht="12.75" customHeight="1" x14ac:dyDescent="0.3">
      <c r="A435" s="86"/>
      <c r="B435" s="127" t="s">
        <v>309</v>
      </c>
      <c r="C435" s="127"/>
      <c r="D435" s="128"/>
      <c r="E435" s="62">
        <v>700</v>
      </c>
      <c r="F435" s="56"/>
      <c r="G435" s="63"/>
      <c r="H435" s="51"/>
      <c r="I435" s="45"/>
      <c r="J435" s="17"/>
      <c r="K435" s="18" t="str">
        <f t="shared" si="5"/>
        <v xml:space="preserve"> </v>
      </c>
      <c r="L435" s="34"/>
      <c r="M435" s="82"/>
      <c r="N435" s="37"/>
    </row>
    <row r="436" spans="1:14" ht="12.75" customHeight="1" x14ac:dyDescent="0.3">
      <c r="A436" s="68" t="s">
        <v>26</v>
      </c>
      <c r="B436" s="68" t="s">
        <v>389</v>
      </c>
      <c r="C436" s="70" t="s">
        <v>252</v>
      </c>
      <c r="D436" s="89">
        <v>0.5</v>
      </c>
      <c r="E436" s="62">
        <v>1.1000000000000001</v>
      </c>
      <c r="F436" s="56" t="s">
        <v>197</v>
      </c>
      <c r="G436" s="64" t="s">
        <v>198</v>
      </c>
      <c r="H436" s="51" t="s">
        <v>11</v>
      </c>
      <c r="I436" s="97">
        <f>_xlfn.CEILING.MATH(E436*E435/125)</f>
        <v>7</v>
      </c>
      <c r="J436" s="17">
        <v>19754.87</v>
      </c>
      <c r="K436" s="18">
        <f t="shared" si="5"/>
        <v>138284.09</v>
      </c>
      <c r="L436" s="34"/>
      <c r="M436" s="82"/>
      <c r="N436" s="37"/>
    </row>
    <row r="437" spans="1:14" ht="12.75" customHeight="1" x14ac:dyDescent="0.3">
      <c r="A437" s="71"/>
      <c r="B437" s="71"/>
      <c r="C437" s="71"/>
      <c r="D437" s="28"/>
      <c r="E437" s="29"/>
      <c r="F437" s="56" t="s">
        <v>390</v>
      </c>
      <c r="G437" s="64" t="s">
        <v>391</v>
      </c>
      <c r="H437" s="51" t="s">
        <v>11</v>
      </c>
      <c r="I437" s="45">
        <f>_xlfn.CEILING.MATH(E436*E435/D436)</f>
        <v>1540</v>
      </c>
      <c r="J437" s="17">
        <v>450.94</v>
      </c>
      <c r="K437" s="18">
        <f t="shared" si="5"/>
        <v>694447.6</v>
      </c>
      <c r="L437" s="34"/>
      <c r="M437" s="82"/>
      <c r="N437" s="37"/>
    </row>
    <row r="438" spans="1:14" ht="12.75" customHeight="1" x14ac:dyDescent="0.3">
      <c r="A438" s="71"/>
      <c r="B438" s="71"/>
      <c r="C438" s="71"/>
      <c r="D438" s="28"/>
      <c r="E438" s="29"/>
      <c r="F438" s="56" t="s">
        <v>312</v>
      </c>
      <c r="G438" s="64" t="s">
        <v>313</v>
      </c>
      <c r="H438" s="51" t="s">
        <v>11</v>
      </c>
      <c r="I438" s="45">
        <f>_xlfn.CEILING.MATH(E436*E435/20)</f>
        <v>39</v>
      </c>
      <c r="J438" s="17">
        <v>465.61</v>
      </c>
      <c r="K438" s="18">
        <f t="shared" si="5"/>
        <v>18158.79</v>
      </c>
      <c r="L438" s="34"/>
      <c r="M438" s="82"/>
      <c r="N438" s="37"/>
    </row>
    <row r="439" spans="1:14" ht="12.75" customHeight="1" x14ac:dyDescent="0.3">
      <c r="A439" s="71"/>
      <c r="B439" s="71"/>
      <c r="C439" s="71"/>
      <c r="D439" s="28"/>
      <c r="E439" s="29"/>
      <c r="F439" s="56" t="s">
        <v>159</v>
      </c>
      <c r="G439" s="64" t="s">
        <v>160</v>
      </c>
      <c r="H439" s="51" t="s">
        <v>11</v>
      </c>
      <c r="I439" s="45">
        <f>_xlfn.CEILING.MATH(E436*0.25*E435)</f>
        <v>193</v>
      </c>
      <c r="J439" s="17">
        <v>222.74</v>
      </c>
      <c r="K439" s="18">
        <f t="shared" si="5"/>
        <v>42988.82</v>
      </c>
      <c r="L439" s="34"/>
      <c r="M439" s="82"/>
      <c r="N439" s="37"/>
    </row>
    <row r="440" spans="1:14" ht="12.75" customHeight="1" x14ac:dyDescent="0.3">
      <c r="A440" s="71"/>
      <c r="B440" s="71"/>
      <c r="C440" s="71"/>
      <c r="D440" s="28"/>
      <c r="E440" s="29"/>
      <c r="F440" s="56"/>
      <c r="G440" s="64"/>
      <c r="H440" s="51"/>
      <c r="I440" s="45"/>
      <c r="J440" s="17"/>
      <c r="K440" s="18" t="str">
        <f t="shared" si="5"/>
        <v xml:space="preserve"> </v>
      </c>
      <c r="L440" s="34"/>
      <c r="M440" s="82"/>
      <c r="N440" s="37"/>
    </row>
    <row r="441" spans="1:14" ht="12.75" customHeight="1" x14ac:dyDescent="0.3">
      <c r="A441" s="86"/>
      <c r="B441" s="127" t="s">
        <v>309</v>
      </c>
      <c r="C441" s="127"/>
      <c r="D441" s="128"/>
      <c r="E441" s="62">
        <v>700</v>
      </c>
      <c r="F441" s="56"/>
      <c r="G441" s="63"/>
      <c r="H441" s="51"/>
      <c r="I441" s="45"/>
      <c r="J441" s="17"/>
      <c r="K441" s="18" t="str">
        <f t="shared" si="5"/>
        <v xml:space="preserve"> </v>
      </c>
      <c r="L441" s="34"/>
      <c r="M441" s="82"/>
      <c r="N441" s="37"/>
    </row>
    <row r="442" spans="1:14" ht="12.75" customHeight="1" x14ac:dyDescent="0.3">
      <c r="A442" s="68" t="s">
        <v>26</v>
      </c>
      <c r="B442" s="68" t="s">
        <v>392</v>
      </c>
      <c r="C442" s="70" t="s">
        <v>252</v>
      </c>
      <c r="D442" s="89">
        <v>0.5</v>
      </c>
      <c r="E442" s="62">
        <v>1.1000000000000001</v>
      </c>
      <c r="F442" s="56" t="s">
        <v>197</v>
      </c>
      <c r="G442" s="64" t="s">
        <v>198</v>
      </c>
      <c r="H442" s="51" t="s">
        <v>11</v>
      </c>
      <c r="I442" s="97">
        <f>_xlfn.CEILING.MATH(E442*E441/125)</f>
        <v>7</v>
      </c>
      <c r="J442" s="17">
        <v>19754.87</v>
      </c>
      <c r="K442" s="18">
        <f t="shared" si="5"/>
        <v>138284.09</v>
      </c>
      <c r="L442" s="34"/>
      <c r="M442" s="82"/>
      <c r="N442" s="37"/>
    </row>
    <row r="443" spans="1:14" ht="12.75" customHeight="1" x14ac:dyDescent="0.3">
      <c r="A443" s="71"/>
      <c r="B443" s="71"/>
      <c r="C443" s="71"/>
      <c r="D443" s="28"/>
      <c r="E443" s="29"/>
      <c r="F443" s="56" t="s">
        <v>390</v>
      </c>
      <c r="G443" s="64" t="s">
        <v>391</v>
      </c>
      <c r="H443" s="51" t="s">
        <v>11</v>
      </c>
      <c r="I443" s="45">
        <f>_xlfn.CEILING.MATH(E442*E441/D442)</f>
        <v>1540</v>
      </c>
      <c r="J443" s="17">
        <v>450.94</v>
      </c>
      <c r="K443" s="18">
        <f t="shared" si="5"/>
        <v>694447.6</v>
      </c>
      <c r="L443" s="34"/>
      <c r="M443" s="82"/>
      <c r="N443" s="37"/>
    </row>
    <row r="444" spans="1:14" ht="12.75" customHeight="1" x14ac:dyDescent="0.3">
      <c r="A444" s="71"/>
      <c r="B444" s="71"/>
      <c r="C444" s="71"/>
      <c r="D444" s="28"/>
      <c r="E444" s="29"/>
      <c r="F444" s="56" t="s">
        <v>312</v>
      </c>
      <c r="G444" s="64" t="s">
        <v>313</v>
      </c>
      <c r="H444" s="51" t="s">
        <v>11</v>
      </c>
      <c r="I444" s="45">
        <f>_xlfn.CEILING.MATH(E442*E441/20)</f>
        <v>39</v>
      </c>
      <c r="J444" s="17">
        <v>465.61</v>
      </c>
      <c r="K444" s="18">
        <f t="shared" si="5"/>
        <v>18158.79</v>
      </c>
      <c r="L444" s="34"/>
      <c r="M444" s="82"/>
      <c r="N444" s="37"/>
    </row>
    <row r="445" spans="1:14" ht="12.75" customHeight="1" x14ac:dyDescent="0.3">
      <c r="A445" s="71"/>
      <c r="B445" s="71"/>
      <c r="C445" s="71"/>
      <c r="D445" s="28"/>
      <c r="E445" s="29"/>
      <c r="F445" s="56" t="s">
        <v>314</v>
      </c>
      <c r="G445" s="64" t="s">
        <v>315</v>
      </c>
      <c r="H445" s="51" t="s">
        <v>11</v>
      </c>
      <c r="I445" s="45">
        <f>_xlfn.CEILING.MATH(E442*0.25*E441)</f>
        <v>193</v>
      </c>
      <c r="J445" s="17">
        <v>179.78</v>
      </c>
      <c r="K445" s="18">
        <f t="shared" si="5"/>
        <v>34697.54</v>
      </c>
      <c r="L445" s="34"/>
      <c r="M445" s="82"/>
      <c r="N445" s="37"/>
    </row>
    <row r="446" spans="1:14" ht="12.75" customHeight="1" x14ac:dyDescent="0.3">
      <c r="A446" s="71"/>
      <c r="B446" s="71"/>
      <c r="C446" s="71"/>
      <c r="D446" s="28"/>
      <c r="E446" s="29"/>
      <c r="F446" s="56"/>
      <c r="G446" s="64"/>
      <c r="H446" s="51"/>
      <c r="I446" s="45"/>
      <c r="J446" s="17"/>
      <c r="K446" s="18" t="str">
        <f t="shared" si="5"/>
        <v xml:space="preserve"> </v>
      </c>
      <c r="L446" s="34"/>
      <c r="M446" s="82"/>
      <c r="N446" s="37"/>
    </row>
    <row r="447" spans="1:14" ht="12.75" customHeight="1" x14ac:dyDescent="0.3">
      <c r="A447" s="86"/>
      <c r="B447" s="127" t="s">
        <v>309</v>
      </c>
      <c r="C447" s="127"/>
      <c r="D447" s="128"/>
      <c r="E447" s="62">
        <v>700</v>
      </c>
      <c r="F447" s="56"/>
      <c r="G447" s="63"/>
      <c r="H447" s="51"/>
      <c r="I447" s="45"/>
      <c r="J447" s="17"/>
      <c r="K447" s="18" t="str">
        <f t="shared" si="5"/>
        <v xml:space="preserve"> </v>
      </c>
      <c r="L447" s="34"/>
      <c r="M447" s="82"/>
      <c r="N447" s="37"/>
    </row>
    <row r="448" spans="1:14" ht="12.75" customHeight="1" x14ac:dyDescent="0.3">
      <c r="A448" s="68" t="s">
        <v>88</v>
      </c>
      <c r="B448" s="68" t="s">
        <v>393</v>
      </c>
      <c r="C448" s="70" t="s">
        <v>252</v>
      </c>
      <c r="D448" s="89">
        <v>0.5</v>
      </c>
      <c r="E448" s="62">
        <v>1.1000000000000001</v>
      </c>
      <c r="F448" s="56" t="s">
        <v>231</v>
      </c>
      <c r="G448" s="64" t="s">
        <v>232</v>
      </c>
      <c r="H448" s="51" t="s">
        <v>11</v>
      </c>
      <c r="I448" s="97">
        <f>_xlfn.CEILING.MATH(E448*E447/100)</f>
        <v>8</v>
      </c>
      <c r="J448" s="17">
        <v>189418.78</v>
      </c>
      <c r="K448" s="18">
        <f t="shared" si="5"/>
        <v>1515350.24</v>
      </c>
      <c r="L448" s="34"/>
      <c r="M448" s="82"/>
      <c r="N448" s="37"/>
    </row>
    <row r="449" spans="1:14" ht="12.75" customHeight="1" x14ac:dyDescent="0.3">
      <c r="A449" s="71"/>
      <c r="B449" s="71"/>
      <c r="C449" s="71"/>
      <c r="D449" s="28"/>
      <c r="E449" s="29"/>
      <c r="F449" s="56" t="s">
        <v>390</v>
      </c>
      <c r="G449" s="64" t="s">
        <v>391</v>
      </c>
      <c r="H449" s="51" t="s">
        <v>11</v>
      </c>
      <c r="I449" s="45">
        <f>_xlfn.CEILING.MATH(E448*E447/D448)</f>
        <v>1540</v>
      </c>
      <c r="J449" s="17">
        <v>450.94</v>
      </c>
      <c r="K449" s="18">
        <f t="shared" si="5"/>
        <v>694447.6</v>
      </c>
      <c r="L449" s="34"/>
      <c r="M449" s="82"/>
      <c r="N449" s="37"/>
    </row>
    <row r="450" spans="1:14" ht="12.75" customHeight="1" x14ac:dyDescent="0.3">
      <c r="A450" s="71"/>
      <c r="B450" s="71"/>
      <c r="C450" s="71"/>
      <c r="D450" s="28"/>
      <c r="E450" s="29"/>
      <c r="F450" s="56" t="s">
        <v>316</v>
      </c>
      <c r="G450" s="64" t="s">
        <v>317</v>
      </c>
      <c r="H450" s="51" t="s">
        <v>11</v>
      </c>
      <c r="I450" s="45">
        <f>_xlfn.CEILING.MATH(E448*E447/20)</f>
        <v>39</v>
      </c>
      <c r="J450" s="17">
        <v>1901.46</v>
      </c>
      <c r="K450" s="18">
        <f t="shared" si="5"/>
        <v>74156.94</v>
      </c>
      <c r="L450" s="34"/>
      <c r="M450" s="82"/>
      <c r="N450" s="37"/>
    </row>
    <row r="451" spans="1:14" ht="12.75" customHeight="1" x14ac:dyDescent="0.3">
      <c r="A451" s="71"/>
      <c r="B451" s="71"/>
      <c r="C451" s="71"/>
      <c r="D451" s="28"/>
      <c r="E451" s="29"/>
      <c r="F451" s="56" t="s">
        <v>165</v>
      </c>
      <c r="G451" s="64" t="s">
        <v>166</v>
      </c>
      <c r="H451" s="51" t="s">
        <v>11</v>
      </c>
      <c r="I451" s="45">
        <f>_xlfn.CEILING.MATH(E448*0.25*E447)</f>
        <v>193</v>
      </c>
      <c r="J451" s="17">
        <v>510.89</v>
      </c>
      <c r="K451" s="18">
        <f t="shared" si="5"/>
        <v>98601.77</v>
      </c>
      <c r="L451" s="34"/>
      <c r="M451" s="82"/>
      <c r="N451" s="37"/>
    </row>
    <row r="452" spans="1:14" ht="12.75" customHeight="1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5"/>
        <v xml:space="preserve"> </v>
      </c>
      <c r="L452" s="34"/>
      <c r="M452" s="82"/>
      <c r="N452" s="37"/>
    </row>
    <row r="453" spans="1:14" ht="12.75" customHeight="1" x14ac:dyDescent="0.3">
      <c r="A453" s="86"/>
      <c r="B453" s="127" t="s">
        <v>309</v>
      </c>
      <c r="C453" s="127"/>
      <c r="D453" s="128"/>
      <c r="E453" s="62">
        <v>700</v>
      </c>
      <c r="F453" s="56"/>
      <c r="G453" s="63"/>
      <c r="H453" s="51"/>
      <c r="I453" s="45"/>
      <c r="J453" s="17"/>
      <c r="K453" s="18" t="str">
        <f t="shared" si="5"/>
        <v xml:space="preserve"> </v>
      </c>
      <c r="L453" s="34"/>
      <c r="M453" s="82"/>
      <c r="N453" s="37"/>
    </row>
    <row r="454" spans="1:14" ht="12.75" customHeight="1" x14ac:dyDescent="0.3">
      <c r="A454" s="68" t="s">
        <v>88</v>
      </c>
      <c r="B454" s="68" t="s">
        <v>394</v>
      </c>
      <c r="C454" s="70" t="s">
        <v>252</v>
      </c>
      <c r="D454" s="89">
        <v>0.5</v>
      </c>
      <c r="E454" s="62">
        <v>1.1000000000000001</v>
      </c>
      <c r="F454" s="56" t="s">
        <v>231</v>
      </c>
      <c r="G454" s="64" t="s">
        <v>232</v>
      </c>
      <c r="H454" s="51" t="s">
        <v>11</v>
      </c>
      <c r="I454" s="97">
        <f>_xlfn.CEILING.MATH(E454*E453/100)</f>
        <v>8</v>
      </c>
      <c r="J454" s="17">
        <v>189418.78</v>
      </c>
      <c r="K454" s="18">
        <f t="shared" si="5"/>
        <v>1515350.24</v>
      </c>
      <c r="L454" s="34"/>
      <c r="M454" s="82"/>
      <c r="N454" s="37"/>
    </row>
    <row r="455" spans="1:14" ht="12.75" customHeight="1" x14ac:dyDescent="0.3">
      <c r="A455" s="71"/>
      <c r="B455" s="71"/>
      <c r="C455" s="71"/>
      <c r="D455" s="28"/>
      <c r="E455" s="29"/>
      <c r="F455" s="56" t="s">
        <v>390</v>
      </c>
      <c r="G455" s="64" t="s">
        <v>391</v>
      </c>
      <c r="H455" s="51" t="s">
        <v>11</v>
      </c>
      <c r="I455" s="45">
        <f>_xlfn.CEILING.MATH(E454*E453/D454)</f>
        <v>1540</v>
      </c>
      <c r="J455" s="17">
        <v>450.94</v>
      </c>
      <c r="K455" s="18">
        <f t="shared" si="5"/>
        <v>694447.6</v>
      </c>
      <c r="L455" s="34"/>
      <c r="M455" s="82"/>
      <c r="N455" s="37"/>
    </row>
    <row r="456" spans="1:14" ht="12.75" customHeight="1" x14ac:dyDescent="0.3">
      <c r="A456" s="71"/>
      <c r="B456" s="71"/>
      <c r="C456" s="71"/>
      <c r="D456" s="28"/>
      <c r="E456" s="29"/>
      <c r="F456" s="56" t="s">
        <v>316</v>
      </c>
      <c r="G456" s="64" t="s">
        <v>317</v>
      </c>
      <c r="H456" s="51" t="s">
        <v>11</v>
      </c>
      <c r="I456" s="45">
        <f>_xlfn.CEILING.MATH(E454*E453/20)</f>
        <v>39</v>
      </c>
      <c r="J456" s="17">
        <v>1901.46</v>
      </c>
      <c r="K456" s="18">
        <f t="shared" si="5"/>
        <v>74156.94</v>
      </c>
      <c r="L456" s="34"/>
      <c r="M456" s="82"/>
      <c r="N456" s="37"/>
    </row>
    <row r="457" spans="1:14" ht="12.75" customHeight="1" x14ac:dyDescent="0.3">
      <c r="A457" s="71"/>
      <c r="B457" s="71"/>
      <c r="C457" s="71"/>
      <c r="D457" s="28"/>
      <c r="E457" s="29"/>
      <c r="F457" s="56" t="s">
        <v>167</v>
      </c>
      <c r="G457" s="64" t="s">
        <v>168</v>
      </c>
      <c r="H457" s="51" t="s">
        <v>11</v>
      </c>
      <c r="I457" s="45">
        <f>_xlfn.CEILING.MATH(E454*0.25*E453)</f>
        <v>193</v>
      </c>
      <c r="J457" s="17">
        <v>959.95</v>
      </c>
      <c r="K457" s="18">
        <f t="shared" si="5"/>
        <v>185270.35</v>
      </c>
      <c r="L457" s="34"/>
      <c r="M457" s="82"/>
      <c r="N457" s="37"/>
    </row>
    <row r="458" spans="1:14" ht="12.75" customHeight="1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5"/>
        <v xml:space="preserve"> </v>
      </c>
      <c r="L458" s="34"/>
      <c r="M458" s="82"/>
      <c r="N458" s="37"/>
    </row>
    <row r="459" spans="1:14" ht="12.75" customHeight="1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5"/>
        <v xml:space="preserve"> </v>
      </c>
      <c r="L459" s="34"/>
      <c r="M459" s="82"/>
      <c r="N459" s="37"/>
    </row>
    <row r="460" spans="1:14" ht="12.75" customHeight="1" x14ac:dyDescent="0.3">
      <c r="A460" s="86"/>
      <c r="B460" s="127" t="s">
        <v>309</v>
      </c>
      <c r="C460" s="127"/>
      <c r="D460" s="128"/>
      <c r="E460" s="62">
        <v>700</v>
      </c>
      <c r="F460" s="56"/>
      <c r="G460" s="63"/>
      <c r="H460" s="51"/>
      <c r="I460" s="45"/>
      <c r="J460" s="17"/>
      <c r="K460" s="18" t="str">
        <f t="shared" si="5"/>
        <v xml:space="preserve"> </v>
      </c>
      <c r="L460" s="34"/>
      <c r="M460" s="82"/>
      <c r="N460" s="37"/>
    </row>
    <row r="461" spans="1:14" ht="12.75" customHeight="1" x14ac:dyDescent="0.3">
      <c r="A461" s="68" t="s">
        <v>26</v>
      </c>
      <c r="B461" s="68" t="s">
        <v>26</v>
      </c>
      <c r="C461" s="70" t="s">
        <v>395</v>
      </c>
      <c r="D461" s="89">
        <v>0.5</v>
      </c>
      <c r="E461" s="62">
        <v>1.1000000000000001</v>
      </c>
      <c r="F461" s="56" t="s">
        <v>197</v>
      </c>
      <c r="G461" s="64" t="s">
        <v>198</v>
      </c>
      <c r="H461" s="51" t="s">
        <v>11</v>
      </c>
      <c r="I461" s="97">
        <f>_xlfn.CEILING.MATH(E461*E460/125)</f>
        <v>7</v>
      </c>
      <c r="J461" s="17">
        <v>19754.87</v>
      </c>
      <c r="K461" s="18">
        <f t="shared" si="5"/>
        <v>138284.09</v>
      </c>
      <c r="L461" s="34"/>
      <c r="M461" s="82"/>
      <c r="N461" s="37"/>
    </row>
    <row r="462" spans="1:14" ht="12.75" customHeight="1" x14ac:dyDescent="0.3">
      <c r="A462" s="71"/>
      <c r="B462" s="71"/>
      <c r="C462" s="71"/>
      <c r="D462" s="28"/>
      <c r="E462" s="29"/>
      <c r="F462" s="56" t="s">
        <v>365</v>
      </c>
      <c r="G462" s="64" t="s">
        <v>366</v>
      </c>
      <c r="H462" s="51" t="s">
        <v>11</v>
      </c>
      <c r="I462" s="45">
        <f>_xlfn.CEILING.MATH(E461*E460/D461)</f>
        <v>1540</v>
      </c>
      <c r="J462" s="17">
        <v>448.85</v>
      </c>
      <c r="K462" s="18">
        <f t="shared" si="5"/>
        <v>691229</v>
      </c>
      <c r="L462" s="34"/>
      <c r="M462" s="82"/>
      <c r="N462" s="37"/>
    </row>
    <row r="463" spans="1:14" ht="12.75" customHeight="1" x14ac:dyDescent="0.3">
      <c r="A463" s="71"/>
      <c r="B463" s="71"/>
      <c r="C463" s="71"/>
      <c r="D463" s="28"/>
      <c r="E463" s="29"/>
      <c r="F463" s="56" t="s">
        <v>312</v>
      </c>
      <c r="G463" s="64" t="s">
        <v>313</v>
      </c>
      <c r="H463" s="51" t="s">
        <v>11</v>
      </c>
      <c r="I463" s="45">
        <f>_xlfn.CEILING.MATH(E461*E460/20)</f>
        <v>39</v>
      </c>
      <c r="J463" s="17">
        <v>465.61</v>
      </c>
      <c r="K463" s="18">
        <f t="shared" si="5"/>
        <v>18158.79</v>
      </c>
      <c r="L463" s="34"/>
      <c r="M463" s="82"/>
      <c r="N463" s="37"/>
    </row>
    <row r="464" spans="1:14" ht="12.75" customHeight="1" x14ac:dyDescent="0.3">
      <c r="A464" s="71"/>
      <c r="B464" s="71"/>
      <c r="C464" s="71"/>
      <c r="D464" s="28"/>
      <c r="E464" s="29"/>
      <c r="F464" s="56" t="s">
        <v>159</v>
      </c>
      <c r="G464" s="64" t="s">
        <v>160</v>
      </c>
      <c r="H464" s="51" t="s">
        <v>11</v>
      </c>
      <c r="I464" s="45">
        <f>_xlfn.CEILING.MATH(E461*0.25*E460)</f>
        <v>193</v>
      </c>
      <c r="J464" s="17">
        <v>222.74</v>
      </c>
      <c r="K464" s="18">
        <f t="shared" si="5"/>
        <v>42988.82</v>
      </c>
      <c r="L464" s="34"/>
      <c r="M464" s="82"/>
      <c r="N464" s="37"/>
    </row>
    <row r="465" spans="1:14" ht="12.75" customHeight="1" x14ac:dyDescent="0.3">
      <c r="A465" s="71"/>
      <c r="B465" s="71"/>
      <c r="C465" s="71"/>
      <c r="D465" s="28"/>
      <c r="E465" s="29"/>
      <c r="F465" s="56"/>
      <c r="G465" s="64"/>
      <c r="H465" s="51"/>
      <c r="I465" s="45"/>
      <c r="J465" s="17"/>
      <c r="K465" s="18" t="str">
        <f t="shared" si="5"/>
        <v xml:space="preserve"> </v>
      </c>
      <c r="L465" s="34"/>
      <c r="M465" s="82"/>
      <c r="N465" s="37"/>
    </row>
    <row r="466" spans="1:14" ht="12.75" customHeight="1" x14ac:dyDescent="0.3">
      <c r="A466" s="86"/>
      <c r="B466" s="127" t="s">
        <v>309</v>
      </c>
      <c r="C466" s="127"/>
      <c r="D466" s="128"/>
      <c r="E466" s="62">
        <v>700</v>
      </c>
      <c r="F466" s="56"/>
      <c r="G466" s="63"/>
      <c r="H466" s="51"/>
      <c r="I466" s="45"/>
      <c r="J466" s="17"/>
      <c r="K466" s="18" t="str">
        <f t="shared" si="5"/>
        <v xml:space="preserve"> </v>
      </c>
      <c r="L466" s="34"/>
      <c r="M466" s="82"/>
      <c r="N466" s="37"/>
    </row>
    <row r="467" spans="1:14" ht="12.75" customHeight="1" x14ac:dyDescent="0.3">
      <c r="A467" s="68" t="s">
        <v>26</v>
      </c>
      <c r="B467" s="68" t="s">
        <v>211</v>
      </c>
      <c r="C467" s="70" t="s">
        <v>395</v>
      </c>
      <c r="D467" s="89">
        <v>0.5</v>
      </c>
      <c r="E467" s="62">
        <v>1.1000000000000001</v>
      </c>
      <c r="F467" s="56" t="s">
        <v>197</v>
      </c>
      <c r="G467" s="64" t="s">
        <v>198</v>
      </c>
      <c r="H467" s="51" t="s">
        <v>11</v>
      </c>
      <c r="I467" s="97">
        <f>_xlfn.CEILING.MATH(E467*E466/125)</f>
        <v>7</v>
      </c>
      <c r="J467" s="17">
        <v>19754.87</v>
      </c>
      <c r="K467" s="18">
        <f t="shared" si="5"/>
        <v>138284.09</v>
      </c>
      <c r="L467" s="34"/>
      <c r="M467" s="82"/>
      <c r="N467" s="37"/>
    </row>
    <row r="468" spans="1:14" ht="12.75" customHeight="1" x14ac:dyDescent="0.3">
      <c r="A468" s="71"/>
      <c r="B468" s="71"/>
      <c r="C468" s="71"/>
      <c r="D468" s="28"/>
      <c r="E468" s="29"/>
      <c r="F468" s="56" t="s">
        <v>396</v>
      </c>
      <c r="G468" s="64" t="s">
        <v>397</v>
      </c>
      <c r="H468" s="51" t="s">
        <v>11</v>
      </c>
      <c r="I468" s="45">
        <f>_xlfn.CEILING.MATH(E467*E466/D467)</f>
        <v>1540</v>
      </c>
      <c r="J468" s="17">
        <v>447.7</v>
      </c>
      <c r="K468" s="18">
        <f t="shared" si="5"/>
        <v>689458</v>
      </c>
      <c r="L468" s="34"/>
      <c r="M468" s="82"/>
      <c r="N468" s="37"/>
    </row>
    <row r="469" spans="1:14" ht="12.75" customHeight="1" x14ac:dyDescent="0.3">
      <c r="A469" s="71"/>
      <c r="B469" s="71"/>
      <c r="C469" s="71"/>
      <c r="D469" s="28"/>
      <c r="E469" s="29"/>
      <c r="F469" s="56" t="s">
        <v>312</v>
      </c>
      <c r="G469" s="64" t="s">
        <v>313</v>
      </c>
      <c r="H469" s="51" t="s">
        <v>11</v>
      </c>
      <c r="I469" s="45">
        <f>_xlfn.CEILING.MATH(E467*E466/20)</f>
        <v>39</v>
      </c>
      <c r="J469" s="17">
        <v>465.61</v>
      </c>
      <c r="K469" s="18">
        <f t="shared" si="5"/>
        <v>18158.79</v>
      </c>
      <c r="L469" s="34"/>
      <c r="M469" s="82"/>
      <c r="N469" s="37"/>
    </row>
    <row r="470" spans="1:14" ht="12.75" customHeight="1" x14ac:dyDescent="0.3">
      <c r="A470" s="71"/>
      <c r="B470" s="71"/>
      <c r="C470" s="71"/>
      <c r="D470" s="28"/>
      <c r="E470" s="29"/>
      <c r="F470" s="56" t="s">
        <v>314</v>
      </c>
      <c r="G470" s="64" t="s">
        <v>315</v>
      </c>
      <c r="H470" s="51" t="s">
        <v>11</v>
      </c>
      <c r="I470" s="45">
        <f>_xlfn.CEILING.MATH(E467*0.25*E466)</f>
        <v>193</v>
      </c>
      <c r="J470" s="17">
        <v>179.78</v>
      </c>
      <c r="K470" s="18">
        <f t="shared" si="5"/>
        <v>34697.54</v>
      </c>
      <c r="L470" s="34"/>
      <c r="M470" s="82"/>
      <c r="N470" s="37"/>
    </row>
    <row r="471" spans="1:14" ht="12.75" customHeight="1" x14ac:dyDescent="0.3">
      <c r="A471" s="71"/>
      <c r="B471" s="71"/>
      <c r="C471" s="71"/>
      <c r="D471" s="28"/>
      <c r="E471" s="29"/>
      <c r="F471" s="56"/>
      <c r="G471" s="64"/>
      <c r="H471" s="51"/>
      <c r="I471" s="45"/>
      <c r="J471" s="17"/>
      <c r="K471" s="18" t="str">
        <f t="shared" si="5"/>
        <v xml:space="preserve"> </v>
      </c>
      <c r="L471" s="34"/>
      <c r="M471" s="82"/>
      <c r="N471" s="37"/>
    </row>
    <row r="472" spans="1:14" ht="12.75" customHeight="1" x14ac:dyDescent="0.3">
      <c r="A472" s="86"/>
      <c r="B472" s="127" t="s">
        <v>309</v>
      </c>
      <c r="C472" s="127"/>
      <c r="D472" s="128"/>
      <c r="E472" s="62">
        <v>700</v>
      </c>
      <c r="F472" s="56"/>
      <c r="G472" s="63"/>
      <c r="H472" s="51"/>
      <c r="I472" s="45"/>
      <c r="J472" s="17"/>
      <c r="K472" s="18" t="str">
        <f t="shared" si="5"/>
        <v xml:space="preserve"> </v>
      </c>
      <c r="L472" s="34"/>
      <c r="M472" s="82"/>
      <c r="N472" s="37"/>
    </row>
    <row r="473" spans="1:14" ht="12.75" customHeight="1" x14ac:dyDescent="0.3">
      <c r="A473" s="68" t="s">
        <v>88</v>
      </c>
      <c r="B473" s="68" t="s">
        <v>88</v>
      </c>
      <c r="C473" s="70" t="s">
        <v>395</v>
      </c>
      <c r="D473" s="89">
        <v>0.5</v>
      </c>
      <c r="E473" s="62">
        <v>1.1000000000000001</v>
      </c>
      <c r="F473" s="56" t="s">
        <v>231</v>
      </c>
      <c r="G473" s="64" t="s">
        <v>232</v>
      </c>
      <c r="H473" s="51" t="s">
        <v>11</v>
      </c>
      <c r="I473" s="97">
        <f>_xlfn.CEILING.MATH(E473*E472/100)</f>
        <v>8</v>
      </c>
      <c r="J473" s="17">
        <v>189418.78</v>
      </c>
      <c r="K473" s="18">
        <f t="shared" si="5"/>
        <v>1515350.24</v>
      </c>
      <c r="L473" s="34"/>
      <c r="M473" s="82"/>
      <c r="N473" s="37"/>
    </row>
    <row r="474" spans="1:14" ht="12.75" customHeight="1" x14ac:dyDescent="0.3">
      <c r="A474" s="71"/>
      <c r="B474" s="71"/>
      <c r="C474" s="71"/>
      <c r="D474" s="28"/>
      <c r="E474" s="29"/>
      <c r="F474" s="56" t="s">
        <v>398</v>
      </c>
      <c r="G474" s="64" t="s">
        <v>399</v>
      </c>
      <c r="H474" s="51" t="s">
        <v>11</v>
      </c>
      <c r="I474" s="45">
        <f>_xlfn.CEILING.MATH(E473*E472/D473)</f>
        <v>1540</v>
      </c>
      <c r="J474" s="17">
        <v>2303.87</v>
      </c>
      <c r="K474" s="18">
        <f t="shared" si="5"/>
        <v>3547959.8</v>
      </c>
      <c r="L474" s="34"/>
      <c r="M474" s="82" t="s">
        <v>12</v>
      </c>
      <c r="N474" s="37"/>
    </row>
    <row r="475" spans="1:14" ht="12.75" customHeight="1" x14ac:dyDescent="0.3">
      <c r="A475" s="71"/>
      <c r="B475" s="71"/>
      <c r="C475" s="71"/>
      <c r="D475" s="28"/>
      <c r="E475" s="29"/>
      <c r="F475" s="56" t="s">
        <v>316</v>
      </c>
      <c r="G475" s="64" t="s">
        <v>317</v>
      </c>
      <c r="H475" s="51" t="s">
        <v>11</v>
      </c>
      <c r="I475" s="45">
        <f>_xlfn.CEILING.MATH(E473*E472/20)</f>
        <v>39</v>
      </c>
      <c r="J475" s="17">
        <v>1901.46</v>
      </c>
      <c r="K475" s="18">
        <f t="shared" si="5"/>
        <v>74156.94</v>
      </c>
      <c r="L475" s="34"/>
      <c r="M475" s="82"/>
      <c r="N475" s="37"/>
    </row>
    <row r="476" spans="1:14" ht="12.75" customHeight="1" x14ac:dyDescent="0.3">
      <c r="A476" s="71"/>
      <c r="B476" s="71"/>
      <c r="C476" s="71"/>
      <c r="D476" s="28"/>
      <c r="E476" s="29"/>
      <c r="F476" s="56" t="s">
        <v>167</v>
      </c>
      <c r="G476" s="64" t="s">
        <v>168</v>
      </c>
      <c r="H476" s="51" t="s">
        <v>11</v>
      </c>
      <c r="I476" s="45">
        <f>_xlfn.CEILING.MATH(E473*0.25*E472)</f>
        <v>193</v>
      </c>
      <c r="J476" s="17">
        <v>959.95</v>
      </c>
      <c r="K476" s="18">
        <f t="shared" si="5"/>
        <v>185270.35</v>
      </c>
      <c r="L476" s="34"/>
      <c r="M476" s="82"/>
      <c r="N476" s="37"/>
    </row>
    <row r="477" spans="1:14" ht="12.75" customHeight="1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5"/>
        <v xml:space="preserve"> </v>
      </c>
      <c r="L477" s="34"/>
      <c r="M477" s="82"/>
      <c r="N477" s="37"/>
    </row>
    <row r="478" spans="1:14" ht="12.75" customHeight="1" x14ac:dyDescent="0.3">
      <c r="A478" s="86"/>
      <c r="B478" s="127" t="s">
        <v>309</v>
      </c>
      <c r="C478" s="127"/>
      <c r="D478" s="128"/>
      <c r="E478" s="62">
        <v>700</v>
      </c>
      <c r="F478" s="56"/>
      <c r="G478" s="63"/>
      <c r="H478" s="51"/>
      <c r="I478" s="45"/>
      <c r="J478" s="17"/>
      <c r="K478" s="18" t="str">
        <f t="shared" si="5"/>
        <v xml:space="preserve"> </v>
      </c>
      <c r="L478" s="34"/>
      <c r="M478" s="82"/>
      <c r="N478" s="37"/>
    </row>
    <row r="479" spans="1:14" ht="12.75" customHeight="1" x14ac:dyDescent="0.3">
      <c r="A479" s="68" t="s">
        <v>26</v>
      </c>
      <c r="B479" s="68" t="s">
        <v>26</v>
      </c>
      <c r="C479" s="70" t="s">
        <v>400</v>
      </c>
      <c r="D479" s="89">
        <v>0.5</v>
      </c>
      <c r="E479" s="62">
        <v>1.1000000000000001</v>
      </c>
      <c r="F479" s="56" t="s">
        <v>197</v>
      </c>
      <c r="G479" s="64" t="s">
        <v>198</v>
      </c>
      <c r="H479" s="51" t="s">
        <v>11</v>
      </c>
      <c r="I479" s="97">
        <f>_xlfn.CEILING.MATH(E479*E478/125)</f>
        <v>7</v>
      </c>
      <c r="J479" s="17">
        <v>19754.87</v>
      </c>
      <c r="K479" s="18">
        <f t="shared" si="5"/>
        <v>138284.09</v>
      </c>
      <c r="L479" s="34"/>
      <c r="M479" s="82"/>
      <c r="N479" s="37"/>
    </row>
    <row r="480" spans="1:14" ht="12.75" customHeight="1" x14ac:dyDescent="0.3">
      <c r="A480" s="71"/>
      <c r="B480" s="71"/>
      <c r="C480" s="71"/>
      <c r="D480" s="28"/>
      <c r="E480" s="29"/>
      <c r="F480" s="56" t="s">
        <v>267</v>
      </c>
      <c r="G480" s="64" t="s">
        <v>268</v>
      </c>
      <c r="H480" s="51" t="s">
        <v>11</v>
      </c>
      <c r="I480" s="45">
        <f>_xlfn.CEILING.MATH(E479*E478/D479)</f>
        <v>1540</v>
      </c>
      <c r="J480" s="17">
        <v>450.47</v>
      </c>
      <c r="K480" s="18">
        <f t="shared" si="5"/>
        <v>693723.8</v>
      </c>
      <c r="L480" s="34"/>
      <c r="M480" s="82"/>
      <c r="N480" s="37"/>
    </row>
    <row r="481" spans="1:14" ht="12.75" customHeight="1" x14ac:dyDescent="0.3">
      <c r="A481" s="71"/>
      <c r="B481" s="71"/>
      <c r="C481" s="71"/>
      <c r="D481" s="28"/>
      <c r="E481" s="29"/>
      <c r="F481" s="56" t="s">
        <v>312</v>
      </c>
      <c r="G481" s="64" t="s">
        <v>313</v>
      </c>
      <c r="H481" s="51" t="s">
        <v>11</v>
      </c>
      <c r="I481" s="45">
        <f>_xlfn.CEILING.MATH(E479*E478/20)</f>
        <v>39</v>
      </c>
      <c r="J481" s="17">
        <v>465.61</v>
      </c>
      <c r="K481" s="18">
        <f t="shared" si="5"/>
        <v>18158.79</v>
      </c>
      <c r="L481" s="34"/>
      <c r="M481" s="82"/>
      <c r="N481" s="37"/>
    </row>
    <row r="482" spans="1:14" ht="12.75" customHeight="1" x14ac:dyDescent="0.3">
      <c r="A482" s="71"/>
      <c r="B482" s="71"/>
      <c r="C482" s="71"/>
      <c r="D482" s="28"/>
      <c r="E482" s="29"/>
      <c r="F482" s="56" t="s">
        <v>159</v>
      </c>
      <c r="G482" s="64" t="s">
        <v>160</v>
      </c>
      <c r="H482" s="51" t="s">
        <v>11</v>
      </c>
      <c r="I482" s="45">
        <f>_xlfn.CEILING.MATH(E479*0.25*E478)</f>
        <v>193</v>
      </c>
      <c r="J482" s="17">
        <v>222.74</v>
      </c>
      <c r="K482" s="18">
        <f t="shared" si="5"/>
        <v>42988.82</v>
      </c>
      <c r="L482" s="34"/>
      <c r="M482" s="82"/>
      <c r="N482" s="37"/>
    </row>
    <row r="483" spans="1:14" ht="12.75" customHeight="1" x14ac:dyDescent="0.3">
      <c r="A483" s="71"/>
      <c r="B483" s="71"/>
      <c r="C483" s="71"/>
      <c r="D483" s="28"/>
      <c r="E483" s="29"/>
      <c r="F483" s="56"/>
      <c r="G483" s="64"/>
      <c r="H483" s="51"/>
      <c r="I483" s="45"/>
      <c r="J483" s="17"/>
      <c r="K483" s="18" t="str">
        <f t="shared" si="5"/>
        <v xml:space="preserve"> </v>
      </c>
      <c r="L483" s="34"/>
      <c r="M483" s="82"/>
      <c r="N483" s="37"/>
    </row>
    <row r="484" spans="1:14" ht="12.75" customHeight="1" x14ac:dyDescent="0.3">
      <c r="A484" s="86"/>
      <c r="B484" s="127" t="s">
        <v>309</v>
      </c>
      <c r="C484" s="127"/>
      <c r="D484" s="128"/>
      <c r="E484" s="62">
        <v>700</v>
      </c>
      <c r="F484" s="56"/>
      <c r="G484" s="63"/>
      <c r="H484" s="51"/>
      <c r="I484" s="45"/>
      <c r="J484" s="17"/>
      <c r="K484" s="18" t="str">
        <f t="shared" si="5"/>
        <v xml:space="preserve"> </v>
      </c>
      <c r="L484" s="34"/>
      <c r="M484" s="82"/>
      <c r="N484" s="37"/>
    </row>
    <row r="485" spans="1:14" ht="12.75" customHeight="1" x14ac:dyDescent="0.3">
      <c r="A485" s="68" t="s">
        <v>26</v>
      </c>
      <c r="B485" s="68" t="s">
        <v>211</v>
      </c>
      <c r="C485" s="70" t="s">
        <v>400</v>
      </c>
      <c r="D485" s="89">
        <v>0.5</v>
      </c>
      <c r="E485" s="62">
        <v>1.1000000000000001</v>
      </c>
      <c r="F485" s="56" t="s">
        <v>197</v>
      </c>
      <c r="G485" s="64" t="s">
        <v>198</v>
      </c>
      <c r="H485" s="51" t="s">
        <v>11</v>
      </c>
      <c r="I485" s="97">
        <f>_xlfn.CEILING.MATH(E485*E484/125)</f>
        <v>7</v>
      </c>
      <c r="J485" s="17">
        <v>19754.87</v>
      </c>
      <c r="K485" s="18">
        <f t="shared" si="5"/>
        <v>138284.09</v>
      </c>
      <c r="L485" s="34"/>
      <c r="M485" s="82"/>
      <c r="N485" s="37"/>
    </row>
    <row r="486" spans="1:14" ht="12.75" customHeight="1" x14ac:dyDescent="0.3">
      <c r="A486" s="71"/>
      <c r="B486" s="71"/>
      <c r="C486" s="71"/>
      <c r="D486" s="28"/>
      <c r="E486" s="29"/>
      <c r="F486" s="56" t="s">
        <v>401</v>
      </c>
      <c r="G486" s="64" t="s">
        <v>268</v>
      </c>
      <c r="H486" s="51" t="s">
        <v>11</v>
      </c>
      <c r="I486" s="45">
        <f>_xlfn.CEILING.MATH(E485*E484/D485)</f>
        <v>1540</v>
      </c>
      <c r="J486" s="17">
        <v>450.47</v>
      </c>
      <c r="K486" s="18">
        <f t="shared" si="5"/>
        <v>693723.8</v>
      </c>
      <c r="L486" s="34"/>
      <c r="M486" s="82"/>
      <c r="N486" s="37"/>
    </row>
    <row r="487" spans="1:14" ht="12.75" customHeight="1" x14ac:dyDescent="0.3">
      <c r="A487" s="71"/>
      <c r="B487" s="71"/>
      <c r="C487" s="71"/>
      <c r="D487" s="28"/>
      <c r="E487" s="29"/>
      <c r="F487" s="56" t="s">
        <v>312</v>
      </c>
      <c r="G487" s="64" t="s">
        <v>313</v>
      </c>
      <c r="H487" s="51" t="s">
        <v>11</v>
      </c>
      <c r="I487" s="45">
        <f>_xlfn.CEILING.MATH(E485*E484/20)</f>
        <v>39</v>
      </c>
      <c r="J487" s="17">
        <v>465.61</v>
      </c>
      <c r="K487" s="18">
        <f t="shared" si="5"/>
        <v>18158.79</v>
      </c>
      <c r="L487" s="34"/>
      <c r="M487" s="82"/>
      <c r="N487" s="37"/>
    </row>
    <row r="488" spans="1:14" ht="12.75" customHeight="1" x14ac:dyDescent="0.3">
      <c r="A488" s="71"/>
      <c r="B488" s="71"/>
      <c r="C488" s="71"/>
      <c r="D488" s="28"/>
      <c r="E488" s="29"/>
      <c r="F488" s="56" t="s">
        <v>314</v>
      </c>
      <c r="G488" s="64" t="s">
        <v>315</v>
      </c>
      <c r="H488" s="51" t="s">
        <v>11</v>
      </c>
      <c r="I488" s="45">
        <f>_xlfn.CEILING.MATH(E485*0.25*E484)</f>
        <v>193</v>
      </c>
      <c r="J488" s="17">
        <v>179.78</v>
      </c>
      <c r="K488" s="18">
        <f t="shared" si="5"/>
        <v>34697.54</v>
      </c>
      <c r="L488" s="34"/>
      <c r="M488" s="82"/>
      <c r="N488" s="37"/>
    </row>
    <row r="489" spans="1:14" ht="12.75" customHeight="1" x14ac:dyDescent="0.3">
      <c r="A489" s="71"/>
      <c r="B489" s="71"/>
      <c r="C489" s="71"/>
      <c r="D489" s="28"/>
      <c r="E489" s="29"/>
      <c r="F489" s="56"/>
      <c r="G489" s="64"/>
      <c r="H489" s="51"/>
      <c r="I489" s="45"/>
      <c r="J489" s="17"/>
      <c r="K489" s="18" t="str">
        <f t="shared" si="5"/>
        <v xml:space="preserve"> </v>
      </c>
      <c r="L489" s="34"/>
      <c r="M489" s="82"/>
      <c r="N489" s="37"/>
    </row>
    <row r="490" spans="1:14" ht="12.75" customHeight="1" x14ac:dyDescent="0.3">
      <c r="A490" s="86"/>
      <c r="B490" s="127" t="s">
        <v>309</v>
      </c>
      <c r="C490" s="127"/>
      <c r="D490" s="128"/>
      <c r="E490" s="62">
        <v>700</v>
      </c>
      <c r="F490" s="56"/>
      <c r="G490" s="63"/>
      <c r="H490" s="51"/>
      <c r="I490" s="45"/>
      <c r="J490" s="17"/>
      <c r="K490" s="18" t="str">
        <f t="shared" si="5"/>
        <v xml:space="preserve"> </v>
      </c>
      <c r="L490" s="34"/>
      <c r="M490" s="82"/>
      <c r="N490" s="37"/>
    </row>
    <row r="491" spans="1:14" ht="12.75" customHeight="1" x14ac:dyDescent="0.3">
      <c r="A491" s="68" t="s">
        <v>88</v>
      </c>
      <c r="B491" s="68" t="s">
        <v>156</v>
      </c>
      <c r="C491" s="70" t="s">
        <v>400</v>
      </c>
      <c r="D491" s="89">
        <v>0.5</v>
      </c>
      <c r="E491" s="62">
        <v>1.1000000000000001</v>
      </c>
      <c r="F491" s="56" t="s">
        <v>231</v>
      </c>
      <c r="G491" s="64" t="s">
        <v>232</v>
      </c>
      <c r="H491" s="51" t="s">
        <v>11</v>
      </c>
      <c r="I491" s="97">
        <f>_xlfn.CEILING.MATH(E491*E490/100)</f>
        <v>8</v>
      </c>
      <c r="J491" s="17">
        <v>189418.78</v>
      </c>
      <c r="K491" s="18">
        <f t="shared" si="5"/>
        <v>1515350.24</v>
      </c>
      <c r="L491" s="34"/>
      <c r="M491" s="82"/>
      <c r="N491" s="37"/>
    </row>
    <row r="492" spans="1:14" ht="12.75" customHeight="1" x14ac:dyDescent="0.3">
      <c r="A492" s="71"/>
      <c r="B492" s="71"/>
      <c r="C492" s="71"/>
      <c r="D492" s="28"/>
      <c r="E492" s="29"/>
      <c r="F492" s="56" t="s">
        <v>402</v>
      </c>
      <c r="G492" s="64" t="s">
        <v>403</v>
      </c>
      <c r="H492" s="51" t="s">
        <v>11</v>
      </c>
      <c r="I492" s="45">
        <f>_xlfn.CEILING.MATH(E491*E490/D491)</f>
        <v>1540</v>
      </c>
      <c r="J492" s="17">
        <v>270</v>
      </c>
      <c r="K492" s="18">
        <f t="shared" si="5"/>
        <v>415800</v>
      </c>
      <c r="L492" s="34"/>
      <c r="M492" s="82"/>
      <c r="N492" s="37"/>
    </row>
    <row r="493" spans="1:14" ht="12.75" customHeight="1" x14ac:dyDescent="0.3">
      <c r="A493" s="71"/>
      <c r="B493" s="71"/>
      <c r="C493" s="71"/>
      <c r="D493" s="28"/>
      <c r="E493" s="29"/>
      <c r="F493" s="56" t="s">
        <v>316</v>
      </c>
      <c r="G493" s="64" t="s">
        <v>317</v>
      </c>
      <c r="H493" s="51" t="s">
        <v>11</v>
      </c>
      <c r="I493" s="45">
        <f>_xlfn.CEILING.MATH(E491*E490/20)</f>
        <v>39</v>
      </c>
      <c r="J493" s="17">
        <v>1901.46</v>
      </c>
      <c r="K493" s="18">
        <f t="shared" ref="K493:K556" si="6">IF(I493,IF(ISNUMBER(J493),J493*I493," ")," ")</f>
        <v>74156.94</v>
      </c>
      <c r="L493" s="34"/>
      <c r="M493" s="82"/>
      <c r="N493" s="37"/>
    </row>
    <row r="494" spans="1:14" ht="12.75" customHeight="1" x14ac:dyDescent="0.3">
      <c r="A494" s="71"/>
      <c r="B494" s="71"/>
      <c r="C494" s="71"/>
      <c r="D494" s="28"/>
      <c r="E494" s="29"/>
      <c r="F494" s="56" t="s">
        <v>165</v>
      </c>
      <c r="G494" s="64" t="s">
        <v>166</v>
      </c>
      <c r="H494" s="51" t="s">
        <v>11</v>
      </c>
      <c r="I494" s="45">
        <f>_xlfn.CEILING.MATH(E491*0.25*E490)</f>
        <v>193</v>
      </c>
      <c r="J494" s="17">
        <v>510.89</v>
      </c>
      <c r="K494" s="18">
        <f t="shared" si="6"/>
        <v>98601.77</v>
      </c>
      <c r="L494" s="34"/>
      <c r="M494" s="82"/>
      <c r="N494" s="37"/>
    </row>
    <row r="495" spans="1:14" ht="12.75" customHeight="1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6"/>
        <v xml:space="preserve"> </v>
      </c>
      <c r="L495" s="34"/>
      <c r="M495" s="82"/>
      <c r="N495" s="37"/>
    </row>
    <row r="496" spans="1:14" ht="12.75" customHeight="1" x14ac:dyDescent="0.3">
      <c r="A496" s="86"/>
      <c r="B496" s="127" t="s">
        <v>309</v>
      </c>
      <c r="C496" s="127"/>
      <c r="D496" s="128"/>
      <c r="E496" s="62">
        <v>700</v>
      </c>
      <c r="F496" s="56"/>
      <c r="G496" s="63"/>
      <c r="H496" s="51"/>
      <c r="I496" s="45"/>
      <c r="J496" s="17"/>
      <c r="K496" s="18" t="str">
        <f t="shared" si="6"/>
        <v xml:space="preserve"> </v>
      </c>
      <c r="L496" s="34"/>
      <c r="M496" s="82"/>
      <c r="N496" s="37"/>
    </row>
    <row r="497" spans="1:14" ht="12.75" customHeight="1" x14ac:dyDescent="0.3">
      <c r="A497" s="68" t="s">
        <v>88</v>
      </c>
      <c r="B497" s="68" t="s">
        <v>88</v>
      </c>
      <c r="C497" s="70" t="s">
        <v>400</v>
      </c>
      <c r="D497" s="89">
        <v>0.5</v>
      </c>
      <c r="E497" s="62">
        <v>1.1000000000000001</v>
      </c>
      <c r="F497" s="56" t="s">
        <v>231</v>
      </c>
      <c r="G497" s="64" t="s">
        <v>232</v>
      </c>
      <c r="H497" s="51" t="s">
        <v>11</v>
      </c>
      <c r="I497" s="97">
        <f>_xlfn.CEILING.MATH(E497*E496/100)</f>
        <v>8</v>
      </c>
      <c r="J497" s="17">
        <v>189418.78</v>
      </c>
      <c r="K497" s="18">
        <f t="shared" si="6"/>
        <v>1515350.24</v>
      </c>
      <c r="L497" s="34"/>
      <c r="M497" s="82"/>
      <c r="N497" s="37"/>
    </row>
    <row r="498" spans="1:14" ht="12.75" customHeight="1" x14ac:dyDescent="0.3">
      <c r="A498" s="71"/>
      <c r="B498" s="71"/>
      <c r="C498" s="71"/>
      <c r="D498" s="28"/>
      <c r="E498" s="29"/>
      <c r="F498" s="56" t="s">
        <v>243</v>
      </c>
      <c r="G498" s="64" t="s">
        <v>244</v>
      </c>
      <c r="H498" s="51" t="s">
        <v>11</v>
      </c>
      <c r="I498" s="45">
        <f>_xlfn.CEILING.MATH(E497*E496/D497)</f>
        <v>1540</v>
      </c>
      <c r="J498" s="17">
        <v>2150.5</v>
      </c>
      <c r="K498" s="18">
        <f t="shared" si="6"/>
        <v>3311770</v>
      </c>
      <c r="L498" s="34"/>
      <c r="M498" s="82" t="s">
        <v>12</v>
      </c>
      <c r="N498" s="37"/>
    </row>
    <row r="499" spans="1:14" ht="12.75" customHeight="1" x14ac:dyDescent="0.3">
      <c r="A499" s="71"/>
      <c r="B499" s="71"/>
      <c r="C499" s="71"/>
      <c r="D499" s="28"/>
      <c r="E499" s="29"/>
      <c r="F499" s="56" t="s">
        <v>316</v>
      </c>
      <c r="G499" s="64" t="s">
        <v>317</v>
      </c>
      <c r="H499" s="51" t="s">
        <v>11</v>
      </c>
      <c r="I499" s="45">
        <f>_xlfn.CEILING.MATH(E497*E496/20)</f>
        <v>39</v>
      </c>
      <c r="J499" s="17">
        <v>1901.46</v>
      </c>
      <c r="K499" s="18">
        <f t="shared" si="6"/>
        <v>74156.94</v>
      </c>
      <c r="L499" s="34"/>
      <c r="M499" s="82"/>
      <c r="N499" s="37"/>
    </row>
    <row r="500" spans="1:14" ht="12.75" customHeight="1" x14ac:dyDescent="0.3">
      <c r="A500" s="71"/>
      <c r="B500" s="71"/>
      <c r="C500" s="71"/>
      <c r="D500" s="28"/>
      <c r="E500" s="29"/>
      <c r="F500" s="56" t="s">
        <v>167</v>
      </c>
      <c r="G500" s="64" t="s">
        <v>168</v>
      </c>
      <c r="H500" s="51" t="s">
        <v>11</v>
      </c>
      <c r="I500" s="45">
        <f>_xlfn.CEILING.MATH(E497*0.25*E496)</f>
        <v>193</v>
      </c>
      <c r="J500" s="17">
        <v>959.95</v>
      </c>
      <c r="K500" s="18">
        <f t="shared" si="6"/>
        <v>185270.35</v>
      </c>
      <c r="L500" s="34"/>
      <c r="M500" s="82"/>
      <c r="N500" s="37"/>
    </row>
    <row r="501" spans="1:14" ht="12.75" customHeight="1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6"/>
        <v xml:space="preserve"> </v>
      </c>
      <c r="L501" s="34"/>
      <c r="M501" s="82"/>
      <c r="N501" s="37"/>
    </row>
    <row r="502" spans="1:14" ht="12.75" customHeight="1" x14ac:dyDescent="0.3">
      <c r="A502" s="27"/>
      <c r="B502" s="129" t="s">
        <v>293</v>
      </c>
      <c r="C502" s="129"/>
      <c r="D502" s="129"/>
      <c r="E502" s="130"/>
      <c r="F502" s="56"/>
      <c r="G502" s="64"/>
      <c r="H502" s="51"/>
      <c r="I502" s="45"/>
      <c r="J502" s="17"/>
      <c r="K502" s="18" t="str">
        <f t="shared" si="6"/>
        <v xml:space="preserve"> </v>
      </c>
      <c r="L502" s="34"/>
      <c r="M502" s="82"/>
      <c r="N502" s="37"/>
    </row>
    <row r="503" spans="1:14" ht="12.75" customHeight="1" x14ac:dyDescent="0.3">
      <c r="A503" s="67"/>
      <c r="B503" s="68"/>
      <c r="C503" s="70"/>
      <c r="D503" s="28"/>
      <c r="E503" s="29"/>
      <c r="F503" s="56"/>
      <c r="G503" s="39"/>
      <c r="H503" s="51"/>
      <c r="I503" s="45"/>
      <c r="J503" s="17"/>
      <c r="K503" s="18" t="str">
        <f t="shared" si="6"/>
        <v xml:space="preserve"> </v>
      </c>
      <c r="L503" s="34"/>
      <c r="M503" s="82"/>
      <c r="N503" s="37"/>
    </row>
    <row r="504" spans="1:14" ht="12.75" customHeight="1" x14ac:dyDescent="0.3">
      <c r="A504" s="86"/>
      <c r="B504" s="127" t="s">
        <v>309</v>
      </c>
      <c r="C504" s="127"/>
      <c r="D504" s="128"/>
      <c r="E504" s="62">
        <v>700</v>
      </c>
      <c r="F504" s="56"/>
      <c r="G504" s="99"/>
      <c r="H504" s="51"/>
      <c r="I504" s="45"/>
      <c r="J504" s="17"/>
      <c r="K504" s="18" t="str">
        <f t="shared" si="6"/>
        <v xml:space="preserve"> </v>
      </c>
      <c r="L504" s="34"/>
      <c r="M504" s="82"/>
      <c r="N504" s="37"/>
    </row>
    <row r="505" spans="1:14" ht="12.75" customHeight="1" x14ac:dyDescent="0.3">
      <c r="A505" s="68" t="s">
        <v>26</v>
      </c>
      <c r="B505" s="68" t="s">
        <v>26</v>
      </c>
      <c r="C505" s="70" t="s">
        <v>89</v>
      </c>
      <c r="D505" s="89">
        <v>0.5</v>
      </c>
      <c r="E505" s="62">
        <v>1.1000000000000001</v>
      </c>
      <c r="F505" s="56" t="s">
        <v>294</v>
      </c>
      <c r="G505" s="64" t="s">
        <v>295</v>
      </c>
      <c r="H505" s="51" t="s">
        <v>11</v>
      </c>
      <c r="I505" s="97">
        <f>_xlfn.CEILING.MATH(E505*E504/80)</f>
        <v>10</v>
      </c>
      <c r="J505" s="17">
        <v>20332.98</v>
      </c>
      <c r="K505" s="18">
        <f t="shared" si="6"/>
        <v>203329.8</v>
      </c>
      <c r="L505" s="34"/>
      <c r="M505" s="82"/>
      <c r="N505" s="37"/>
    </row>
    <row r="506" spans="1:14" ht="12.75" customHeight="1" x14ac:dyDescent="0.3">
      <c r="A506" s="71"/>
      <c r="B506" s="71"/>
      <c r="C506" s="71"/>
      <c r="D506" s="28"/>
      <c r="E506" s="29"/>
      <c r="F506" s="56" t="s">
        <v>343</v>
      </c>
      <c r="G506" s="64" t="s">
        <v>344</v>
      </c>
      <c r="H506" s="51" t="s">
        <v>11</v>
      </c>
      <c r="I506" s="45">
        <f>_xlfn.CEILING.MATH(E505*E504/D505)</f>
        <v>1540</v>
      </c>
      <c r="J506" s="17">
        <v>401.83</v>
      </c>
      <c r="K506" s="18">
        <f t="shared" si="6"/>
        <v>618818.19999999995</v>
      </c>
      <c r="L506" s="34"/>
      <c r="M506" s="82"/>
      <c r="N506" s="37"/>
    </row>
    <row r="507" spans="1:14" ht="12.75" customHeight="1" x14ac:dyDescent="0.3">
      <c r="A507" s="71"/>
      <c r="B507" s="71"/>
      <c r="C507" s="71"/>
      <c r="D507" s="28"/>
      <c r="E507" s="29"/>
      <c r="F507" s="56" t="s">
        <v>312</v>
      </c>
      <c r="G507" s="64" t="s">
        <v>313</v>
      </c>
      <c r="H507" s="51" t="s">
        <v>11</v>
      </c>
      <c r="I507" s="45">
        <f>_xlfn.CEILING.MATH(E505*E504/20)</f>
        <v>39</v>
      </c>
      <c r="J507" s="17">
        <v>465.61</v>
      </c>
      <c r="K507" s="18">
        <f t="shared" si="6"/>
        <v>18158.79</v>
      </c>
      <c r="L507" s="34"/>
      <c r="M507" s="82"/>
      <c r="N507" s="37"/>
    </row>
    <row r="508" spans="1:14" ht="12.75" customHeight="1" x14ac:dyDescent="0.3">
      <c r="A508" s="71"/>
      <c r="B508" s="71"/>
      <c r="C508" s="71"/>
      <c r="D508" s="28"/>
      <c r="E508" s="29"/>
      <c r="F508" s="56" t="s">
        <v>159</v>
      </c>
      <c r="G508" s="64" t="s">
        <v>160</v>
      </c>
      <c r="H508" s="51" t="s">
        <v>11</v>
      </c>
      <c r="I508" s="45">
        <f>_xlfn.CEILING.MATH(E505*0.25*E504)</f>
        <v>193</v>
      </c>
      <c r="J508" s="17">
        <v>222.74</v>
      </c>
      <c r="K508" s="18">
        <f t="shared" si="6"/>
        <v>42988.82</v>
      </c>
      <c r="L508" s="34"/>
      <c r="M508" s="82"/>
      <c r="N508" s="37"/>
    </row>
    <row r="509" spans="1:14" ht="12.75" customHeight="1" x14ac:dyDescent="0.3">
      <c r="A509" s="71"/>
      <c r="B509" s="71"/>
      <c r="C509" s="71"/>
      <c r="D509" s="28"/>
      <c r="E509" s="29"/>
      <c r="F509" s="56"/>
      <c r="G509" s="64"/>
      <c r="H509" s="51"/>
      <c r="I509" s="45"/>
      <c r="J509" s="17"/>
      <c r="K509" s="18" t="str">
        <f t="shared" si="6"/>
        <v xml:space="preserve"> </v>
      </c>
      <c r="L509" s="34"/>
      <c r="M509" s="82"/>
      <c r="N509" s="37"/>
    </row>
    <row r="510" spans="1:14" ht="12.75" customHeight="1" x14ac:dyDescent="0.3">
      <c r="A510" s="86"/>
      <c r="B510" s="127" t="s">
        <v>309</v>
      </c>
      <c r="C510" s="127"/>
      <c r="D510" s="128"/>
      <c r="E510" s="62">
        <v>700</v>
      </c>
      <c r="F510" s="56"/>
      <c r="G510" s="63"/>
      <c r="H510" s="51"/>
      <c r="I510" s="45"/>
      <c r="J510" s="17"/>
      <c r="K510" s="18" t="str">
        <f t="shared" si="6"/>
        <v xml:space="preserve"> </v>
      </c>
      <c r="L510" s="34"/>
      <c r="M510" s="82"/>
      <c r="N510" s="37"/>
    </row>
    <row r="511" spans="1:14" ht="12.75" customHeight="1" x14ac:dyDescent="0.3">
      <c r="A511" s="68" t="s">
        <v>26</v>
      </c>
      <c r="B511" s="68" t="s">
        <v>211</v>
      </c>
      <c r="C511" s="70" t="s">
        <v>89</v>
      </c>
      <c r="D511" s="89">
        <v>0.5</v>
      </c>
      <c r="E511" s="62">
        <v>1.1000000000000001</v>
      </c>
      <c r="F511" s="56" t="s">
        <v>294</v>
      </c>
      <c r="G511" s="64" t="s">
        <v>295</v>
      </c>
      <c r="H511" s="51" t="s">
        <v>11</v>
      </c>
      <c r="I511" s="97">
        <f>_xlfn.CEILING.MATH(E511*E510/80)</f>
        <v>10</v>
      </c>
      <c r="J511" s="17">
        <v>20332.98</v>
      </c>
      <c r="K511" s="18">
        <f t="shared" si="6"/>
        <v>203329.8</v>
      </c>
      <c r="L511" s="34"/>
      <c r="M511" s="82"/>
      <c r="N511" s="37"/>
    </row>
    <row r="512" spans="1:14" ht="12.75" customHeight="1" x14ac:dyDescent="0.3">
      <c r="A512" s="71"/>
      <c r="B512" s="71"/>
      <c r="C512" s="71"/>
      <c r="D512" s="28"/>
      <c r="E512" s="29"/>
      <c r="F512" s="56" t="s">
        <v>345</v>
      </c>
      <c r="G512" s="64" t="s">
        <v>346</v>
      </c>
      <c r="H512" s="51" t="s">
        <v>11</v>
      </c>
      <c r="I512" s="45">
        <f>_xlfn.CEILING.MATH(E511*E510/D511)</f>
        <v>1540</v>
      </c>
      <c r="J512" s="17">
        <v>357.31</v>
      </c>
      <c r="K512" s="18">
        <f t="shared" si="6"/>
        <v>550257.4</v>
      </c>
      <c r="L512" s="34"/>
      <c r="M512" s="82"/>
      <c r="N512" s="37"/>
    </row>
    <row r="513" spans="1:14" ht="12.75" customHeight="1" x14ac:dyDescent="0.3">
      <c r="A513" s="71"/>
      <c r="B513" s="71"/>
      <c r="C513" s="71"/>
      <c r="D513" s="28"/>
      <c r="E513" s="29"/>
      <c r="F513" s="56" t="s">
        <v>312</v>
      </c>
      <c r="G513" s="64" t="s">
        <v>313</v>
      </c>
      <c r="H513" s="51" t="s">
        <v>11</v>
      </c>
      <c r="I513" s="45">
        <f>_xlfn.CEILING.MATH(E511*E510/20)</f>
        <v>39</v>
      </c>
      <c r="J513" s="17">
        <v>465.61</v>
      </c>
      <c r="K513" s="18">
        <f t="shared" si="6"/>
        <v>18158.79</v>
      </c>
      <c r="L513" s="34"/>
      <c r="M513" s="82"/>
      <c r="N513" s="37"/>
    </row>
    <row r="514" spans="1:14" ht="12.75" customHeight="1" x14ac:dyDescent="0.3">
      <c r="A514" s="71"/>
      <c r="B514" s="71"/>
      <c r="C514" s="71"/>
      <c r="D514" s="28"/>
      <c r="E514" s="29"/>
      <c r="F514" s="56" t="s">
        <v>314</v>
      </c>
      <c r="G514" s="64" t="s">
        <v>315</v>
      </c>
      <c r="H514" s="51" t="s">
        <v>11</v>
      </c>
      <c r="I514" s="45">
        <f>_xlfn.CEILING.MATH(E511*0.25*E510)</f>
        <v>193</v>
      </c>
      <c r="J514" s="17">
        <v>179.78</v>
      </c>
      <c r="K514" s="18">
        <f t="shared" si="6"/>
        <v>34697.54</v>
      </c>
      <c r="L514" s="34"/>
      <c r="M514" s="82"/>
      <c r="N514" s="37"/>
    </row>
    <row r="515" spans="1:14" ht="12.75" customHeight="1" x14ac:dyDescent="0.3">
      <c r="A515" s="71"/>
      <c r="B515" s="71"/>
      <c r="C515" s="71"/>
      <c r="D515" s="28"/>
      <c r="E515" s="29"/>
      <c r="F515" s="56"/>
      <c r="G515" s="64"/>
      <c r="H515" s="51"/>
      <c r="I515" s="45"/>
      <c r="J515" s="17"/>
      <c r="K515" s="18" t="str">
        <f t="shared" si="6"/>
        <v xml:space="preserve"> </v>
      </c>
      <c r="L515" s="34"/>
      <c r="M515" s="82"/>
      <c r="N515" s="37"/>
    </row>
    <row r="516" spans="1:14" ht="12.75" customHeight="1" x14ac:dyDescent="0.3">
      <c r="A516" s="86"/>
      <c r="B516" s="127" t="s">
        <v>309</v>
      </c>
      <c r="C516" s="127"/>
      <c r="D516" s="128"/>
      <c r="E516" s="62">
        <v>700</v>
      </c>
      <c r="F516" s="56"/>
      <c r="G516" s="63"/>
      <c r="H516" s="51"/>
      <c r="I516" s="45"/>
      <c r="J516" s="17"/>
      <c r="K516" s="18" t="str">
        <f t="shared" si="6"/>
        <v xml:space="preserve"> </v>
      </c>
      <c r="L516" s="34"/>
      <c r="M516" s="82"/>
      <c r="N516" s="37"/>
    </row>
    <row r="517" spans="1:14" ht="12.75" customHeight="1" x14ac:dyDescent="0.3">
      <c r="A517" s="68" t="s">
        <v>88</v>
      </c>
      <c r="B517" s="68" t="s">
        <v>156</v>
      </c>
      <c r="C517" s="70" t="s">
        <v>89</v>
      </c>
      <c r="D517" s="89">
        <v>0.5</v>
      </c>
      <c r="E517" s="62">
        <v>1.1000000000000001</v>
      </c>
      <c r="F517" s="56" t="s">
        <v>296</v>
      </c>
      <c r="G517" s="64" t="s">
        <v>297</v>
      </c>
      <c r="H517" s="51" t="s">
        <v>11</v>
      </c>
      <c r="I517" s="97">
        <f>_xlfn.CEILING.MATH(E517*E516/100)</f>
        <v>8</v>
      </c>
      <c r="J517" s="17">
        <v>301623.06</v>
      </c>
      <c r="K517" s="18">
        <f t="shared" si="6"/>
        <v>2412984.48</v>
      </c>
      <c r="L517" s="34"/>
      <c r="M517" s="82" t="s">
        <v>12</v>
      </c>
      <c r="N517" s="37"/>
    </row>
    <row r="518" spans="1:14" ht="12.75" customHeight="1" x14ac:dyDescent="0.3">
      <c r="A518" s="71"/>
      <c r="B518" s="71"/>
      <c r="C518" s="71"/>
      <c r="D518" s="28"/>
      <c r="E518" s="29"/>
      <c r="F518" s="56" t="s">
        <v>347</v>
      </c>
      <c r="G518" s="64" t="s">
        <v>348</v>
      </c>
      <c r="H518" s="51" t="s">
        <v>11</v>
      </c>
      <c r="I518" s="45">
        <f>_xlfn.CEILING.MATH(E517*E516/D517)</f>
        <v>1540</v>
      </c>
      <c r="J518" s="17">
        <v>1016.45</v>
      </c>
      <c r="K518" s="18">
        <f t="shared" si="6"/>
        <v>1565333</v>
      </c>
      <c r="L518" s="34"/>
      <c r="M518" s="82"/>
      <c r="N518" s="37"/>
    </row>
    <row r="519" spans="1:14" ht="12.75" customHeight="1" x14ac:dyDescent="0.3">
      <c r="A519" s="71"/>
      <c r="B519" s="71"/>
      <c r="C519" s="71"/>
      <c r="D519" s="28"/>
      <c r="E519" s="29"/>
      <c r="F519" s="56" t="s">
        <v>316</v>
      </c>
      <c r="G519" s="64" t="s">
        <v>317</v>
      </c>
      <c r="H519" s="51" t="s">
        <v>11</v>
      </c>
      <c r="I519" s="45">
        <f>_xlfn.CEILING.MATH(E517*E516/20)</f>
        <v>39</v>
      </c>
      <c r="J519" s="17">
        <v>1901.46</v>
      </c>
      <c r="K519" s="18">
        <f t="shared" si="6"/>
        <v>74156.94</v>
      </c>
      <c r="L519" s="34"/>
      <c r="M519" s="82"/>
      <c r="N519" s="37"/>
    </row>
    <row r="520" spans="1:14" ht="12.75" customHeight="1" x14ac:dyDescent="0.3">
      <c r="A520" s="71"/>
      <c r="B520" s="71"/>
      <c r="C520" s="71"/>
      <c r="D520" s="28"/>
      <c r="E520" s="29"/>
      <c r="F520" s="56" t="s">
        <v>165</v>
      </c>
      <c r="G520" s="64" t="s">
        <v>166</v>
      </c>
      <c r="H520" s="51" t="s">
        <v>11</v>
      </c>
      <c r="I520" s="45">
        <f>_xlfn.CEILING.MATH(E517*0.25*E516)</f>
        <v>193</v>
      </c>
      <c r="J520" s="17">
        <v>510.89</v>
      </c>
      <c r="K520" s="18">
        <f t="shared" si="6"/>
        <v>98601.77</v>
      </c>
      <c r="L520" s="34"/>
      <c r="M520" s="82"/>
      <c r="N520" s="37"/>
    </row>
    <row r="521" spans="1:14" ht="12.75" customHeight="1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6"/>
        <v xml:space="preserve"> </v>
      </c>
      <c r="L521" s="34"/>
      <c r="M521" s="82"/>
      <c r="N521" s="37"/>
    </row>
    <row r="522" spans="1:14" ht="12.75" customHeight="1" x14ac:dyDescent="0.3">
      <c r="A522" s="86"/>
      <c r="B522" s="127" t="s">
        <v>309</v>
      </c>
      <c r="C522" s="127"/>
      <c r="D522" s="128"/>
      <c r="E522" s="62">
        <v>700</v>
      </c>
      <c r="F522" s="56"/>
      <c r="G522" s="63"/>
      <c r="H522" s="51"/>
      <c r="I522" s="45"/>
      <c r="J522" s="17"/>
      <c r="K522" s="18" t="str">
        <f t="shared" si="6"/>
        <v xml:space="preserve"> </v>
      </c>
      <c r="L522" s="34"/>
      <c r="M522" s="82"/>
      <c r="N522" s="37"/>
    </row>
    <row r="523" spans="1:14" ht="12.75" customHeight="1" x14ac:dyDescent="0.3">
      <c r="A523" s="68" t="s">
        <v>88</v>
      </c>
      <c r="B523" s="68" t="s">
        <v>88</v>
      </c>
      <c r="C523" s="70" t="s">
        <v>89</v>
      </c>
      <c r="D523" s="89">
        <v>0.5</v>
      </c>
      <c r="E523" s="62">
        <v>1.1000000000000001</v>
      </c>
      <c r="F523" s="56" t="s">
        <v>296</v>
      </c>
      <c r="G523" s="64" t="s">
        <v>297</v>
      </c>
      <c r="H523" s="51" t="s">
        <v>11</v>
      </c>
      <c r="I523" s="97">
        <f>_xlfn.CEILING.MATH(E523*E522/100)</f>
        <v>8</v>
      </c>
      <c r="J523" s="17">
        <v>301623.06</v>
      </c>
      <c r="K523" s="18">
        <f t="shared" si="6"/>
        <v>2412984.48</v>
      </c>
      <c r="L523" s="34"/>
      <c r="M523" s="82" t="s">
        <v>12</v>
      </c>
      <c r="N523" s="37"/>
    </row>
    <row r="524" spans="1:14" ht="12.75" customHeight="1" x14ac:dyDescent="0.3">
      <c r="A524" s="71"/>
      <c r="B524" s="71"/>
      <c r="C524" s="71"/>
      <c r="D524" s="28"/>
      <c r="E524" s="29"/>
      <c r="F524" s="56" t="s">
        <v>349</v>
      </c>
      <c r="G524" s="64" t="s">
        <v>350</v>
      </c>
      <c r="H524" s="51" t="s">
        <v>11</v>
      </c>
      <c r="I524" s="45">
        <f>_xlfn.CEILING.MATH(E523*E522/D523)</f>
        <v>1540</v>
      </c>
      <c r="J524" s="17">
        <v>1388.28</v>
      </c>
      <c r="K524" s="18">
        <f t="shared" si="6"/>
        <v>2137951.2000000002</v>
      </c>
      <c r="L524" s="34"/>
      <c r="M524" s="82"/>
      <c r="N524" s="37"/>
    </row>
    <row r="525" spans="1:14" ht="12.75" customHeight="1" x14ac:dyDescent="0.3">
      <c r="A525" s="71"/>
      <c r="B525" s="71"/>
      <c r="C525" s="71"/>
      <c r="D525" s="28"/>
      <c r="E525" s="29"/>
      <c r="F525" s="56" t="s">
        <v>316</v>
      </c>
      <c r="G525" s="64" t="s">
        <v>317</v>
      </c>
      <c r="H525" s="51" t="s">
        <v>11</v>
      </c>
      <c r="I525" s="45">
        <f>_xlfn.CEILING.MATH(E523*E522/20)</f>
        <v>39</v>
      </c>
      <c r="J525" s="17">
        <v>1901.46</v>
      </c>
      <c r="K525" s="18">
        <f t="shared" si="6"/>
        <v>74156.94</v>
      </c>
      <c r="L525" s="34"/>
      <c r="M525" s="82"/>
      <c r="N525" s="37"/>
    </row>
    <row r="526" spans="1:14" ht="12.75" customHeight="1" x14ac:dyDescent="0.3">
      <c r="A526" s="71"/>
      <c r="B526" s="71"/>
      <c r="C526" s="71"/>
      <c r="D526" s="28"/>
      <c r="E526" s="29"/>
      <c r="F526" s="56" t="s">
        <v>167</v>
      </c>
      <c r="G526" s="64" t="s">
        <v>168</v>
      </c>
      <c r="H526" s="51" t="s">
        <v>11</v>
      </c>
      <c r="I526" s="45">
        <f>_xlfn.CEILING.MATH(E523*0.25*E522)</f>
        <v>193</v>
      </c>
      <c r="J526" s="17">
        <v>959.95</v>
      </c>
      <c r="K526" s="18">
        <f t="shared" si="6"/>
        <v>185270.35</v>
      </c>
      <c r="L526" s="34"/>
      <c r="M526" s="82"/>
      <c r="N526" s="37"/>
    </row>
    <row r="527" spans="1:14" ht="12.75" customHeight="1" x14ac:dyDescent="0.3">
      <c r="A527" s="100"/>
      <c r="B527" s="101"/>
      <c r="C527" s="74"/>
      <c r="D527" s="28"/>
      <c r="E527" s="29"/>
      <c r="F527" s="56"/>
      <c r="G527" s="39"/>
      <c r="H527" s="51"/>
      <c r="I527" s="45"/>
      <c r="J527" s="17"/>
      <c r="K527" s="18" t="str">
        <f t="shared" si="6"/>
        <v xml:space="preserve"> </v>
      </c>
      <c r="L527" s="34"/>
      <c r="M527" s="82"/>
      <c r="N527" s="37"/>
    </row>
    <row r="528" spans="1:14" ht="12.75" customHeight="1" x14ac:dyDescent="0.3">
      <c r="A528" s="86"/>
      <c r="B528" s="127" t="s">
        <v>309</v>
      </c>
      <c r="C528" s="127"/>
      <c r="D528" s="128"/>
      <c r="E528" s="62">
        <v>700</v>
      </c>
      <c r="F528" s="56"/>
      <c r="G528" s="99"/>
      <c r="H528" s="51"/>
      <c r="I528" s="45"/>
      <c r="J528" s="17"/>
      <c r="K528" s="18" t="str">
        <f t="shared" si="6"/>
        <v xml:space="preserve"> </v>
      </c>
      <c r="L528" s="34"/>
      <c r="M528" s="82"/>
      <c r="N528" s="37"/>
    </row>
    <row r="529" spans="1:14" ht="12.75" customHeight="1" x14ac:dyDescent="0.3">
      <c r="A529" s="68" t="s">
        <v>26</v>
      </c>
      <c r="B529" s="68" t="s">
        <v>26</v>
      </c>
      <c r="C529" s="70" t="s">
        <v>90</v>
      </c>
      <c r="D529" s="89">
        <v>0.5</v>
      </c>
      <c r="E529" s="62">
        <v>1.1000000000000001</v>
      </c>
      <c r="F529" s="56" t="s">
        <v>294</v>
      </c>
      <c r="G529" s="64" t="s">
        <v>295</v>
      </c>
      <c r="H529" s="51" t="s">
        <v>11</v>
      </c>
      <c r="I529" s="97">
        <f>_xlfn.CEILING.MATH(E529*E528/80)</f>
        <v>10</v>
      </c>
      <c r="J529" s="17">
        <v>20332.98</v>
      </c>
      <c r="K529" s="18">
        <f t="shared" si="6"/>
        <v>203329.8</v>
      </c>
      <c r="L529" s="34"/>
      <c r="M529" s="82"/>
      <c r="N529" s="37"/>
    </row>
    <row r="530" spans="1:14" ht="12.75" customHeight="1" x14ac:dyDescent="0.3">
      <c r="A530" s="71"/>
      <c r="B530" s="71"/>
      <c r="C530" s="71"/>
      <c r="D530" s="28"/>
      <c r="E530" s="29"/>
      <c r="F530" s="56" t="s">
        <v>351</v>
      </c>
      <c r="G530" s="64" t="s">
        <v>352</v>
      </c>
      <c r="H530" s="51" t="s">
        <v>11</v>
      </c>
      <c r="I530" s="45">
        <f>_xlfn.CEILING.MATH(E529*E528/D529)</f>
        <v>1540</v>
      </c>
      <c r="J530" s="17">
        <v>629.34</v>
      </c>
      <c r="K530" s="18">
        <f t="shared" si="6"/>
        <v>969183.60000000009</v>
      </c>
      <c r="L530" s="34"/>
      <c r="M530" s="82"/>
      <c r="N530" s="37"/>
    </row>
    <row r="531" spans="1:14" ht="12.75" customHeight="1" x14ac:dyDescent="0.3">
      <c r="A531" s="71"/>
      <c r="B531" s="71"/>
      <c r="C531" s="71"/>
      <c r="D531" s="28"/>
      <c r="E531" s="29"/>
      <c r="F531" s="56" t="s">
        <v>312</v>
      </c>
      <c r="G531" s="64" t="s">
        <v>313</v>
      </c>
      <c r="H531" s="51" t="s">
        <v>11</v>
      </c>
      <c r="I531" s="45">
        <f>_xlfn.CEILING.MATH(E529*E528/20)</f>
        <v>39</v>
      </c>
      <c r="J531" s="17">
        <v>465.61</v>
      </c>
      <c r="K531" s="18">
        <f t="shared" si="6"/>
        <v>18158.79</v>
      </c>
      <c r="L531" s="34"/>
      <c r="M531" s="82"/>
      <c r="N531" s="37"/>
    </row>
    <row r="532" spans="1:14" ht="12.75" customHeight="1" x14ac:dyDescent="0.3">
      <c r="A532" s="71"/>
      <c r="B532" s="71"/>
      <c r="C532" s="71"/>
      <c r="D532" s="28"/>
      <c r="E532" s="29"/>
      <c r="F532" s="56" t="s">
        <v>159</v>
      </c>
      <c r="G532" s="64" t="s">
        <v>160</v>
      </c>
      <c r="H532" s="51" t="s">
        <v>11</v>
      </c>
      <c r="I532" s="45">
        <f>_xlfn.CEILING.MATH(E529*0.25*E528)</f>
        <v>193</v>
      </c>
      <c r="J532" s="17">
        <v>222.74</v>
      </c>
      <c r="K532" s="18">
        <f t="shared" si="6"/>
        <v>42988.82</v>
      </c>
      <c r="L532" s="34"/>
      <c r="M532" s="82"/>
      <c r="N532" s="37"/>
    </row>
    <row r="533" spans="1:14" ht="12.75" customHeight="1" x14ac:dyDescent="0.3">
      <c r="A533" s="71"/>
      <c r="B533" s="71"/>
      <c r="C533" s="71"/>
      <c r="D533" s="28"/>
      <c r="E533" s="29"/>
      <c r="F533" s="56"/>
      <c r="G533" s="64"/>
      <c r="H533" s="51"/>
      <c r="I533" s="45"/>
      <c r="J533" s="17"/>
      <c r="K533" s="18" t="str">
        <f t="shared" si="6"/>
        <v xml:space="preserve"> </v>
      </c>
      <c r="L533" s="34"/>
      <c r="M533" s="82"/>
      <c r="N533" s="37"/>
    </row>
    <row r="534" spans="1:14" ht="12.75" customHeight="1" x14ac:dyDescent="0.3">
      <c r="A534" s="86"/>
      <c r="B534" s="127" t="s">
        <v>309</v>
      </c>
      <c r="C534" s="127"/>
      <c r="D534" s="128"/>
      <c r="E534" s="62">
        <v>700</v>
      </c>
      <c r="F534" s="56"/>
      <c r="G534" s="63"/>
      <c r="H534" s="51"/>
      <c r="I534" s="45"/>
      <c r="J534" s="17"/>
      <c r="K534" s="18" t="str">
        <f t="shared" si="6"/>
        <v xml:space="preserve"> </v>
      </c>
      <c r="L534" s="34"/>
      <c r="M534" s="82"/>
      <c r="N534" s="37"/>
    </row>
    <row r="535" spans="1:14" ht="12.75" customHeight="1" x14ac:dyDescent="0.3">
      <c r="A535" s="68" t="s">
        <v>26</v>
      </c>
      <c r="B535" s="68" t="s">
        <v>211</v>
      </c>
      <c r="C535" s="70" t="s">
        <v>90</v>
      </c>
      <c r="D535" s="89">
        <v>0.5</v>
      </c>
      <c r="E535" s="62">
        <v>1.1000000000000001</v>
      </c>
      <c r="F535" s="56" t="s">
        <v>294</v>
      </c>
      <c r="G535" s="64" t="s">
        <v>295</v>
      </c>
      <c r="H535" s="51" t="s">
        <v>11</v>
      </c>
      <c r="I535" s="97">
        <f>_xlfn.CEILING.MATH(E535*E534/80)</f>
        <v>10</v>
      </c>
      <c r="J535" s="17">
        <v>20332.98</v>
      </c>
      <c r="K535" s="18">
        <f t="shared" si="6"/>
        <v>203329.8</v>
      </c>
      <c r="L535" s="34"/>
      <c r="M535" s="82"/>
      <c r="N535" s="37"/>
    </row>
    <row r="536" spans="1:14" ht="12.75" customHeight="1" x14ac:dyDescent="0.3">
      <c r="A536" s="71"/>
      <c r="B536" s="71"/>
      <c r="C536" s="71"/>
      <c r="D536" s="28"/>
      <c r="E536" s="29"/>
      <c r="F536" s="56" t="s">
        <v>351</v>
      </c>
      <c r="G536" s="64" t="s">
        <v>352</v>
      </c>
      <c r="H536" s="51" t="s">
        <v>11</v>
      </c>
      <c r="I536" s="45">
        <f>_xlfn.CEILING.MATH(E535*E534/D535)</f>
        <v>1540</v>
      </c>
      <c r="J536" s="17">
        <v>629.34</v>
      </c>
      <c r="K536" s="18">
        <f t="shared" si="6"/>
        <v>969183.60000000009</v>
      </c>
      <c r="L536" s="34"/>
      <c r="M536" s="82"/>
      <c r="N536" s="37"/>
    </row>
    <row r="537" spans="1:14" ht="12.75" customHeight="1" x14ac:dyDescent="0.3">
      <c r="A537" s="71"/>
      <c r="B537" s="71"/>
      <c r="C537" s="71"/>
      <c r="D537" s="28"/>
      <c r="E537" s="29"/>
      <c r="F537" s="56" t="s">
        <v>312</v>
      </c>
      <c r="G537" s="64" t="s">
        <v>313</v>
      </c>
      <c r="H537" s="51" t="s">
        <v>11</v>
      </c>
      <c r="I537" s="45">
        <f>_xlfn.CEILING.MATH(E535*E534/20)</f>
        <v>39</v>
      </c>
      <c r="J537" s="17">
        <v>465.61</v>
      </c>
      <c r="K537" s="18">
        <f t="shared" si="6"/>
        <v>18158.79</v>
      </c>
      <c r="L537" s="34"/>
      <c r="M537" s="82"/>
      <c r="N537" s="37"/>
    </row>
    <row r="538" spans="1:14" ht="12.75" customHeight="1" x14ac:dyDescent="0.3">
      <c r="A538" s="71"/>
      <c r="B538" s="71"/>
      <c r="C538" s="71"/>
      <c r="D538" s="28"/>
      <c r="E538" s="29"/>
      <c r="F538" s="56" t="s">
        <v>314</v>
      </c>
      <c r="G538" s="64" t="s">
        <v>315</v>
      </c>
      <c r="H538" s="51" t="s">
        <v>11</v>
      </c>
      <c r="I538" s="45">
        <f>_xlfn.CEILING.MATH(E535*0.25*E534)</f>
        <v>193</v>
      </c>
      <c r="J538" s="17">
        <v>179.78</v>
      </c>
      <c r="K538" s="18">
        <f t="shared" si="6"/>
        <v>34697.54</v>
      </c>
      <c r="L538" s="34"/>
      <c r="M538" s="82"/>
      <c r="N538" s="37"/>
    </row>
    <row r="539" spans="1:14" ht="12.75" customHeight="1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6"/>
        <v xml:space="preserve"> </v>
      </c>
      <c r="L539" s="34"/>
      <c r="M539" s="82"/>
      <c r="N539" s="37"/>
    </row>
    <row r="540" spans="1:14" ht="12.75" customHeight="1" x14ac:dyDescent="0.3">
      <c r="A540" s="86"/>
      <c r="B540" s="127" t="s">
        <v>309</v>
      </c>
      <c r="C540" s="127"/>
      <c r="D540" s="128"/>
      <c r="E540" s="62">
        <v>700</v>
      </c>
      <c r="F540" s="56"/>
      <c r="G540" s="63"/>
      <c r="H540" s="51"/>
      <c r="I540" s="45"/>
      <c r="J540" s="17"/>
      <c r="K540" s="18" t="str">
        <f t="shared" si="6"/>
        <v xml:space="preserve"> </v>
      </c>
      <c r="L540" s="34"/>
      <c r="M540" s="82"/>
      <c r="N540" s="37"/>
    </row>
    <row r="541" spans="1:14" ht="12.75" customHeight="1" x14ac:dyDescent="0.3">
      <c r="A541" s="68" t="s">
        <v>88</v>
      </c>
      <c r="B541" s="68" t="s">
        <v>88</v>
      </c>
      <c r="C541" s="70" t="s">
        <v>90</v>
      </c>
      <c r="D541" s="89">
        <v>0.5</v>
      </c>
      <c r="E541" s="62">
        <v>1.1000000000000001</v>
      </c>
      <c r="F541" s="56" t="s">
        <v>296</v>
      </c>
      <c r="G541" s="64" t="s">
        <v>297</v>
      </c>
      <c r="H541" s="51" t="s">
        <v>11</v>
      </c>
      <c r="I541" s="97">
        <f>_xlfn.CEILING.MATH(E541*E540/100)</f>
        <v>8</v>
      </c>
      <c r="J541" s="17">
        <v>301623.06</v>
      </c>
      <c r="K541" s="18">
        <f t="shared" si="6"/>
        <v>2412984.48</v>
      </c>
      <c r="L541" s="34"/>
      <c r="M541" s="82" t="s">
        <v>12</v>
      </c>
      <c r="N541" s="37"/>
    </row>
    <row r="542" spans="1:14" ht="12.75" customHeight="1" x14ac:dyDescent="0.3">
      <c r="A542" s="71"/>
      <c r="B542" s="71"/>
      <c r="C542" s="71"/>
      <c r="D542" s="28"/>
      <c r="E542" s="29"/>
      <c r="F542" s="56" t="s">
        <v>353</v>
      </c>
      <c r="G542" s="64" t="s">
        <v>354</v>
      </c>
      <c r="H542" s="51" t="s">
        <v>11</v>
      </c>
      <c r="I542" s="45">
        <f>_xlfn.CEILING.MATH(E541*E540/D541)</f>
        <v>1540</v>
      </c>
      <c r="J542" s="17">
        <v>3202.63</v>
      </c>
      <c r="K542" s="18">
        <f t="shared" si="6"/>
        <v>4932050.2</v>
      </c>
      <c r="L542" s="34"/>
      <c r="M542" s="82"/>
      <c r="N542" s="37"/>
    </row>
    <row r="543" spans="1:14" ht="12.75" customHeight="1" x14ac:dyDescent="0.3">
      <c r="A543" s="71"/>
      <c r="B543" s="71"/>
      <c r="C543" s="71"/>
      <c r="D543" s="28"/>
      <c r="E543" s="29"/>
      <c r="F543" s="56" t="s">
        <v>316</v>
      </c>
      <c r="G543" s="64" t="s">
        <v>317</v>
      </c>
      <c r="H543" s="51" t="s">
        <v>11</v>
      </c>
      <c r="I543" s="45">
        <f>_xlfn.CEILING.MATH(E541*E540/20)</f>
        <v>39</v>
      </c>
      <c r="J543" s="17">
        <v>1901.46</v>
      </c>
      <c r="K543" s="18">
        <f t="shared" si="6"/>
        <v>74156.94</v>
      </c>
      <c r="L543" s="34"/>
      <c r="M543" s="82"/>
      <c r="N543" s="37"/>
    </row>
    <row r="544" spans="1:14" ht="12.75" customHeight="1" x14ac:dyDescent="0.3">
      <c r="A544" s="71"/>
      <c r="B544" s="71"/>
      <c r="C544" s="71"/>
      <c r="D544" s="28"/>
      <c r="E544" s="29"/>
      <c r="F544" s="56" t="s">
        <v>167</v>
      </c>
      <c r="G544" s="64" t="s">
        <v>168</v>
      </c>
      <c r="H544" s="51" t="s">
        <v>11</v>
      </c>
      <c r="I544" s="45">
        <f>_xlfn.CEILING.MATH(E541*0.25*E540)</f>
        <v>193</v>
      </c>
      <c r="J544" s="17">
        <v>959.95</v>
      </c>
      <c r="K544" s="18">
        <f t="shared" si="6"/>
        <v>185270.35</v>
      </c>
      <c r="L544" s="34"/>
      <c r="M544" s="82"/>
      <c r="N544" s="37"/>
    </row>
    <row r="545" spans="1:14" ht="12.75" customHeight="1" x14ac:dyDescent="0.3">
      <c r="A545" s="100"/>
      <c r="B545" s="101"/>
      <c r="C545" s="74"/>
      <c r="D545" s="28"/>
      <c r="E545" s="29"/>
      <c r="F545" s="56"/>
      <c r="G545" s="39"/>
      <c r="H545" s="51"/>
      <c r="I545" s="45"/>
      <c r="J545" s="17"/>
      <c r="K545" s="18" t="str">
        <f t="shared" si="6"/>
        <v xml:space="preserve"> </v>
      </c>
      <c r="L545" s="34"/>
      <c r="M545" s="82"/>
      <c r="N545" s="37"/>
    </row>
    <row r="546" spans="1:14" ht="12.75" customHeight="1" x14ac:dyDescent="0.3">
      <c r="A546" s="100"/>
      <c r="B546" s="101"/>
      <c r="C546" s="74"/>
      <c r="D546" s="28"/>
      <c r="E546" s="29"/>
      <c r="F546" s="56"/>
      <c r="G546" s="39"/>
      <c r="H546" s="51"/>
      <c r="I546" s="45"/>
      <c r="J546" s="17"/>
      <c r="K546" s="18" t="str">
        <f t="shared" si="6"/>
        <v xml:space="preserve"> </v>
      </c>
      <c r="L546" s="34"/>
      <c r="M546" s="82"/>
      <c r="N546" s="37"/>
    </row>
    <row r="547" spans="1:14" ht="12.75" customHeight="1" x14ac:dyDescent="0.3">
      <c r="A547" s="86"/>
      <c r="B547" s="127" t="s">
        <v>309</v>
      </c>
      <c r="C547" s="127"/>
      <c r="D547" s="128"/>
      <c r="E547" s="62">
        <v>700</v>
      </c>
      <c r="F547" s="56"/>
      <c r="G547" s="99"/>
      <c r="H547" s="51"/>
      <c r="I547" s="45"/>
      <c r="J547" s="17"/>
      <c r="K547" s="18" t="str">
        <f t="shared" si="6"/>
        <v xml:space="preserve"> </v>
      </c>
      <c r="L547" s="34"/>
      <c r="M547" s="82"/>
      <c r="N547" s="37"/>
    </row>
    <row r="548" spans="1:14" ht="12.75" customHeight="1" x14ac:dyDescent="0.3">
      <c r="A548" s="68" t="s">
        <v>26</v>
      </c>
      <c r="B548" s="68" t="s">
        <v>26</v>
      </c>
      <c r="C548" s="70" t="s">
        <v>355</v>
      </c>
      <c r="D548" s="89">
        <v>0.5</v>
      </c>
      <c r="E548" s="62">
        <v>1.1000000000000001</v>
      </c>
      <c r="F548" s="56" t="s">
        <v>294</v>
      </c>
      <c r="G548" s="64" t="s">
        <v>295</v>
      </c>
      <c r="H548" s="51" t="s">
        <v>11</v>
      </c>
      <c r="I548" s="97">
        <f>_xlfn.CEILING.MATH(E548*E547/80)</f>
        <v>10</v>
      </c>
      <c r="J548" s="17">
        <v>20332.98</v>
      </c>
      <c r="K548" s="18">
        <f t="shared" si="6"/>
        <v>203329.8</v>
      </c>
      <c r="L548" s="34"/>
      <c r="M548" s="82"/>
      <c r="N548" s="37"/>
    </row>
    <row r="549" spans="1:14" ht="12.75" customHeight="1" x14ac:dyDescent="0.3">
      <c r="A549" s="71"/>
      <c r="B549" s="71"/>
      <c r="C549" s="71"/>
      <c r="D549" s="28"/>
      <c r="E549" s="29"/>
      <c r="F549" s="56" t="s">
        <v>356</v>
      </c>
      <c r="G549" s="64" t="s">
        <v>357</v>
      </c>
      <c r="H549" s="51" t="s">
        <v>11</v>
      </c>
      <c r="I549" s="45">
        <f>_xlfn.CEILING.MATH(E548*E547/D548)</f>
        <v>1540</v>
      </c>
      <c r="J549" s="17">
        <v>918.01</v>
      </c>
      <c r="K549" s="18">
        <f t="shared" si="6"/>
        <v>1413735.4</v>
      </c>
      <c r="L549" s="34"/>
      <c r="M549" s="82"/>
      <c r="N549" s="37"/>
    </row>
    <row r="550" spans="1:14" ht="12.75" customHeight="1" x14ac:dyDescent="0.3">
      <c r="A550" s="71"/>
      <c r="B550" s="71"/>
      <c r="C550" s="71"/>
      <c r="D550" s="28"/>
      <c r="E550" s="29"/>
      <c r="F550" s="56" t="s">
        <v>312</v>
      </c>
      <c r="G550" s="64" t="s">
        <v>313</v>
      </c>
      <c r="H550" s="51" t="s">
        <v>11</v>
      </c>
      <c r="I550" s="45">
        <f>_xlfn.CEILING.MATH(E548*E547/20)</f>
        <v>39</v>
      </c>
      <c r="J550" s="17">
        <v>465.61</v>
      </c>
      <c r="K550" s="18">
        <f t="shared" si="6"/>
        <v>18158.79</v>
      </c>
      <c r="L550" s="34"/>
      <c r="M550" s="82"/>
      <c r="N550" s="37"/>
    </row>
    <row r="551" spans="1:14" ht="12.75" customHeight="1" x14ac:dyDescent="0.3">
      <c r="A551" s="71"/>
      <c r="B551" s="71"/>
      <c r="C551" s="71"/>
      <c r="D551" s="28"/>
      <c r="E551" s="29"/>
      <c r="F551" s="56" t="s">
        <v>159</v>
      </c>
      <c r="G551" s="64" t="s">
        <v>160</v>
      </c>
      <c r="H551" s="51" t="s">
        <v>11</v>
      </c>
      <c r="I551" s="45">
        <f>_xlfn.CEILING.MATH(E548*0.25*E547)</f>
        <v>193</v>
      </c>
      <c r="J551" s="17">
        <v>222.74</v>
      </c>
      <c r="K551" s="18">
        <f t="shared" si="6"/>
        <v>42988.82</v>
      </c>
      <c r="L551" s="34"/>
      <c r="M551" s="82"/>
      <c r="N551" s="37"/>
    </row>
    <row r="552" spans="1:14" ht="12.75" customHeight="1" x14ac:dyDescent="0.3">
      <c r="A552" s="71"/>
      <c r="B552" s="71"/>
      <c r="C552" s="71"/>
      <c r="D552" s="28"/>
      <c r="E552" s="29"/>
      <c r="F552" s="56"/>
      <c r="G552" s="64"/>
      <c r="H552" s="51"/>
      <c r="I552" s="45"/>
      <c r="J552" s="17"/>
      <c r="K552" s="18" t="str">
        <f t="shared" si="6"/>
        <v xml:space="preserve"> </v>
      </c>
      <c r="L552" s="34"/>
      <c r="M552" s="82"/>
      <c r="N552" s="37"/>
    </row>
    <row r="553" spans="1:14" ht="12.75" customHeight="1" x14ac:dyDescent="0.3">
      <c r="A553" s="86"/>
      <c r="B553" s="127" t="s">
        <v>309</v>
      </c>
      <c r="C553" s="127"/>
      <c r="D553" s="128"/>
      <c r="E553" s="62">
        <v>700</v>
      </c>
      <c r="F553" s="56"/>
      <c r="G553" s="63"/>
      <c r="H553" s="51"/>
      <c r="I553" s="45"/>
      <c r="J553" s="17"/>
      <c r="K553" s="18" t="str">
        <f t="shared" si="6"/>
        <v xml:space="preserve"> </v>
      </c>
      <c r="L553" s="34"/>
      <c r="M553" s="82"/>
      <c r="N553" s="37"/>
    </row>
    <row r="554" spans="1:14" ht="12.75" customHeight="1" x14ac:dyDescent="0.3">
      <c r="A554" s="68" t="s">
        <v>26</v>
      </c>
      <c r="B554" s="68" t="s">
        <v>211</v>
      </c>
      <c r="C554" s="70" t="s">
        <v>355</v>
      </c>
      <c r="D554" s="89">
        <v>0.5</v>
      </c>
      <c r="E554" s="62">
        <v>1.1000000000000001</v>
      </c>
      <c r="F554" s="56" t="s">
        <v>294</v>
      </c>
      <c r="G554" s="64" t="s">
        <v>295</v>
      </c>
      <c r="H554" s="51" t="s">
        <v>11</v>
      </c>
      <c r="I554" s="97">
        <f>_xlfn.CEILING.MATH(E554*E553/80)</f>
        <v>10</v>
      </c>
      <c r="J554" s="17">
        <v>20332.98</v>
      </c>
      <c r="K554" s="18">
        <f t="shared" si="6"/>
        <v>203329.8</v>
      </c>
      <c r="L554" s="34"/>
      <c r="M554" s="82"/>
      <c r="N554" s="37"/>
    </row>
    <row r="555" spans="1:14" ht="12.75" customHeight="1" x14ac:dyDescent="0.3">
      <c r="A555" s="71"/>
      <c r="B555" s="71"/>
      <c r="C555" s="71"/>
      <c r="D555" s="28"/>
      <c r="E555" s="29"/>
      <c r="F555" s="56" t="s">
        <v>358</v>
      </c>
      <c r="G555" s="64" t="s">
        <v>359</v>
      </c>
      <c r="H555" s="51" t="s">
        <v>11</v>
      </c>
      <c r="I555" s="45">
        <f>_xlfn.CEILING.MATH(E554*E553/D554)</f>
        <v>1540</v>
      </c>
      <c r="J555" s="17">
        <v>655.66</v>
      </c>
      <c r="K555" s="18">
        <f t="shared" si="6"/>
        <v>1009716.3999999999</v>
      </c>
      <c r="L555" s="34"/>
      <c r="M555" s="82"/>
      <c r="N555" s="37"/>
    </row>
    <row r="556" spans="1:14" ht="12.75" customHeight="1" x14ac:dyDescent="0.3">
      <c r="A556" s="71"/>
      <c r="B556" s="71"/>
      <c r="C556" s="71"/>
      <c r="D556" s="28"/>
      <c r="E556" s="29"/>
      <c r="F556" s="56" t="s">
        <v>312</v>
      </c>
      <c r="G556" s="64" t="s">
        <v>313</v>
      </c>
      <c r="H556" s="51" t="s">
        <v>11</v>
      </c>
      <c r="I556" s="45">
        <f>_xlfn.CEILING.MATH(E554*E553/20)</f>
        <v>39</v>
      </c>
      <c r="J556" s="17">
        <v>465.61</v>
      </c>
      <c r="K556" s="18">
        <f t="shared" si="6"/>
        <v>18158.79</v>
      </c>
      <c r="L556" s="34"/>
      <c r="M556" s="82"/>
      <c r="N556" s="37"/>
    </row>
    <row r="557" spans="1:14" ht="12.75" customHeight="1" x14ac:dyDescent="0.3">
      <c r="A557" s="71"/>
      <c r="B557" s="71"/>
      <c r="C557" s="71"/>
      <c r="D557" s="28"/>
      <c r="E557" s="29"/>
      <c r="F557" s="56" t="s">
        <v>314</v>
      </c>
      <c r="G557" s="64" t="s">
        <v>315</v>
      </c>
      <c r="H557" s="51" t="s">
        <v>11</v>
      </c>
      <c r="I557" s="45">
        <f>_xlfn.CEILING.MATH(E554*0.25*E553)</f>
        <v>193</v>
      </c>
      <c r="J557" s="17">
        <v>179.78</v>
      </c>
      <c r="K557" s="18">
        <f t="shared" ref="K557:K620" si="7">IF(I557,IF(ISNUMBER(J557),J557*I557," ")," ")</f>
        <v>34697.54</v>
      </c>
      <c r="L557" s="34"/>
      <c r="M557" s="82"/>
      <c r="N557" s="37"/>
    </row>
    <row r="558" spans="1:14" ht="12.75" customHeight="1" x14ac:dyDescent="0.3">
      <c r="A558" s="71"/>
      <c r="B558" s="71"/>
      <c r="C558" s="71"/>
      <c r="D558" s="28"/>
      <c r="E558" s="29"/>
      <c r="F558" s="56"/>
      <c r="G558" s="64"/>
      <c r="H558" s="51"/>
      <c r="I558" s="45"/>
      <c r="J558" s="17"/>
      <c r="K558" s="18" t="str">
        <f t="shared" si="7"/>
        <v xml:space="preserve"> </v>
      </c>
      <c r="L558" s="34"/>
      <c r="M558" s="82"/>
      <c r="N558" s="37"/>
    </row>
    <row r="559" spans="1:14" ht="12.75" customHeight="1" x14ac:dyDescent="0.3">
      <c r="A559" s="86"/>
      <c r="B559" s="127" t="s">
        <v>309</v>
      </c>
      <c r="C559" s="127"/>
      <c r="D559" s="128"/>
      <c r="E559" s="62">
        <v>700</v>
      </c>
      <c r="F559" s="56"/>
      <c r="G559" s="63"/>
      <c r="H559" s="51"/>
      <c r="I559" s="45"/>
      <c r="J559" s="17"/>
      <c r="K559" s="18" t="str">
        <f t="shared" si="7"/>
        <v xml:space="preserve"> </v>
      </c>
      <c r="L559" s="34"/>
      <c r="M559" s="82"/>
      <c r="N559" s="37"/>
    </row>
    <row r="560" spans="1:14" ht="12.75" customHeight="1" x14ac:dyDescent="0.3">
      <c r="A560" s="68" t="s">
        <v>88</v>
      </c>
      <c r="B560" s="68" t="s">
        <v>156</v>
      </c>
      <c r="C560" s="70" t="s">
        <v>355</v>
      </c>
      <c r="D560" s="89">
        <v>0.5</v>
      </c>
      <c r="E560" s="62">
        <v>1.1000000000000001</v>
      </c>
      <c r="F560" s="56" t="s">
        <v>296</v>
      </c>
      <c r="G560" s="64" t="s">
        <v>297</v>
      </c>
      <c r="H560" s="51" t="s">
        <v>11</v>
      </c>
      <c r="I560" s="97">
        <f>_xlfn.CEILING.MATH(E560*E559/100)</f>
        <v>8</v>
      </c>
      <c r="J560" s="17">
        <v>301623.06</v>
      </c>
      <c r="K560" s="18">
        <f t="shared" si="7"/>
        <v>2412984.48</v>
      </c>
      <c r="L560" s="34"/>
      <c r="M560" s="82" t="s">
        <v>12</v>
      </c>
      <c r="N560" s="37"/>
    </row>
    <row r="561" spans="1:14" ht="12.75" customHeight="1" x14ac:dyDescent="0.3">
      <c r="A561" s="71"/>
      <c r="B561" s="71"/>
      <c r="C561" s="71"/>
      <c r="D561" s="28"/>
      <c r="E561" s="29"/>
      <c r="F561" s="56" t="s">
        <v>360</v>
      </c>
      <c r="G561" s="64" t="s">
        <v>361</v>
      </c>
      <c r="H561" s="51" t="s">
        <v>11</v>
      </c>
      <c r="I561" s="45">
        <f>_xlfn.CEILING.MATH(E560*E559/D560)</f>
        <v>1540</v>
      </c>
      <c r="J561" s="17">
        <v>1975.7</v>
      </c>
      <c r="K561" s="18">
        <f t="shared" si="7"/>
        <v>3042578</v>
      </c>
      <c r="L561" s="34"/>
      <c r="M561" s="82"/>
      <c r="N561" s="37"/>
    </row>
    <row r="562" spans="1:14" ht="12.75" customHeight="1" x14ac:dyDescent="0.3">
      <c r="A562" s="71"/>
      <c r="B562" s="71"/>
      <c r="C562" s="71"/>
      <c r="D562" s="28"/>
      <c r="E562" s="29"/>
      <c r="F562" s="56" t="s">
        <v>316</v>
      </c>
      <c r="G562" s="64" t="s">
        <v>317</v>
      </c>
      <c r="H562" s="51" t="s">
        <v>11</v>
      </c>
      <c r="I562" s="45">
        <f>_xlfn.CEILING.MATH(E560*E559/20)</f>
        <v>39</v>
      </c>
      <c r="J562" s="17">
        <v>1901.46</v>
      </c>
      <c r="K562" s="18">
        <f t="shared" si="7"/>
        <v>74156.94</v>
      </c>
      <c r="L562" s="34"/>
      <c r="M562" s="82"/>
      <c r="N562" s="37"/>
    </row>
    <row r="563" spans="1:14" ht="12.75" customHeight="1" x14ac:dyDescent="0.3">
      <c r="A563" s="71"/>
      <c r="B563" s="71"/>
      <c r="C563" s="71"/>
      <c r="D563" s="28"/>
      <c r="E563" s="29"/>
      <c r="F563" s="56" t="s">
        <v>165</v>
      </c>
      <c r="G563" s="64" t="s">
        <v>166</v>
      </c>
      <c r="H563" s="51" t="s">
        <v>11</v>
      </c>
      <c r="I563" s="45">
        <f>_xlfn.CEILING.MATH(E560*0.25*E559)</f>
        <v>193</v>
      </c>
      <c r="J563" s="17">
        <v>510.89</v>
      </c>
      <c r="K563" s="18">
        <f t="shared" si="7"/>
        <v>98601.77</v>
      </c>
      <c r="L563" s="34"/>
      <c r="M563" s="82"/>
      <c r="N563" s="37"/>
    </row>
    <row r="564" spans="1:14" ht="12.75" customHeight="1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7"/>
        <v xml:space="preserve"> </v>
      </c>
      <c r="L564" s="34"/>
      <c r="M564" s="82"/>
      <c r="N564" s="37"/>
    </row>
    <row r="565" spans="1:14" ht="12.75" customHeight="1" x14ac:dyDescent="0.3">
      <c r="A565" s="86"/>
      <c r="B565" s="127" t="s">
        <v>309</v>
      </c>
      <c r="C565" s="127"/>
      <c r="D565" s="128"/>
      <c r="E565" s="62">
        <v>700</v>
      </c>
      <c r="F565" s="56"/>
      <c r="G565" s="63"/>
      <c r="H565" s="51"/>
      <c r="I565" s="45"/>
      <c r="J565" s="17"/>
      <c r="K565" s="18" t="str">
        <f t="shared" si="7"/>
        <v xml:space="preserve"> </v>
      </c>
      <c r="L565" s="34"/>
      <c r="M565" s="82"/>
      <c r="N565" s="37"/>
    </row>
    <row r="566" spans="1:14" ht="12.75" customHeight="1" x14ac:dyDescent="0.3">
      <c r="A566" s="68" t="s">
        <v>88</v>
      </c>
      <c r="B566" s="68" t="s">
        <v>88</v>
      </c>
      <c r="C566" s="70" t="s">
        <v>355</v>
      </c>
      <c r="D566" s="89">
        <v>0.5</v>
      </c>
      <c r="E566" s="62">
        <v>1.1000000000000001</v>
      </c>
      <c r="F566" s="56" t="s">
        <v>296</v>
      </c>
      <c r="G566" s="64" t="s">
        <v>297</v>
      </c>
      <c r="H566" s="51" t="s">
        <v>11</v>
      </c>
      <c r="I566" s="97">
        <f>_xlfn.CEILING.MATH(E566*E565/100)</f>
        <v>8</v>
      </c>
      <c r="J566" s="17">
        <v>301623.06</v>
      </c>
      <c r="K566" s="18">
        <f t="shared" si="7"/>
        <v>2412984.48</v>
      </c>
      <c r="L566" s="34"/>
      <c r="M566" s="82" t="s">
        <v>12</v>
      </c>
      <c r="N566" s="37"/>
    </row>
    <row r="567" spans="1:14" ht="12.75" customHeight="1" x14ac:dyDescent="0.3">
      <c r="A567" s="71"/>
      <c r="B567" s="71"/>
      <c r="C567" s="71"/>
      <c r="D567" s="28"/>
      <c r="E567" s="29"/>
      <c r="F567" s="56" t="s">
        <v>362</v>
      </c>
      <c r="G567" s="64" t="s">
        <v>363</v>
      </c>
      <c r="H567" s="51" t="s">
        <v>11</v>
      </c>
      <c r="I567" s="45">
        <f>_xlfn.CEILING.MATH(E566*E565/D566)</f>
        <v>1540</v>
      </c>
      <c r="J567" s="17">
        <v>2871.02</v>
      </c>
      <c r="K567" s="18">
        <f t="shared" si="7"/>
        <v>4421370.8</v>
      </c>
      <c r="L567" s="34"/>
      <c r="M567" s="82"/>
      <c r="N567" s="37"/>
    </row>
    <row r="568" spans="1:14" ht="12.75" customHeight="1" x14ac:dyDescent="0.3">
      <c r="A568" s="71"/>
      <c r="B568" s="71"/>
      <c r="C568" s="71"/>
      <c r="D568" s="28"/>
      <c r="E568" s="29"/>
      <c r="F568" s="56" t="s">
        <v>316</v>
      </c>
      <c r="G568" s="64" t="s">
        <v>317</v>
      </c>
      <c r="H568" s="51" t="s">
        <v>11</v>
      </c>
      <c r="I568" s="45">
        <f>_xlfn.CEILING.MATH(E566*E565/20)</f>
        <v>39</v>
      </c>
      <c r="J568" s="17">
        <v>1901.46</v>
      </c>
      <c r="K568" s="18">
        <f t="shared" si="7"/>
        <v>74156.94</v>
      </c>
      <c r="L568" s="34"/>
      <c r="M568" s="82"/>
      <c r="N568" s="37"/>
    </row>
    <row r="569" spans="1:14" ht="12.75" customHeight="1" x14ac:dyDescent="0.3">
      <c r="A569" s="71"/>
      <c r="B569" s="71"/>
      <c r="C569" s="71"/>
      <c r="D569" s="28"/>
      <c r="E569" s="29"/>
      <c r="F569" s="56" t="s">
        <v>167</v>
      </c>
      <c r="G569" s="64" t="s">
        <v>168</v>
      </c>
      <c r="H569" s="51" t="s">
        <v>11</v>
      </c>
      <c r="I569" s="45">
        <f>_xlfn.CEILING.MATH(E566*0.25*E565)</f>
        <v>193</v>
      </c>
      <c r="J569" s="17">
        <v>959.95</v>
      </c>
      <c r="K569" s="18">
        <f t="shared" si="7"/>
        <v>185270.35</v>
      </c>
      <c r="L569" s="34"/>
      <c r="M569" s="82"/>
      <c r="N569" s="37"/>
    </row>
    <row r="570" spans="1:14" ht="12.75" customHeight="1" x14ac:dyDescent="0.3">
      <c r="A570" s="71"/>
      <c r="B570" s="71"/>
      <c r="C570" s="71"/>
      <c r="D570" s="28"/>
      <c r="E570" s="29"/>
      <c r="F570" s="56"/>
      <c r="G570" s="64"/>
      <c r="H570" s="51"/>
      <c r="I570" s="45"/>
      <c r="J570" s="17"/>
      <c r="K570" s="18" t="str">
        <f t="shared" si="7"/>
        <v xml:space="preserve"> </v>
      </c>
      <c r="L570" s="34"/>
      <c r="M570" s="82"/>
      <c r="N570" s="37"/>
    </row>
    <row r="571" spans="1:14" ht="12.75" customHeight="1" x14ac:dyDescent="0.3">
      <c r="A571" s="71"/>
      <c r="B571" s="71"/>
      <c r="C571" s="71"/>
      <c r="D571" s="28"/>
      <c r="E571" s="29"/>
      <c r="F571" s="56"/>
      <c r="G571" s="64"/>
      <c r="H571" s="51"/>
      <c r="I571" s="45"/>
      <c r="J571" s="17"/>
      <c r="K571" s="18" t="str">
        <f t="shared" si="7"/>
        <v xml:space="preserve"> </v>
      </c>
      <c r="L571" s="34"/>
      <c r="M571" s="82"/>
      <c r="N571" s="37"/>
    </row>
    <row r="572" spans="1:14" ht="12.75" customHeight="1" x14ac:dyDescent="0.3">
      <c r="A572" s="86"/>
      <c r="B572" s="127" t="s">
        <v>309</v>
      </c>
      <c r="C572" s="127"/>
      <c r="D572" s="128"/>
      <c r="E572" s="62">
        <v>700</v>
      </c>
      <c r="F572" s="56"/>
      <c r="G572" s="64"/>
      <c r="H572" s="51"/>
      <c r="I572" s="45"/>
      <c r="J572" s="17"/>
      <c r="K572" s="18" t="str">
        <f t="shared" si="7"/>
        <v xml:space="preserve"> </v>
      </c>
      <c r="L572" s="34"/>
      <c r="M572" s="82"/>
      <c r="N572" s="37"/>
    </row>
    <row r="573" spans="1:14" ht="12.75" customHeight="1" x14ac:dyDescent="0.3">
      <c r="A573" s="68" t="s">
        <v>26</v>
      </c>
      <c r="B573" s="68" t="s">
        <v>26</v>
      </c>
      <c r="C573" s="70" t="s">
        <v>364</v>
      </c>
      <c r="D573" s="89">
        <v>0.5</v>
      </c>
      <c r="E573" s="62">
        <v>1.1000000000000001</v>
      </c>
      <c r="F573" s="56" t="s">
        <v>294</v>
      </c>
      <c r="G573" s="64" t="s">
        <v>295</v>
      </c>
      <c r="H573" s="51" t="s">
        <v>11</v>
      </c>
      <c r="I573" s="97">
        <f>_xlfn.CEILING.MATH(E573*E572/80)</f>
        <v>10</v>
      </c>
      <c r="J573" s="17">
        <v>20332.98</v>
      </c>
      <c r="K573" s="18">
        <f t="shared" si="7"/>
        <v>203329.8</v>
      </c>
      <c r="L573" s="34"/>
      <c r="M573" s="82"/>
      <c r="N573" s="37"/>
    </row>
    <row r="574" spans="1:14" ht="12.75" customHeight="1" x14ac:dyDescent="0.3">
      <c r="A574" s="71"/>
      <c r="B574" s="71"/>
      <c r="C574" s="71"/>
      <c r="D574" s="28"/>
      <c r="E574" s="29"/>
      <c r="F574" s="56" t="s">
        <v>365</v>
      </c>
      <c r="G574" s="64" t="s">
        <v>366</v>
      </c>
      <c r="H574" s="51" t="s">
        <v>11</v>
      </c>
      <c r="I574" s="45">
        <f>_xlfn.CEILING.MATH(E573*E572/D573)</f>
        <v>1540</v>
      </c>
      <c r="J574" s="17">
        <v>448.85</v>
      </c>
      <c r="K574" s="18">
        <f t="shared" si="7"/>
        <v>691229</v>
      </c>
      <c r="L574" s="34"/>
      <c r="M574" s="82"/>
      <c r="N574" s="37"/>
    </row>
    <row r="575" spans="1:14" ht="12.75" customHeight="1" x14ac:dyDescent="0.3">
      <c r="A575" s="71"/>
      <c r="B575" s="71"/>
      <c r="C575" s="71"/>
      <c r="D575" s="28"/>
      <c r="E575" s="29"/>
      <c r="F575" s="56" t="s">
        <v>312</v>
      </c>
      <c r="G575" s="64" t="s">
        <v>313</v>
      </c>
      <c r="H575" s="51" t="s">
        <v>11</v>
      </c>
      <c r="I575" s="45">
        <f>_xlfn.CEILING.MATH(E573*E572/20)</f>
        <v>39</v>
      </c>
      <c r="J575" s="17">
        <v>465.61</v>
      </c>
      <c r="K575" s="18">
        <f t="shared" si="7"/>
        <v>18158.79</v>
      </c>
      <c r="L575" s="34"/>
      <c r="M575" s="82"/>
      <c r="N575" s="37"/>
    </row>
    <row r="576" spans="1:14" ht="12.75" customHeight="1" x14ac:dyDescent="0.3">
      <c r="A576" s="71"/>
      <c r="B576" s="71"/>
      <c r="C576" s="71"/>
      <c r="D576" s="28"/>
      <c r="E576" s="29"/>
      <c r="F576" s="56" t="s">
        <v>159</v>
      </c>
      <c r="G576" s="64" t="s">
        <v>160</v>
      </c>
      <c r="H576" s="51" t="s">
        <v>11</v>
      </c>
      <c r="I576" s="45">
        <f>_xlfn.CEILING.MATH(E573*0.25*E572)</f>
        <v>193</v>
      </c>
      <c r="J576" s="17">
        <v>222.74</v>
      </c>
      <c r="K576" s="18">
        <f t="shared" si="7"/>
        <v>42988.82</v>
      </c>
      <c r="L576" s="34"/>
      <c r="M576" s="82"/>
      <c r="N576" s="37"/>
    </row>
    <row r="577" spans="1:14" ht="12.75" customHeight="1" x14ac:dyDescent="0.3">
      <c r="A577" s="71"/>
      <c r="B577" s="71"/>
      <c r="C577" s="71"/>
      <c r="D577" s="28"/>
      <c r="E577" s="29"/>
      <c r="F577" s="56"/>
      <c r="G577" s="64"/>
      <c r="H577" s="51"/>
      <c r="I577" s="45"/>
      <c r="J577" s="17"/>
      <c r="K577" s="18" t="str">
        <f t="shared" si="7"/>
        <v xml:space="preserve"> </v>
      </c>
      <c r="L577" s="34"/>
      <c r="M577" s="82"/>
      <c r="N577" s="37"/>
    </row>
    <row r="578" spans="1:14" ht="12.75" customHeight="1" x14ac:dyDescent="0.3">
      <c r="A578" s="86"/>
      <c r="B578" s="127" t="s">
        <v>309</v>
      </c>
      <c r="C578" s="127"/>
      <c r="D578" s="128"/>
      <c r="E578" s="62">
        <v>700</v>
      </c>
      <c r="F578" s="56"/>
      <c r="G578" s="63"/>
      <c r="H578" s="51"/>
      <c r="I578" s="45"/>
      <c r="J578" s="17"/>
      <c r="K578" s="18" t="str">
        <f t="shared" si="7"/>
        <v xml:space="preserve"> </v>
      </c>
      <c r="L578" s="34"/>
      <c r="M578" s="82"/>
      <c r="N578" s="37"/>
    </row>
    <row r="579" spans="1:14" ht="12.75" customHeight="1" x14ac:dyDescent="0.3">
      <c r="A579" s="68" t="s">
        <v>26</v>
      </c>
      <c r="B579" s="68" t="s">
        <v>211</v>
      </c>
      <c r="C579" s="70" t="s">
        <v>364</v>
      </c>
      <c r="D579" s="89">
        <v>0.5</v>
      </c>
      <c r="E579" s="62">
        <v>1.1000000000000001</v>
      </c>
      <c r="F579" s="56" t="s">
        <v>294</v>
      </c>
      <c r="G579" s="64" t="s">
        <v>295</v>
      </c>
      <c r="H579" s="51" t="s">
        <v>11</v>
      </c>
      <c r="I579" s="97">
        <f>_xlfn.CEILING.MATH(E579*E578/80)</f>
        <v>10</v>
      </c>
      <c r="J579" s="17">
        <v>20332.98</v>
      </c>
      <c r="K579" s="18">
        <f t="shared" si="7"/>
        <v>203329.8</v>
      </c>
      <c r="L579" s="34"/>
      <c r="M579" s="82"/>
      <c r="N579" s="37"/>
    </row>
    <row r="580" spans="1:14" ht="12.75" customHeight="1" x14ac:dyDescent="0.3">
      <c r="A580" s="71"/>
      <c r="B580" s="71"/>
      <c r="C580" s="71"/>
      <c r="D580" s="28"/>
      <c r="E580" s="29"/>
      <c r="F580" s="56" t="s">
        <v>367</v>
      </c>
      <c r="G580" s="64" t="s">
        <v>368</v>
      </c>
      <c r="H580" s="51" t="s">
        <v>11</v>
      </c>
      <c r="I580" s="45">
        <f>_xlfn.CEILING.MATH(E579*E578/D579)</f>
        <v>1540</v>
      </c>
      <c r="J580" s="17">
        <v>366.86</v>
      </c>
      <c r="K580" s="18">
        <f t="shared" si="7"/>
        <v>564964.4</v>
      </c>
      <c r="L580" s="34"/>
      <c r="M580" s="82"/>
      <c r="N580" s="37"/>
    </row>
    <row r="581" spans="1:14" ht="12.75" customHeight="1" x14ac:dyDescent="0.3">
      <c r="A581" s="71"/>
      <c r="B581" s="71"/>
      <c r="C581" s="71"/>
      <c r="D581" s="28"/>
      <c r="E581" s="29"/>
      <c r="F581" s="56" t="s">
        <v>312</v>
      </c>
      <c r="G581" s="64" t="s">
        <v>313</v>
      </c>
      <c r="H581" s="51" t="s">
        <v>11</v>
      </c>
      <c r="I581" s="45">
        <f>_xlfn.CEILING.MATH(E579*E578/20)</f>
        <v>39</v>
      </c>
      <c r="J581" s="17">
        <v>465.61</v>
      </c>
      <c r="K581" s="18">
        <f t="shared" si="7"/>
        <v>18158.79</v>
      </c>
      <c r="L581" s="34"/>
      <c r="M581" s="82"/>
      <c r="N581" s="37"/>
    </row>
    <row r="582" spans="1:14" ht="12.75" customHeight="1" x14ac:dyDescent="0.3">
      <c r="A582" s="71"/>
      <c r="B582" s="71"/>
      <c r="C582" s="71"/>
      <c r="D582" s="28"/>
      <c r="E582" s="29"/>
      <c r="F582" s="56" t="s">
        <v>314</v>
      </c>
      <c r="G582" s="64" t="s">
        <v>315</v>
      </c>
      <c r="H582" s="51" t="s">
        <v>11</v>
      </c>
      <c r="I582" s="45">
        <f>_xlfn.CEILING.MATH(E579*0.25*E578)</f>
        <v>193</v>
      </c>
      <c r="J582" s="17">
        <v>179.78</v>
      </c>
      <c r="K582" s="18">
        <f t="shared" si="7"/>
        <v>34697.54</v>
      </c>
      <c r="L582" s="34"/>
      <c r="M582" s="82"/>
      <c r="N582" s="37"/>
    </row>
    <row r="583" spans="1:14" ht="12.75" customHeight="1" x14ac:dyDescent="0.3">
      <c r="A583" s="71"/>
      <c r="B583" s="71"/>
      <c r="C583" s="71"/>
      <c r="D583" s="28"/>
      <c r="E583" s="29"/>
      <c r="F583" s="56"/>
      <c r="G583" s="64"/>
      <c r="H583" s="51"/>
      <c r="I583" s="45"/>
      <c r="J583" s="17"/>
      <c r="K583" s="18" t="str">
        <f t="shared" si="7"/>
        <v xml:space="preserve"> </v>
      </c>
      <c r="L583" s="34"/>
      <c r="M583" s="82"/>
      <c r="N583" s="37"/>
    </row>
    <row r="584" spans="1:14" ht="12.75" customHeight="1" x14ac:dyDescent="0.3">
      <c r="A584" s="86"/>
      <c r="B584" s="127" t="s">
        <v>309</v>
      </c>
      <c r="C584" s="127"/>
      <c r="D584" s="128"/>
      <c r="E584" s="62">
        <v>700</v>
      </c>
      <c r="F584" s="56"/>
      <c r="G584" s="63"/>
      <c r="H584" s="51"/>
      <c r="I584" s="45"/>
      <c r="J584" s="17"/>
      <c r="K584" s="18" t="str">
        <f t="shared" si="7"/>
        <v xml:space="preserve"> </v>
      </c>
      <c r="L584" s="34"/>
      <c r="M584" s="82"/>
      <c r="N584" s="37"/>
    </row>
    <row r="585" spans="1:14" ht="12.75" customHeight="1" x14ac:dyDescent="0.3">
      <c r="A585" s="68" t="s">
        <v>88</v>
      </c>
      <c r="B585" s="68" t="s">
        <v>156</v>
      </c>
      <c r="C585" s="70" t="s">
        <v>364</v>
      </c>
      <c r="D585" s="89">
        <v>0.5</v>
      </c>
      <c r="E585" s="62">
        <v>1.1000000000000001</v>
      </c>
      <c r="F585" s="56" t="s">
        <v>296</v>
      </c>
      <c r="G585" s="64" t="s">
        <v>297</v>
      </c>
      <c r="H585" s="51" t="s">
        <v>11</v>
      </c>
      <c r="I585" s="97">
        <f>_xlfn.CEILING.MATH(E585*E584/100)</f>
        <v>8</v>
      </c>
      <c r="J585" s="17">
        <v>301623.06</v>
      </c>
      <c r="K585" s="18">
        <f t="shared" si="7"/>
        <v>2412984.48</v>
      </c>
      <c r="L585" s="34"/>
      <c r="M585" s="82" t="s">
        <v>12</v>
      </c>
      <c r="N585" s="37"/>
    </row>
    <row r="586" spans="1:14" ht="12.75" customHeight="1" x14ac:dyDescent="0.3">
      <c r="A586" s="71"/>
      <c r="B586" s="71"/>
      <c r="C586" s="71"/>
      <c r="D586" s="28"/>
      <c r="E586" s="29"/>
      <c r="F586" s="56" t="s">
        <v>369</v>
      </c>
      <c r="G586" s="64" t="s">
        <v>370</v>
      </c>
      <c r="H586" s="51" t="s">
        <v>11</v>
      </c>
      <c r="I586" s="45">
        <f>_xlfn.CEILING.MATH(E585*E584/D585)</f>
        <v>1540</v>
      </c>
      <c r="J586" s="17">
        <v>988.1</v>
      </c>
      <c r="K586" s="18">
        <f t="shared" si="7"/>
        <v>1521674</v>
      </c>
      <c r="L586" s="34"/>
      <c r="M586" s="82"/>
      <c r="N586" s="37"/>
    </row>
    <row r="587" spans="1:14" ht="12.75" customHeight="1" x14ac:dyDescent="0.3">
      <c r="A587" s="71"/>
      <c r="B587" s="71"/>
      <c r="C587" s="71"/>
      <c r="D587" s="28"/>
      <c r="E587" s="29"/>
      <c r="F587" s="56" t="s">
        <v>316</v>
      </c>
      <c r="G587" s="64" t="s">
        <v>317</v>
      </c>
      <c r="H587" s="51" t="s">
        <v>11</v>
      </c>
      <c r="I587" s="45">
        <f>_xlfn.CEILING.MATH(E585*E584/20)</f>
        <v>39</v>
      </c>
      <c r="J587" s="17">
        <v>1901.46</v>
      </c>
      <c r="K587" s="18">
        <f t="shared" si="7"/>
        <v>74156.94</v>
      </c>
      <c r="L587" s="34"/>
      <c r="M587" s="82"/>
      <c r="N587" s="37"/>
    </row>
    <row r="588" spans="1:14" ht="12.75" customHeight="1" x14ac:dyDescent="0.3">
      <c r="A588" s="71"/>
      <c r="B588" s="71"/>
      <c r="C588" s="71"/>
      <c r="D588" s="28"/>
      <c r="E588" s="29"/>
      <c r="F588" s="56" t="s">
        <v>165</v>
      </c>
      <c r="G588" s="64" t="s">
        <v>166</v>
      </c>
      <c r="H588" s="51" t="s">
        <v>11</v>
      </c>
      <c r="I588" s="45">
        <f>_xlfn.CEILING.MATH(E585*0.25*E584)</f>
        <v>193</v>
      </c>
      <c r="J588" s="17">
        <v>510.89</v>
      </c>
      <c r="K588" s="18">
        <f t="shared" si="7"/>
        <v>98601.77</v>
      </c>
      <c r="L588" s="34"/>
      <c r="M588" s="82"/>
      <c r="N588" s="37"/>
    </row>
    <row r="589" spans="1:14" ht="12.75" customHeight="1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7"/>
        <v xml:space="preserve"> </v>
      </c>
      <c r="L589" s="34"/>
      <c r="M589" s="82"/>
      <c r="N589" s="37"/>
    </row>
    <row r="590" spans="1:14" ht="12.75" customHeight="1" x14ac:dyDescent="0.3">
      <c r="A590" s="86"/>
      <c r="B590" s="127" t="s">
        <v>309</v>
      </c>
      <c r="C590" s="127"/>
      <c r="D590" s="128"/>
      <c r="E590" s="62">
        <v>700</v>
      </c>
      <c r="F590" s="56"/>
      <c r="G590" s="63"/>
      <c r="H590" s="51"/>
      <c r="I590" s="45"/>
      <c r="J590" s="17"/>
      <c r="K590" s="18" t="str">
        <f t="shared" si="7"/>
        <v xml:space="preserve"> </v>
      </c>
      <c r="L590" s="34"/>
      <c r="M590" s="82"/>
      <c r="N590" s="37"/>
    </row>
    <row r="591" spans="1:14" ht="12.75" customHeight="1" x14ac:dyDescent="0.3">
      <c r="A591" s="68" t="s">
        <v>88</v>
      </c>
      <c r="B591" s="68" t="s">
        <v>88</v>
      </c>
      <c r="C591" s="70" t="s">
        <v>364</v>
      </c>
      <c r="D591" s="89">
        <v>0.5</v>
      </c>
      <c r="E591" s="62">
        <v>1.1000000000000001</v>
      </c>
      <c r="F591" s="56" t="s">
        <v>296</v>
      </c>
      <c r="G591" s="64" t="s">
        <v>297</v>
      </c>
      <c r="H591" s="51" t="s">
        <v>11</v>
      </c>
      <c r="I591" s="97">
        <f>_xlfn.CEILING.MATH(E591*E590/100)</f>
        <v>8</v>
      </c>
      <c r="J591" s="17">
        <v>301623.06</v>
      </c>
      <c r="K591" s="18">
        <f t="shared" si="7"/>
        <v>2412984.48</v>
      </c>
      <c r="L591" s="34"/>
      <c r="M591" s="82" t="s">
        <v>12</v>
      </c>
      <c r="N591" s="37"/>
    </row>
    <row r="592" spans="1:14" ht="12.75" customHeight="1" x14ac:dyDescent="0.3">
      <c r="A592" s="71"/>
      <c r="B592" s="71"/>
      <c r="C592" s="71"/>
      <c r="D592" s="28"/>
      <c r="E592" s="29"/>
      <c r="F592" s="56" t="s">
        <v>371</v>
      </c>
      <c r="G592" s="64" t="s">
        <v>372</v>
      </c>
      <c r="H592" s="51" t="s">
        <v>11</v>
      </c>
      <c r="I592" s="45">
        <f>_xlfn.CEILING.MATH(E591*E590/D591)</f>
        <v>1540</v>
      </c>
      <c r="J592" s="17">
        <v>1378.58</v>
      </c>
      <c r="K592" s="18">
        <f t="shared" si="7"/>
        <v>2123013.1999999997</v>
      </c>
      <c r="L592" s="34"/>
      <c r="M592" s="82"/>
      <c r="N592" s="37"/>
    </row>
    <row r="593" spans="1:14" ht="12.75" customHeight="1" x14ac:dyDescent="0.3">
      <c r="A593" s="71"/>
      <c r="B593" s="71"/>
      <c r="C593" s="71"/>
      <c r="D593" s="28"/>
      <c r="E593" s="29"/>
      <c r="F593" s="56" t="s">
        <v>316</v>
      </c>
      <c r="G593" s="64" t="s">
        <v>317</v>
      </c>
      <c r="H593" s="51" t="s">
        <v>11</v>
      </c>
      <c r="I593" s="45">
        <f>_xlfn.CEILING.MATH(E591*E590/20)</f>
        <v>39</v>
      </c>
      <c r="J593" s="17">
        <v>1901.46</v>
      </c>
      <c r="K593" s="18">
        <f t="shared" si="7"/>
        <v>74156.94</v>
      </c>
      <c r="L593" s="34"/>
      <c r="M593" s="82"/>
      <c r="N593" s="37"/>
    </row>
    <row r="594" spans="1:14" ht="12.75" customHeight="1" x14ac:dyDescent="0.3">
      <c r="A594" s="71"/>
      <c r="B594" s="71"/>
      <c r="C594" s="71"/>
      <c r="D594" s="28"/>
      <c r="E594" s="29"/>
      <c r="F594" s="56" t="s">
        <v>167</v>
      </c>
      <c r="G594" s="64" t="s">
        <v>168</v>
      </c>
      <c r="H594" s="51" t="s">
        <v>11</v>
      </c>
      <c r="I594" s="45">
        <f>_xlfn.CEILING.MATH(E591*0.25*E590)</f>
        <v>193</v>
      </c>
      <c r="J594" s="17">
        <v>959.95</v>
      </c>
      <c r="K594" s="18">
        <f t="shared" si="7"/>
        <v>185270.35</v>
      </c>
      <c r="L594" s="34"/>
      <c r="M594" s="82"/>
      <c r="N594" s="37"/>
    </row>
    <row r="595" spans="1:14" ht="12.75" customHeight="1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7"/>
        <v xml:space="preserve"> </v>
      </c>
      <c r="L595" s="34"/>
      <c r="M595" s="82"/>
      <c r="N595" s="37"/>
    </row>
    <row r="596" spans="1:14" ht="12.75" customHeight="1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7"/>
        <v xml:space="preserve"> </v>
      </c>
      <c r="L596" s="34"/>
      <c r="M596" s="82"/>
      <c r="N596" s="37"/>
    </row>
    <row r="597" spans="1:14" ht="12.75" customHeight="1" x14ac:dyDescent="0.3">
      <c r="A597" s="86"/>
      <c r="B597" s="127" t="s">
        <v>309</v>
      </c>
      <c r="C597" s="127"/>
      <c r="D597" s="128"/>
      <c r="E597" s="62">
        <v>700</v>
      </c>
      <c r="F597" s="56"/>
      <c r="G597" s="63"/>
      <c r="H597" s="51"/>
      <c r="I597" s="45"/>
      <c r="J597" s="17"/>
      <c r="K597" s="18" t="str">
        <f t="shared" si="7"/>
        <v xml:space="preserve"> </v>
      </c>
      <c r="L597" s="34"/>
      <c r="M597" s="82"/>
      <c r="N597" s="37"/>
    </row>
    <row r="598" spans="1:14" ht="12.75" customHeight="1" x14ac:dyDescent="0.3">
      <c r="A598" s="68" t="s">
        <v>26</v>
      </c>
      <c r="B598" s="68" t="s">
        <v>26</v>
      </c>
      <c r="C598" s="70" t="s">
        <v>373</v>
      </c>
      <c r="D598" s="89">
        <v>0.5</v>
      </c>
      <c r="E598" s="62">
        <v>1.1000000000000001</v>
      </c>
      <c r="F598" s="56" t="s">
        <v>294</v>
      </c>
      <c r="G598" s="64" t="s">
        <v>295</v>
      </c>
      <c r="H598" s="51" t="s">
        <v>11</v>
      </c>
      <c r="I598" s="97">
        <f>_xlfn.CEILING.MATH(E598*E597/80)</f>
        <v>10</v>
      </c>
      <c r="J598" s="17">
        <v>20332.98</v>
      </c>
      <c r="K598" s="18">
        <f t="shared" si="7"/>
        <v>203329.8</v>
      </c>
      <c r="L598" s="34"/>
      <c r="M598" s="82"/>
      <c r="N598" s="37"/>
    </row>
    <row r="599" spans="1:14" ht="12.75" customHeight="1" x14ac:dyDescent="0.3">
      <c r="A599" s="71"/>
      <c r="B599" s="71"/>
      <c r="C599" s="71"/>
      <c r="D599" s="28"/>
      <c r="E599" s="29"/>
      <c r="F599" s="56" t="s">
        <v>374</v>
      </c>
      <c r="G599" s="64" t="s">
        <v>375</v>
      </c>
      <c r="H599" s="51" t="s">
        <v>11</v>
      </c>
      <c r="I599" s="45">
        <f>_xlfn.CEILING.MATH(E598*E597/D598)</f>
        <v>1540</v>
      </c>
      <c r="J599" s="17">
        <v>598.54999999999995</v>
      </c>
      <c r="K599" s="18">
        <f t="shared" si="7"/>
        <v>921766.99999999988</v>
      </c>
      <c r="L599" s="34"/>
      <c r="M599" s="82"/>
      <c r="N599" s="37"/>
    </row>
    <row r="600" spans="1:14" ht="12.75" customHeight="1" x14ac:dyDescent="0.3">
      <c r="A600" s="71"/>
      <c r="B600" s="71"/>
      <c r="C600" s="71"/>
      <c r="D600" s="28"/>
      <c r="E600" s="29"/>
      <c r="F600" s="56" t="s">
        <v>312</v>
      </c>
      <c r="G600" s="64" t="s">
        <v>313</v>
      </c>
      <c r="H600" s="51" t="s">
        <v>11</v>
      </c>
      <c r="I600" s="45">
        <f>_xlfn.CEILING.MATH(E598*E597/20)</f>
        <v>39</v>
      </c>
      <c r="J600" s="17">
        <v>465.61</v>
      </c>
      <c r="K600" s="18">
        <f t="shared" si="7"/>
        <v>18158.79</v>
      </c>
      <c r="L600" s="34"/>
      <c r="M600" s="82"/>
      <c r="N600" s="37"/>
    </row>
    <row r="601" spans="1:14" ht="12.75" customHeight="1" x14ac:dyDescent="0.3">
      <c r="A601" s="71"/>
      <c r="B601" s="71"/>
      <c r="C601" s="71"/>
      <c r="D601" s="28"/>
      <c r="E601" s="29"/>
      <c r="F601" s="56" t="s">
        <v>159</v>
      </c>
      <c r="G601" s="64" t="s">
        <v>160</v>
      </c>
      <c r="H601" s="51" t="s">
        <v>11</v>
      </c>
      <c r="I601" s="45">
        <f>_xlfn.CEILING.MATH(E598*0.25*E597)</f>
        <v>193</v>
      </c>
      <c r="J601" s="17">
        <v>222.74</v>
      </c>
      <c r="K601" s="18">
        <f t="shared" si="7"/>
        <v>42988.82</v>
      </c>
      <c r="L601" s="34"/>
      <c r="M601" s="82"/>
      <c r="N601" s="37"/>
    </row>
    <row r="602" spans="1:14" ht="12.75" customHeight="1" x14ac:dyDescent="0.3">
      <c r="A602" s="71"/>
      <c r="B602" s="71"/>
      <c r="C602" s="71"/>
      <c r="D602" s="28"/>
      <c r="E602" s="29"/>
      <c r="F602" s="56"/>
      <c r="G602" s="64"/>
      <c r="H602" s="51"/>
      <c r="I602" s="45"/>
      <c r="J602" s="17"/>
      <c r="K602" s="18" t="str">
        <f t="shared" si="7"/>
        <v xml:space="preserve"> </v>
      </c>
      <c r="L602" s="34"/>
      <c r="M602" s="82"/>
      <c r="N602" s="37"/>
    </row>
    <row r="603" spans="1:14" ht="12.75" customHeight="1" x14ac:dyDescent="0.3">
      <c r="A603" s="86"/>
      <c r="B603" s="127" t="s">
        <v>309</v>
      </c>
      <c r="C603" s="127"/>
      <c r="D603" s="128"/>
      <c r="E603" s="62">
        <v>700</v>
      </c>
      <c r="F603" s="56"/>
      <c r="G603" s="63"/>
      <c r="H603" s="51"/>
      <c r="I603" s="45"/>
      <c r="J603" s="17"/>
      <c r="K603" s="18" t="str">
        <f t="shared" si="7"/>
        <v xml:space="preserve"> </v>
      </c>
      <c r="L603" s="34"/>
      <c r="M603" s="82"/>
      <c r="N603" s="37"/>
    </row>
    <row r="604" spans="1:14" ht="12.75" customHeight="1" x14ac:dyDescent="0.3">
      <c r="A604" s="68" t="s">
        <v>26</v>
      </c>
      <c r="B604" s="68" t="s">
        <v>211</v>
      </c>
      <c r="C604" s="70" t="s">
        <v>373</v>
      </c>
      <c r="D604" s="89">
        <v>0.5</v>
      </c>
      <c r="E604" s="62">
        <v>1.1000000000000001</v>
      </c>
      <c r="F604" s="56" t="s">
        <v>294</v>
      </c>
      <c r="G604" s="64" t="s">
        <v>295</v>
      </c>
      <c r="H604" s="51" t="s">
        <v>11</v>
      </c>
      <c r="I604" s="97">
        <f>_xlfn.CEILING.MATH(E604*E603/80)</f>
        <v>10</v>
      </c>
      <c r="J604" s="17">
        <v>20332.98</v>
      </c>
      <c r="K604" s="18">
        <f t="shared" si="7"/>
        <v>203329.8</v>
      </c>
      <c r="L604" s="34"/>
      <c r="M604" s="82"/>
      <c r="N604" s="37"/>
    </row>
    <row r="605" spans="1:14" ht="12.75" customHeight="1" x14ac:dyDescent="0.3">
      <c r="A605" s="71"/>
      <c r="B605" s="71"/>
      <c r="C605" s="71"/>
      <c r="D605" s="28"/>
      <c r="E605" s="29"/>
      <c r="F605" s="56" t="s">
        <v>376</v>
      </c>
      <c r="G605" s="64" t="s">
        <v>377</v>
      </c>
      <c r="H605" s="51" t="s">
        <v>11</v>
      </c>
      <c r="I605" s="45">
        <f>_xlfn.CEILING.MATH(E604*E603/D604)</f>
        <v>1540</v>
      </c>
      <c r="J605" s="17">
        <v>476.18</v>
      </c>
      <c r="K605" s="18">
        <f t="shared" si="7"/>
        <v>733317.2</v>
      </c>
      <c r="L605" s="34"/>
      <c r="M605" s="82"/>
      <c r="N605" s="37"/>
    </row>
    <row r="606" spans="1:14" ht="12.75" customHeight="1" x14ac:dyDescent="0.3">
      <c r="A606" s="71"/>
      <c r="B606" s="71"/>
      <c r="C606" s="71"/>
      <c r="D606" s="28"/>
      <c r="E606" s="29"/>
      <c r="F606" s="56" t="s">
        <v>312</v>
      </c>
      <c r="G606" s="64" t="s">
        <v>313</v>
      </c>
      <c r="H606" s="51" t="s">
        <v>11</v>
      </c>
      <c r="I606" s="45">
        <f>_xlfn.CEILING.MATH(E604*E603/20)</f>
        <v>39</v>
      </c>
      <c r="J606" s="17">
        <v>465.61</v>
      </c>
      <c r="K606" s="18">
        <f t="shared" si="7"/>
        <v>18158.79</v>
      </c>
      <c r="L606" s="34"/>
      <c r="M606" s="82"/>
      <c r="N606" s="37"/>
    </row>
    <row r="607" spans="1:14" ht="12.75" customHeight="1" x14ac:dyDescent="0.3">
      <c r="A607" s="71"/>
      <c r="B607" s="71"/>
      <c r="C607" s="71"/>
      <c r="D607" s="28"/>
      <c r="E607" s="29"/>
      <c r="F607" s="56" t="s">
        <v>314</v>
      </c>
      <c r="G607" s="64" t="s">
        <v>315</v>
      </c>
      <c r="H607" s="51" t="s">
        <v>11</v>
      </c>
      <c r="I607" s="45">
        <f>_xlfn.CEILING.MATH(E604*0.25*E603)</f>
        <v>193</v>
      </c>
      <c r="J607" s="17">
        <v>179.78</v>
      </c>
      <c r="K607" s="18">
        <f t="shared" si="7"/>
        <v>34697.54</v>
      </c>
      <c r="L607" s="34"/>
      <c r="M607" s="82"/>
      <c r="N607" s="37"/>
    </row>
    <row r="608" spans="1:14" ht="12.75" customHeight="1" x14ac:dyDescent="0.3">
      <c r="A608" s="71"/>
      <c r="B608" s="71"/>
      <c r="C608" s="71"/>
      <c r="D608" s="28"/>
      <c r="E608" s="29"/>
      <c r="F608" s="56"/>
      <c r="G608" s="64"/>
      <c r="H608" s="51"/>
      <c r="I608" s="45"/>
      <c r="J608" s="17"/>
      <c r="K608" s="18" t="str">
        <f t="shared" si="7"/>
        <v xml:space="preserve"> </v>
      </c>
      <c r="L608" s="34"/>
      <c r="M608" s="82"/>
      <c r="N608" s="37"/>
    </row>
    <row r="609" spans="1:14" ht="12.75" customHeight="1" x14ac:dyDescent="0.3">
      <c r="A609" s="86"/>
      <c r="B609" s="127" t="s">
        <v>309</v>
      </c>
      <c r="C609" s="127"/>
      <c r="D609" s="128"/>
      <c r="E609" s="62">
        <v>700</v>
      </c>
      <c r="F609" s="56"/>
      <c r="G609" s="63"/>
      <c r="H609" s="51"/>
      <c r="I609" s="45"/>
      <c r="J609" s="17"/>
      <c r="K609" s="18" t="str">
        <f t="shared" si="7"/>
        <v xml:space="preserve"> </v>
      </c>
      <c r="L609" s="34"/>
      <c r="M609" s="82"/>
      <c r="N609" s="37"/>
    </row>
    <row r="610" spans="1:14" ht="12.75" customHeight="1" x14ac:dyDescent="0.3">
      <c r="A610" s="68" t="s">
        <v>88</v>
      </c>
      <c r="B610" s="68" t="s">
        <v>156</v>
      </c>
      <c r="C610" s="70" t="s">
        <v>373</v>
      </c>
      <c r="D610" s="89">
        <v>0.5</v>
      </c>
      <c r="E610" s="62">
        <v>1.1000000000000001</v>
      </c>
      <c r="F610" s="56" t="s">
        <v>296</v>
      </c>
      <c r="G610" s="64" t="s">
        <v>297</v>
      </c>
      <c r="H610" s="51" t="s">
        <v>11</v>
      </c>
      <c r="I610" s="97">
        <f>_xlfn.CEILING.MATH(E610*E609/100)</f>
        <v>8</v>
      </c>
      <c r="J610" s="17">
        <v>301623.06</v>
      </c>
      <c r="K610" s="18">
        <f t="shared" si="7"/>
        <v>2412984.48</v>
      </c>
      <c r="L610" s="34"/>
      <c r="M610" s="82" t="s">
        <v>12</v>
      </c>
      <c r="N610" s="37"/>
    </row>
    <row r="611" spans="1:14" ht="12.75" customHeight="1" x14ac:dyDescent="0.3">
      <c r="A611" s="71"/>
      <c r="B611" s="71"/>
      <c r="C611" s="71"/>
      <c r="D611" s="28"/>
      <c r="E611" s="29"/>
      <c r="F611" s="56" t="s">
        <v>378</v>
      </c>
      <c r="G611" s="64" t="s">
        <v>379</v>
      </c>
      <c r="H611" s="51" t="s">
        <v>11</v>
      </c>
      <c r="I611" s="45">
        <f>_xlfn.CEILING.MATH(E610*E609/D610)</f>
        <v>1540</v>
      </c>
      <c r="J611" s="17">
        <v>1349.44</v>
      </c>
      <c r="K611" s="18">
        <f t="shared" si="7"/>
        <v>2078137.6</v>
      </c>
      <c r="L611" s="34"/>
      <c r="M611" s="82"/>
      <c r="N611" s="37"/>
    </row>
    <row r="612" spans="1:14" ht="12.75" customHeight="1" x14ac:dyDescent="0.3">
      <c r="A612" s="71"/>
      <c r="B612" s="71"/>
      <c r="C612" s="71"/>
      <c r="D612" s="28"/>
      <c r="E612" s="29"/>
      <c r="F612" s="56" t="s">
        <v>316</v>
      </c>
      <c r="G612" s="64" t="s">
        <v>317</v>
      </c>
      <c r="H612" s="51" t="s">
        <v>11</v>
      </c>
      <c r="I612" s="45">
        <f>_xlfn.CEILING.MATH(E610*E609/20)</f>
        <v>39</v>
      </c>
      <c r="J612" s="17">
        <v>1901.46</v>
      </c>
      <c r="K612" s="18">
        <f t="shared" si="7"/>
        <v>74156.94</v>
      </c>
      <c r="L612" s="34"/>
      <c r="M612" s="82"/>
      <c r="N612" s="37"/>
    </row>
    <row r="613" spans="1:14" ht="12.75" customHeight="1" x14ac:dyDescent="0.3">
      <c r="A613" s="71"/>
      <c r="B613" s="71"/>
      <c r="C613" s="71"/>
      <c r="D613" s="28"/>
      <c r="E613" s="29"/>
      <c r="F613" s="56" t="s">
        <v>165</v>
      </c>
      <c r="G613" s="64" t="s">
        <v>166</v>
      </c>
      <c r="H613" s="51" t="s">
        <v>11</v>
      </c>
      <c r="I613" s="45">
        <f>_xlfn.CEILING.MATH(E610*0.25*E609)</f>
        <v>193</v>
      </c>
      <c r="J613" s="17">
        <v>510.89</v>
      </c>
      <c r="K613" s="18">
        <f t="shared" si="7"/>
        <v>98601.77</v>
      </c>
      <c r="L613" s="34"/>
      <c r="M613" s="82"/>
      <c r="N613" s="37"/>
    </row>
    <row r="614" spans="1:14" ht="12.75" customHeight="1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7"/>
        <v xml:space="preserve"> </v>
      </c>
      <c r="L614" s="34"/>
      <c r="M614" s="82"/>
      <c r="N614" s="37"/>
    </row>
    <row r="615" spans="1:14" ht="12.75" customHeight="1" x14ac:dyDescent="0.3">
      <c r="A615" s="86"/>
      <c r="B615" s="127" t="s">
        <v>309</v>
      </c>
      <c r="C615" s="127"/>
      <c r="D615" s="128"/>
      <c r="E615" s="62">
        <v>700</v>
      </c>
      <c r="F615" s="56"/>
      <c r="G615" s="63"/>
      <c r="H615" s="51"/>
      <c r="I615" s="45"/>
      <c r="J615" s="17"/>
      <c r="K615" s="18" t="str">
        <f t="shared" si="7"/>
        <v xml:space="preserve"> </v>
      </c>
      <c r="L615" s="34"/>
      <c r="M615" s="82"/>
      <c r="N615" s="37"/>
    </row>
    <row r="616" spans="1:14" ht="12.75" customHeight="1" x14ac:dyDescent="0.3">
      <c r="A616" s="68" t="s">
        <v>88</v>
      </c>
      <c r="B616" s="68" t="s">
        <v>88</v>
      </c>
      <c r="C616" s="70" t="s">
        <v>373</v>
      </c>
      <c r="D616" s="89">
        <v>0.5</v>
      </c>
      <c r="E616" s="62">
        <v>1.1000000000000001</v>
      </c>
      <c r="F616" s="56" t="s">
        <v>296</v>
      </c>
      <c r="G616" s="64" t="s">
        <v>297</v>
      </c>
      <c r="H616" s="51" t="s">
        <v>11</v>
      </c>
      <c r="I616" s="97">
        <f>_xlfn.CEILING.MATH(E616*E615/100)</f>
        <v>8</v>
      </c>
      <c r="J616" s="17">
        <v>301623.06</v>
      </c>
      <c r="K616" s="18">
        <f t="shared" si="7"/>
        <v>2412984.48</v>
      </c>
      <c r="L616" s="34"/>
      <c r="M616" s="82" t="s">
        <v>12</v>
      </c>
      <c r="N616" s="37"/>
    </row>
    <row r="617" spans="1:14" ht="12.75" customHeight="1" x14ac:dyDescent="0.3">
      <c r="A617" s="71"/>
      <c r="B617" s="71"/>
      <c r="C617" s="71"/>
      <c r="D617" s="28"/>
      <c r="E617" s="29"/>
      <c r="F617" s="56" t="s">
        <v>380</v>
      </c>
      <c r="G617" s="64" t="s">
        <v>381</v>
      </c>
      <c r="H617" s="51" t="s">
        <v>11</v>
      </c>
      <c r="I617" s="45">
        <f>_xlfn.CEILING.MATH(E616*E615/D616)</f>
        <v>1540</v>
      </c>
      <c r="J617" s="17">
        <v>2481.88</v>
      </c>
      <c r="K617" s="18">
        <f t="shared" si="7"/>
        <v>3822095.2</v>
      </c>
      <c r="L617" s="34"/>
      <c r="M617" s="82"/>
      <c r="N617" s="37"/>
    </row>
    <row r="618" spans="1:14" ht="12.75" customHeight="1" x14ac:dyDescent="0.3">
      <c r="A618" s="71"/>
      <c r="B618" s="71"/>
      <c r="C618" s="71"/>
      <c r="D618" s="28"/>
      <c r="E618" s="29"/>
      <c r="F618" s="56" t="s">
        <v>316</v>
      </c>
      <c r="G618" s="64" t="s">
        <v>317</v>
      </c>
      <c r="H618" s="51" t="s">
        <v>11</v>
      </c>
      <c r="I618" s="45">
        <f>_xlfn.CEILING.MATH(E616*E615/20)</f>
        <v>39</v>
      </c>
      <c r="J618" s="17">
        <v>1901.46</v>
      </c>
      <c r="K618" s="18">
        <f t="shared" si="7"/>
        <v>74156.94</v>
      </c>
      <c r="L618" s="34"/>
      <c r="M618" s="82"/>
      <c r="N618" s="37"/>
    </row>
    <row r="619" spans="1:14" ht="12.75" customHeight="1" x14ac:dyDescent="0.3">
      <c r="A619" s="71"/>
      <c r="B619" s="71"/>
      <c r="C619" s="71"/>
      <c r="D619" s="28"/>
      <c r="E619" s="29"/>
      <c r="F619" s="56" t="s">
        <v>167</v>
      </c>
      <c r="G619" s="64" t="s">
        <v>168</v>
      </c>
      <c r="H619" s="51" t="s">
        <v>11</v>
      </c>
      <c r="I619" s="45">
        <f>_xlfn.CEILING.MATH(E616*0.25*E615)</f>
        <v>193</v>
      </c>
      <c r="J619" s="17">
        <v>959.95</v>
      </c>
      <c r="K619" s="18">
        <f t="shared" si="7"/>
        <v>185270.35</v>
      </c>
      <c r="L619" s="34"/>
      <c r="M619" s="82"/>
      <c r="N619" s="37"/>
    </row>
    <row r="620" spans="1:14" ht="12.75" customHeight="1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7"/>
        <v xml:space="preserve"> </v>
      </c>
      <c r="L620" s="34"/>
      <c r="M620" s="82"/>
      <c r="N620" s="37"/>
    </row>
    <row r="621" spans="1:14" ht="12.75" customHeight="1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ref="K621:K684" si="8">IF(I621,IF(ISNUMBER(J621),J621*I621," ")," ")</f>
        <v xml:space="preserve"> </v>
      </c>
      <c r="L621" s="34"/>
      <c r="M621" s="82"/>
      <c r="N621" s="37"/>
    </row>
    <row r="622" spans="1:14" ht="12.75" customHeight="1" x14ac:dyDescent="0.3">
      <c r="A622" s="86"/>
      <c r="B622" s="127" t="s">
        <v>309</v>
      </c>
      <c r="C622" s="127"/>
      <c r="D622" s="128"/>
      <c r="E622" s="62">
        <v>700</v>
      </c>
      <c r="F622" s="56"/>
      <c r="G622" s="63"/>
      <c r="H622" s="51"/>
      <c r="I622" s="45"/>
      <c r="J622" s="17"/>
      <c r="K622" s="18" t="str">
        <f t="shared" si="8"/>
        <v xml:space="preserve"> </v>
      </c>
      <c r="L622" s="34"/>
      <c r="M622" s="82"/>
      <c r="N622" s="37"/>
    </row>
    <row r="623" spans="1:14" ht="12.75" customHeight="1" x14ac:dyDescent="0.3">
      <c r="A623" s="68" t="s">
        <v>26</v>
      </c>
      <c r="B623" s="68" t="s">
        <v>26</v>
      </c>
      <c r="C623" s="70" t="s">
        <v>252</v>
      </c>
      <c r="D623" s="89">
        <v>0.5</v>
      </c>
      <c r="E623" s="62">
        <v>1.1000000000000001</v>
      </c>
      <c r="F623" s="56" t="s">
        <v>294</v>
      </c>
      <c r="G623" s="64" t="s">
        <v>295</v>
      </c>
      <c r="H623" s="51" t="s">
        <v>11</v>
      </c>
      <c r="I623" s="97">
        <f>_xlfn.CEILING.MATH(E623*E622/80)</f>
        <v>10</v>
      </c>
      <c r="J623" s="17">
        <v>20332.98</v>
      </c>
      <c r="K623" s="18">
        <f t="shared" si="8"/>
        <v>203329.8</v>
      </c>
      <c r="L623" s="34"/>
      <c r="M623" s="82"/>
      <c r="N623" s="37"/>
    </row>
    <row r="624" spans="1:14" ht="12.75" customHeight="1" x14ac:dyDescent="0.3">
      <c r="A624" s="71"/>
      <c r="B624" s="71"/>
      <c r="C624" s="71"/>
      <c r="D624" s="28"/>
      <c r="E624" s="29"/>
      <c r="F624" s="56" t="s">
        <v>382</v>
      </c>
      <c r="G624" s="64" t="s">
        <v>383</v>
      </c>
      <c r="H624" s="51" t="s">
        <v>11</v>
      </c>
      <c r="I624" s="45">
        <f>_xlfn.CEILING.MATH(E623*E622/D623)</f>
        <v>1540</v>
      </c>
      <c r="J624" s="17">
        <v>834.4</v>
      </c>
      <c r="K624" s="18">
        <f t="shared" si="8"/>
        <v>1284976</v>
      </c>
      <c r="L624" s="34"/>
      <c r="M624" s="82"/>
      <c r="N624" s="37"/>
    </row>
    <row r="625" spans="1:14" ht="12.75" customHeight="1" x14ac:dyDescent="0.3">
      <c r="A625" s="71"/>
      <c r="B625" s="71"/>
      <c r="C625" s="71"/>
      <c r="D625" s="28"/>
      <c r="E625" s="29"/>
      <c r="F625" s="56" t="s">
        <v>312</v>
      </c>
      <c r="G625" s="64" t="s">
        <v>313</v>
      </c>
      <c r="H625" s="51" t="s">
        <v>11</v>
      </c>
      <c r="I625" s="45">
        <f>_xlfn.CEILING.MATH(E623*E622/20)</f>
        <v>39</v>
      </c>
      <c r="J625" s="17">
        <v>465.61</v>
      </c>
      <c r="K625" s="18">
        <f t="shared" si="8"/>
        <v>18158.79</v>
      </c>
      <c r="L625" s="34"/>
      <c r="M625" s="82"/>
      <c r="N625" s="37"/>
    </row>
    <row r="626" spans="1:14" ht="12.75" customHeight="1" x14ac:dyDescent="0.3">
      <c r="A626" s="71"/>
      <c r="B626" s="71"/>
      <c r="C626" s="71"/>
      <c r="D626" s="28"/>
      <c r="E626" s="29"/>
      <c r="F626" s="56" t="s">
        <v>159</v>
      </c>
      <c r="G626" s="64" t="s">
        <v>160</v>
      </c>
      <c r="H626" s="51" t="s">
        <v>11</v>
      </c>
      <c r="I626" s="45">
        <f>_xlfn.CEILING.MATH(E623*0.25*E622)</f>
        <v>193</v>
      </c>
      <c r="J626" s="17">
        <v>222.74</v>
      </c>
      <c r="K626" s="18">
        <f t="shared" si="8"/>
        <v>42988.82</v>
      </c>
      <c r="L626" s="34"/>
      <c r="M626" s="82"/>
      <c r="N626" s="37"/>
    </row>
    <row r="627" spans="1:14" ht="12.75" customHeight="1" x14ac:dyDescent="0.3">
      <c r="A627" s="71"/>
      <c r="B627" s="71"/>
      <c r="C627" s="71"/>
      <c r="D627" s="28"/>
      <c r="E627" s="29"/>
      <c r="F627" s="56"/>
      <c r="G627" s="64"/>
      <c r="H627" s="51"/>
      <c r="I627" s="45"/>
      <c r="J627" s="17"/>
      <c r="K627" s="18" t="str">
        <f t="shared" si="8"/>
        <v xml:space="preserve"> </v>
      </c>
      <c r="L627" s="34"/>
      <c r="M627" s="82"/>
      <c r="N627" s="37"/>
    </row>
    <row r="628" spans="1:14" ht="12.75" customHeight="1" x14ac:dyDescent="0.3">
      <c r="A628" s="86"/>
      <c r="B628" s="127" t="s">
        <v>309</v>
      </c>
      <c r="C628" s="127"/>
      <c r="D628" s="128"/>
      <c r="E628" s="62">
        <v>700</v>
      </c>
      <c r="F628" s="56"/>
      <c r="G628" s="63"/>
      <c r="H628" s="51"/>
      <c r="I628" s="45"/>
      <c r="J628" s="17"/>
      <c r="K628" s="18" t="str">
        <f t="shared" si="8"/>
        <v xml:space="preserve"> </v>
      </c>
      <c r="L628" s="34"/>
      <c r="M628" s="82"/>
      <c r="N628" s="37"/>
    </row>
    <row r="629" spans="1:14" ht="12.75" customHeight="1" x14ac:dyDescent="0.3">
      <c r="A629" s="68" t="s">
        <v>26</v>
      </c>
      <c r="B629" s="68" t="s">
        <v>211</v>
      </c>
      <c r="C629" s="70" t="s">
        <v>252</v>
      </c>
      <c r="D629" s="89">
        <v>0.5</v>
      </c>
      <c r="E629" s="62">
        <v>1.1000000000000001</v>
      </c>
      <c r="F629" s="56" t="s">
        <v>294</v>
      </c>
      <c r="G629" s="64" t="s">
        <v>295</v>
      </c>
      <c r="H629" s="51" t="s">
        <v>11</v>
      </c>
      <c r="I629" s="97">
        <f>_xlfn.CEILING.MATH(E629*E628/80)</f>
        <v>10</v>
      </c>
      <c r="J629" s="17">
        <v>20332.98</v>
      </c>
      <c r="K629" s="18">
        <f t="shared" si="8"/>
        <v>203329.8</v>
      </c>
      <c r="L629" s="34"/>
      <c r="M629" s="82"/>
      <c r="N629" s="37"/>
    </row>
    <row r="630" spans="1:14" ht="12.75" customHeight="1" x14ac:dyDescent="0.3">
      <c r="A630" s="71"/>
      <c r="B630" s="71"/>
      <c r="C630" s="71"/>
      <c r="D630" s="28"/>
      <c r="E630" s="29"/>
      <c r="F630" s="56" t="s">
        <v>384</v>
      </c>
      <c r="G630" s="64" t="s">
        <v>385</v>
      </c>
      <c r="H630" s="51" t="s">
        <v>11</v>
      </c>
      <c r="I630" s="45">
        <f>_xlfn.CEILING.MATH(E629*E628/D629)</f>
        <v>1540</v>
      </c>
      <c r="J630" s="17">
        <v>679.85</v>
      </c>
      <c r="K630" s="18">
        <f t="shared" si="8"/>
        <v>1046969</v>
      </c>
      <c r="L630" s="34"/>
      <c r="M630" s="82"/>
      <c r="N630" s="37"/>
    </row>
    <row r="631" spans="1:14" ht="12.75" customHeight="1" x14ac:dyDescent="0.3">
      <c r="A631" s="71"/>
      <c r="B631" s="71"/>
      <c r="C631" s="71"/>
      <c r="D631" s="28"/>
      <c r="E631" s="29"/>
      <c r="F631" s="56" t="s">
        <v>312</v>
      </c>
      <c r="G631" s="64" t="s">
        <v>313</v>
      </c>
      <c r="H631" s="51" t="s">
        <v>11</v>
      </c>
      <c r="I631" s="45">
        <f>_xlfn.CEILING.MATH(E629*E628/20)</f>
        <v>39</v>
      </c>
      <c r="J631" s="17">
        <v>465.61</v>
      </c>
      <c r="K631" s="18">
        <f t="shared" si="8"/>
        <v>18158.79</v>
      </c>
      <c r="L631" s="34"/>
      <c r="M631" s="82"/>
      <c r="N631" s="37"/>
    </row>
    <row r="632" spans="1:14" ht="12.75" customHeight="1" x14ac:dyDescent="0.3">
      <c r="A632" s="71"/>
      <c r="B632" s="71"/>
      <c r="C632" s="71"/>
      <c r="D632" s="28"/>
      <c r="E632" s="29"/>
      <c r="F632" s="56" t="s">
        <v>314</v>
      </c>
      <c r="G632" s="64" t="s">
        <v>315</v>
      </c>
      <c r="H632" s="51" t="s">
        <v>11</v>
      </c>
      <c r="I632" s="45">
        <f>_xlfn.CEILING.MATH(E629*0.25*E628)</f>
        <v>193</v>
      </c>
      <c r="J632" s="17">
        <v>179.78</v>
      </c>
      <c r="K632" s="18">
        <f t="shared" si="8"/>
        <v>34697.54</v>
      </c>
      <c r="L632" s="34"/>
      <c r="M632" s="82"/>
      <c r="N632" s="37"/>
    </row>
    <row r="633" spans="1:14" ht="12.75" customHeight="1" x14ac:dyDescent="0.3">
      <c r="A633" s="71"/>
      <c r="B633" s="71"/>
      <c r="C633" s="71"/>
      <c r="D633" s="28"/>
      <c r="E633" s="29"/>
      <c r="F633" s="56"/>
      <c r="G633" s="64"/>
      <c r="H633" s="51"/>
      <c r="I633" s="45"/>
      <c r="J633" s="17"/>
      <c r="K633" s="18" t="str">
        <f t="shared" si="8"/>
        <v xml:space="preserve"> </v>
      </c>
      <c r="L633" s="34"/>
      <c r="M633" s="82"/>
      <c r="N633" s="37"/>
    </row>
    <row r="634" spans="1:14" ht="12.75" customHeight="1" x14ac:dyDescent="0.3">
      <c r="A634" s="86"/>
      <c r="B634" s="127" t="s">
        <v>309</v>
      </c>
      <c r="C634" s="127"/>
      <c r="D634" s="128"/>
      <c r="E634" s="62">
        <v>700</v>
      </c>
      <c r="F634" s="56"/>
      <c r="G634" s="63"/>
      <c r="H634" s="51"/>
      <c r="I634" s="45"/>
      <c r="J634" s="17"/>
      <c r="K634" s="18" t="str">
        <f t="shared" si="8"/>
        <v xml:space="preserve"> </v>
      </c>
      <c r="L634" s="34"/>
      <c r="M634" s="82"/>
      <c r="N634" s="37"/>
    </row>
    <row r="635" spans="1:14" ht="12.75" customHeight="1" x14ac:dyDescent="0.3">
      <c r="A635" s="68" t="s">
        <v>88</v>
      </c>
      <c r="B635" s="68" t="s">
        <v>156</v>
      </c>
      <c r="C635" s="70" t="s">
        <v>252</v>
      </c>
      <c r="D635" s="89">
        <v>0.5</v>
      </c>
      <c r="E635" s="62">
        <v>1.1000000000000001</v>
      </c>
      <c r="F635" s="56" t="s">
        <v>296</v>
      </c>
      <c r="G635" s="64" t="s">
        <v>297</v>
      </c>
      <c r="H635" s="51" t="s">
        <v>11</v>
      </c>
      <c r="I635" s="97">
        <f>_xlfn.CEILING.MATH(E635*E634/100)</f>
        <v>8</v>
      </c>
      <c r="J635" s="17">
        <v>301623.06</v>
      </c>
      <c r="K635" s="18">
        <f t="shared" si="8"/>
        <v>2412984.48</v>
      </c>
      <c r="L635" s="34"/>
      <c r="M635" s="82" t="s">
        <v>12</v>
      </c>
      <c r="N635" s="37"/>
    </row>
    <row r="636" spans="1:14" ht="12.75" customHeight="1" x14ac:dyDescent="0.3">
      <c r="A636" s="71"/>
      <c r="B636" s="71"/>
      <c r="C636" s="71"/>
      <c r="D636" s="28"/>
      <c r="E636" s="29"/>
      <c r="F636" s="56" t="s">
        <v>386</v>
      </c>
      <c r="G636" s="64" t="s">
        <v>385</v>
      </c>
      <c r="H636" s="51" t="s">
        <v>11</v>
      </c>
      <c r="I636" s="45">
        <f>_xlfn.CEILING.MATH(E635*E634/D635)</f>
        <v>1540</v>
      </c>
      <c r="J636" s="17">
        <v>679.85</v>
      </c>
      <c r="K636" s="18">
        <f t="shared" si="8"/>
        <v>1046969</v>
      </c>
      <c r="L636" s="34"/>
      <c r="M636" s="82"/>
      <c r="N636" s="37"/>
    </row>
    <row r="637" spans="1:14" ht="12.75" customHeight="1" x14ac:dyDescent="0.3">
      <c r="A637" s="71"/>
      <c r="B637" s="71"/>
      <c r="C637" s="71"/>
      <c r="D637" s="28"/>
      <c r="E637" s="29"/>
      <c r="F637" s="56" t="s">
        <v>316</v>
      </c>
      <c r="G637" s="64" t="s">
        <v>317</v>
      </c>
      <c r="H637" s="51" t="s">
        <v>11</v>
      </c>
      <c r="I637" s="45">
        <f>_xlfn.CEILING.MATH(E635*E634/20)</f>
        <v>39</v>
      </c>
      <c r="J637" s="17">
        <v>1901.46</v>
      </c>
      <c r="K637" s="18">
        <f t="shared" si="8"/>
        <v>74156.94</v>
      </c>
      <c r="L637" s="34"/>
      <c r="M637" s="82"/>
      <c r="N637" s="37"/>
    </row>
    <row r="638" spans="1:14" ht="12.75" customHeight="1" x14ac:dyDescent="0.3">
      <c r="A638" s="71"/>
      <c r="B638" s="71"/>
      <c r="C638" s="71"/>
      <c r="D638" s="28"/>
      <c r="E638" s="29"/>
      <c r="F638" s="56" t="s">
        <v>165</v>
      </c>
      <c r="G638" s="64" t="s">
        <v>166</v>
      </c>
      <c r="H638" s="51" t="s">
        <v>11</v>
      </c>
      <c r="I638" s="45">
        <f>_xlfn.CEILING.MATH(E635*0.25*E634)</f>
        <v>193</v>
      </c>
      <c r="J638" s="17">
        <v>510.89</v>
      </c>
      <c r="K638" s="18">
        <f t="shared" si="8"/>
        <v>98601.77</v>
      </c>
      <c r="L638" s="34"/>
      <c r="M638" s="82"/>
      <c r="N638" s="37"/>
    </row>
    <row r="639" spans="1:14" ht="12.75" customHeight="1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8"/>
        <v xml:space="preserve"> </v>
      </c>
      <c r="L639" s="34"/>
      <c r="M639" s="82"/>
      <c r="N639" s="37"/>
    </row>
    <row r="640" spans="1:14" ht="12.75" customHeight="1" x14ac:dyDescent="0.3">
      <c r="A640" s="86"/>
      <c r="B640" s="127" t="s">
        <v>309</v>
      </c>
      <c r="C640" s="127"/>
      <c r="D640" s="128"/>
      <c r="E640" s="62">
        <v>700</v>
      </c>
      <c r="F640" s="56"/>
      <c r="G640" s="63"/>
      <c r="H640" s="51"/>
      <c r="I640" s="45"/>
      <c r="J640" s="17"/>
      <c r="K640" s="18" t="str">
        <f t="shared" si="8"/>
        <v xml:space="preserve"> </v>
      </c>
      <c r="L640" s="34"/>
      <c r="M640" s="82"/>
      <c r="N640" s="37"/>
    </row>
    <row r="641" spans="1:14" ht="12.75" customHeight="1" x14ac:dyDescent="0.3">
      <c r="A641" s="68" t="s">
        <v>88</v>
      </c>
      <c r="B641" s="68" t="s">
        <v>88</v>
      </c>
      <c r="C641" s="70" t="s">
        <v>252</v>
      </c>
      <c r="D641" s="89">
        <v>0.5</v>
      </c>
      <c r="E641" s="62">
        <v>1.1000000000000001</v>
      </c>
      <c r="F641" s="56" t="s">
        <v>296</v>
      </c>
      <c r="G641" s="64" t="s">
        <v>297</v>
      </c>
      <c r="H641" s="51" t="s">
        <v>11</v>
      </c>
      <c r="I641" s="97">
        <f>_xlfn.CEILING.MATH(E641*E640/100)</f>
        <v>8</v>
      </c>
      <c r="J641" s="17">
        <v>301623.06</v>
      </c>
      <c r="K641" s="18">
        <f t="shared" si="8"/>
        <v>2412984.48</v>
      </c>
      <c r="L641" s="34"/>
      <c r="M641" s="82" t="s">
        <v>12</v>
      </c>
      <c r="N641" s="37"/>
    </row>
    <row r="642" spans="1:14" ht="12.75" customHeight="1" x14ac:dyDescent="0.3">
      <c r="A642" s="71"/>
      <c r="B642" s="71"/>
      <c r="C642" s="71"/>
      <c r="D642" s="28"/>
      <c r="E642" s="29"/>
      <c r="F642" s="56" t="s">
        <v>387</v>
      </c>
      <c r="G642" s="64" t="s">
        <v>388</v>
      </c>
      <c r="H642" s="51" t="s">
        <v>11</v>
      </c>
      <c r="I642" s="45">
        <f>_xlfn.CEILING.MATH(E641*E640/D641)</f>
        <v>1540</v>
      </c>
      <c r="J642" s="17">
        <v>1607.15</v>
      </c>
      <c r="K642" s="18">
        <f t="shared" si="8"/>
        <v>2475011</v>
      </c>
      <c r="L642" s="34"/>
      <c r="M642" s="82"/>
      <c r="N642" s="37"/>
    </row>
    <row r="643" spans="1:14" ht="12.75" customHeight="1" x14ac:dyDescent="0.3">
      <c r="A643" s="71"/>
      <c r="B643" s="71"/>
      <c r="C643" s="71"/>
      <c r="D643" s="28"/>
      <c r="E643" s="29"/>
      <c r="F643" s="56" t="s">
        <v>316</v>
      </c>
      <c r="G643" s="64" t="s">
        <v>317</v>
      </c>
      <c r="H643" s="51" t="s">
        <v>11</v>
      </c>
      <c r="I643" s="45">
        <f>_xlfn.CEILING.MATH(E641*E640/20)</f>
        <v>39</v>
      </c>
      <c r="J643" s="17">
        <v>1901.46</v>
      </c>
      <c r="K643" s="18">
        <f t="shared" si="8"/>
        <v>74156.94</v>
      </c>
      <c r="L643" s="34"/>
      <c r="M643" s="82"/>
      <c r="N643" s="37"/>
    </row>
    <row r="644" spans="1:14" ht="12.75" customHeight="1" x14ac:dyDescent="0.3">
      <c r="A644" s="71"/>
      <c r="B644" s="71"/>
      <c r="C644" s="71"/>
      <c r="D644" s="28"/>
      <c r="E644" s="29"/>
      <c r="F644" s="56" t="s">
        <v>167</v>
      </c>
      <c r="G644" s="64" t="s">
        <v>168</v>
      </c>
      <c r="H644" s="51" t="s">
        <v>11</v>
      </c>
      <c r="I644" s="45">
        <f>_xlfn.CEILING.MATH(E641*0.25*E640)</f>
        <v>193</v>
      </c>
      <c r="J644" s="17">
        <v>959.95</v>
      </c>
      <c r="K644" s="18">
        <f t="shared" si="8"/>
        <v>185270.35</v>
      </c>
      <c r="L644" s="34"/>
      <c r="M644" s="82"/>
      <c r="N644" s="37"/>
    </row>
    <row r="645" spans="1:14" ht="12.75" customHeight="1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8"/>
        <v xml:space="preserve"> </v>
      </c>
      <c r="L645" s="34"/>
      <c r="M645" s="82"/>
      <c r="N645" s="37"/>
    </row>
    <row r="646" spans="1:14" ht="12.75" customHeight="1" x14ac:dyDescent="0.3">
      <c r="A646" s="86"/>
      <c r="B646" s="127" t="s">
        <v>309</v>
      </c>
      <c r="C646" s="127"/>
      <c r="D646" s="128"/>
      <c r="E646" s="62">
        <v>700</v>
      </c>
      <c r="F646" s="56"/>
      <c r="G646" s="63"/>
      <c r="H646" s="51"/>
      <c r="I646" s="45"/>
      <c r="J646" s="17"/>
      <c r="K646" s="18" t="str">
        <f t="shared" si="8"/>
        <v xml:space="preserve"> </v>
      </c>
      <c r="L646" s="34"/>
      <c r="M646" s="82"/>
      <c r="N646" s="37"/>
    </row>
    <row r="647" spans="1:14" ht="12.75" customHeight="1" x14ac:dyDescent="0.3">
      <c r="A647" s="68" t="s">
        <v>26</v>
      </c>
      <c r="B647" s="68" t="s">
        <v>389</v>
      </c>
      <c r="C647" s="70" t="s">
        <v>252</v>
      </c>
      <c r="D647" s="89">
        <v>0.5</v>
      </c>
      <c r="E647" s="62">
        <v>1.1000000000000001</v>
      </c>
      <c r="F647" s="56" t="s">
        <v>294</v>
      </c>
      <c r="G647" s="64" t="s">
        <v>295</v>
      </c>
      <c r="H647" s="51" t="s">
        <v>11</v>
      </c>
      <c r="I647" s="97">
        <f>_xlfn.CEILING.MATH(E647*E646/80)</f>
        <v>10</v>
      </c>
      <c r="J647" s="17">
        <v>20332.98</v>
      </c>
      <c r="K647" s="18">
        <f t="shared" si="8"/>
        <v>203329.8</v>
      </c>
      <c r="L647" s="34"/>
      <c r="M647" s="82"/>
      <c r="N647" s="37"/>
    </row>
    <row r="648" spans="1:14" ht="12.75" customHeight="1" x14ac:dyDescent="0.3">
      <c r="A648" s="71"/>
      <c r="B648" s="71"/>
      <c r="C648" s="71"/>
      <c r="D648" s="28"/>
      <c r="E648" s="29"/>
      <c r="F648" s="56" t="s">
        <v>390</v>
      </c>
      <c r="G648" s="64" t="s">
        <v>391</v>
      </c>
      <c r="H648" s="51" t="s">
        <v>11</v>
      </c>
      <c r="I648" s="45">
        <f>_xlfn.CEILING.MATH(E647*E646/D647)</f>
        <v>1540</v>
      </c>
      <c r="J648" s="17">
        <v>450.94</v>
      </c>
      <c r="K648" s="18">
        <f t="shared" si="8"/>
        <v>694447.6</v>
      </c>
      <c r="L648" s="34"/>
      <c r="M648" s="82"/>
      <c r="N648" s="37"/>
    </row>
    <row r="649" spans="1:14" ht="12.75" customHeight="1" x14ac:dyDescent="0.3">
      <c r="A649" s="71"/>
      <c r="B649" s="71"/>
      <c r="C649" s="71"/>
      <c r="D649" s="28"/>
      <c r="E649" s="29"/>
      <c r="F649" s="56" t="s">
        <v>312</v>
      </c>
      <c r="G649" s="64" t="s">
        <v>313</v>
      </c>
      <c r="H649" s="51" t="s">
        <v>11</v>
      </c>
      <c r="I649" s="45">
        <f>_xlfn.CEILING.MATH(E647*E646/20)</f>
        <v>39</v>
      </c>
      <c r="J649" s="17">
        <v>465.61</v>
      </c>
      <c r="K649" s="18">
        <f t="shared" si="8"/>
        <v>18158.79</v>
      </c>
      <c r="L649" s="34"/>
      <c r="M649" s="82"/>
      <c r="N649" s="37"/>
    </row>
    <row r="650" spans="1:14" ht="12.75" customHeight="1" x14ac:dyDescent="0.3">
      <c r="A650" s="71"/>
      <c r="B650" s="71"/>
      <c r="C650" s="71"/>
      <c r="D650" s="28"/>
      <c r="E650" s="29"/>
      <c r="F650" s="56" t="s">
        <v>159</v>
      </c>
      <c r="G650" s="64" t="s">
        <v>160</v>
      </c>
      <c r="H650" s="51" t="s">
        <v>11</v>
      </c>
      <c r="I650" s="45">
        <f>_xlfn.CEILING.MATH(E647*0.25*E646)</f>
        <v>193</v>
      </c>
      <c r="J650" s="17">
        <v>222.74</v>
      </c>
      <c r="K650" s="18">
        <f t="shared" si="8"/>
        <v>42988.82</v>
      </c>
      <c r="L650" s="34"/>
      <c r="M650" s="82"/>
      <c r="N650" s="37"/>
    </row>
    <row r="651" spans="1:14" ht="12.75" customHeight="1" x14ac:dyDescent="0.3">
      <c r="A651" s="71"/>
      <c r="B651" s="71"/>
      <c r="C651" s="71"/>
      <c r="D651" s="28"/>
      <c r="E651" s="29"/>
      <c r="F651" s="56"/>
      <c r="G651" s="64"/>
      <c r="H651" s="51"/>
      <c r="I651" s="45"/>
      <c r="J651" s="17"/>
      <c r="K651" s="18" t="str">
        <f t="shared" si="8"/>
        <v xml:space="preserve"> </v>
      </c>
      <c r="L651" s="34"/>
      <c r="M651" s="82"/>
      <c r="N651" s="37"/>
    </row>
    <row r="652" spans="1:14" ht="12.75" customHeight="1" x14ac:dyDescent="0.3">
      <c r="A652" s="86"/>
      <c r="B652" s="127" t="s">
        <v>309</v>
      </c>
      <c r="C652" s="127"/>
      <c r="D652" s="128"/>
      <c r="E652" s="62">
        <v>700</v>
      </c>
      <c r="F652" s="56"/>
      <c r="G652" s="63"/>
      <c r="H652" s="51"/>
      <c r="I652" s="45"/>
      <c r="J652" s="17"/>
      <c r="K652" s="18" t="str">
        <f t="shared" si="8"/>
        <v xml:space="preserve"> </v>
      </c>
      <c r="L652" s="34"/>
      <c r="M652" s="82"/>
      <c r="N652" s="37"/>
    </row>
    <row r="653" spans="1:14" ht="12.75" customHeight="1" x14ac:dyDescent="0.3">
      <c r="A653" s="68" t="s">
        <v>26</v>
      </c>
      <c r="B653" s="68" t="s">
        <v>392</v>
      </c>
      <c r="C653" s="70" t="s">
        <v>252</v>
      </c>
      <c r="D653" s="89">
        <v>0.5</v>
      </c>
      <c r="E653" s="62">
        <v>1.1000000000000001</v>
      </c>
      <c r="F653" s="56" t="s">
        <v>294</v>
      </c>
      <c r="G653" s="64" t="s">
        <v>295</v>
      </c>
      <c r="H653" s="51" t="s">
        <v>11</v>
      </c>
      <c r="I653" s="97">
        <f>_xlfn.CEILING.MATH(E653*E652/80)</f>
        <v>10</v>
      </c>
      <c r="J653" s="17">
        <v>20332.98</v>
      </c>
      <c r="K653" s="18">
        <f t="shared" si="8"/>
        <v>203329.8</v>
      </c>
      <c r="L653" s="34"/>
      <c r="M653" s="82"/>
      <c r="N653" s="37"/>
    </row>
    <row r="654" spans="1:14" ht="12.75" customHeight="1" x14ac:dyDescent="0.3">
      <c r="A654" s="71"/>
      <c r="B654" s="71"/>
      <c r="C654" s="71"/>
      <c r="D654" s="28"/>
      <c r="E654" s="29"/>
      <c r="F654" s="56" t="s">
        <v>390</v>
      </c>
      <c r="G654" s="64" t="s">
        <v>391</v>
      </c>
      <c r="H654" s="51" t="s">
        <v>11</v>
      </c>
      <c r="I654" s="45">
        <f>_xlfn.CEILING.MATH(E653*E652/D653)</f>
        <v>1540</v>
      </c>
      <c r="J654" s="17">
        <v>450.94</v>
      </c>
      <c r="K654" s="18">
        <f t="shared" si="8"/>
        <v>694447.6</v>
      </c>
      <c r="L654" s="34"/>
      <c r="M654" s="82"/>
      <c r="N654" s="37"/>
    </row>
    <row r="655" spans="1:14" ht="12.75" customHeight="1" x14ac:dyDescent="0.3">
      <c r="A655" s="71"/>
      <c r="B655" s="71"/>
      <c r="C655" s="71"/>
      <c r="D655" s="28"/>
      <c r="E655" s="29"/>
      <c r="F655" s="56" t="s">
        <v>312</v>
      </c>
      <c r="G655" s="64" t="s">
        <v>313</v>
      </c>
      <c r="H655" s="51" t="s">
        <v>11</v>
      </c>
      <c r="I655" s="45">
        <f>_xlfn.CEILING.MATH(E653*E652/20)</f>
        <v>39</v>
      </c>
      <c r="J655" s="17">
        <v>465.61</v>
      </c>
      <c r="K655" s="18">
        <f t="shared" si="8"/>
        <v>18158.79</v>
      </c>
      <c r="L655" s="34"/>
      <c r="M655" s="82"/>
      <c r="N655" s="37"/>
    </row>
    <row r="656" spans="1:14" ht="12.75" customHeight="1" x14ac:dyDescent="0.3">
      <c r="A656" s="71"/>
      <c r="B656" s="71"/>
      <c r="C656" s="71"/>
      <c r="D656" s="28"/>
      <c r="E656" s="29"/>
      <c r="F656" s="56" t="s">
        <v>314</v>
      </c>
      <c r="G656" s="64" t="s">
        <v>315</v>
      </c>
      <c r="H656" s="51" t="s">
        <v>11</v>
      </c>
      <c r="I656" s="45">
        <f>_xlfn.CEILING.MATH(E653*0.25*E652)</f>
        <v>193</v>
      </c>
      <c r="J656" s="17">
        <v>179.78</v>
      </c>
      <c r="K656" s="18">
        <f t="shared" si="8"/>
        <v>34697.54</v>
      </c>
      <c r="L656" s="34"/>
      <c r="M656" s="82"/>
      <c r="N656" s="37"/>
    </row>
    <row r="657" spans="1:14" ht="12.75" customHeight="1" x14ac:dyDescent="0.3">
      <c r="A657" s="71"/>
      <c r="B657" s="71"/>
      <c r="C657" s="71"/>
      <c r="D657" s="28"/>
      <c r="E657" s="29"/>
      <c r="F657" s="56"/>
      <c r="G657" s="64"/>
      <c r="H657" s="51"/>
      <c r="I657" s="45"/>
      <c r="J657" s="17"/>
      <c r="K657" s="18" t="str">
        <f t="shared" si="8"/>
        <v xml:space="preserve"> </v>
      </c>
      <c r="L657" s="34"/>
      <c r="M657" s="82"/>
      <c r="N657" s="37"/>
    </row>
    <row r="658" spans="1:14" ht="12.75" customHeight="1" x14ac:dyDescent="0.3">
      <c r="A658" s="86"/>
      <c r="B658" s="127" t="s">
        <v>309</v>
      </c>
      <c r="C658" s="127"/>
      <c r="D658" s="128"/>
      <c r="E658" s="62">
        <v>700</v>
      </c>
      <c r="F658" s="56"/>
      <c r="G658" s="63"/>
      <c r="H658" s="51"/>
      <c r="I658" s="45"/>
      <c r="J658" s="17"/>
      <c r="K658" s="18" t="str">
        <f t="shared" si="8"/>
        <v xml:space="preserve"> </v>
      </c>
      <c r="L658" s="34"/>
      <c r="M658" s="82"/>
      <c r="N658" s="37"/>
    </row>
    <row r="659" spans="1:14" ht="12.75" customHeight="1" x14ac:dyDescent="0.3">
      <c r="A659" s="68" t="s">
        <v>88</v>
      </c>
      <c r="B659" s="68" t="s">
        <v>393</v>
      </c>
      <c r="C659" s="70" t="s">
        <v>252</v>
      </c>
      <c r="D659" s="89">
        <v>0.5</v>
      </c>
      <c r="E659" s="62">
        <v>1.1000000000000001</v>
      </c>
      <c r="F659" s="56" t="s">
        <v>296</v>
      </c>
      <c r="G659" s="64" t="s">
        <v>297</v>
      </c>
      <c r="H659" s="51" t="s">
        <v>11</v>
      </c>
      <c r="I659" s="97">
        <f>_xlfn.CEILING.MATH(E659*E658/100)</f>
        <v>8</v>
      </c>
      <c r="J659" s="17">
        <v>301623.06</v>
      </c>
      <c r="K659" s="18">
        <f t="shared" si="8"/>
        <v>2412984.48</v>
      </c>
      <c r="L659" s="34"/>
      <c r="M659" s="82" t="s">
        <v>12</v>
      </c>
      <c r="N659" s="37"/>
    </row>
    <row r="660" spans="1:14" ht="12.75" customHeight="1" x14ac:dyDescent="0.3">
      <c r="A660" s="71"/>
      <c r="B660" s="71"/>
      <c r="C660" s="71"/>
      <c r="D660" s="28"/>
      <c r="E660" s="29"/>
      <c r="F660" s="56" t="s">
        <v>390</v>
      </c>
      <c r="G660" s="64" t="s">
        <v>391</v>
      </c>
      <c r="H660" s="51" t="s">
        <v>11</v>
      </c>
      <c r="I660" s="45">
        <f>_xlfn.CEILING.MATH(E659*E658/D659)</f>
        <v>1540</v>
      </c>
      <c r="J660" s="17">
        <v>450.94</v>
      </c>
      <c r="K660" s="18">
        <f t="shared" si="8"/>
        <v>694447.6</v>
      </c>
      <c r="L660" s="34"/>
      <c r="M660" s="82"/>
      <c r="N660" s="37"/>
    </row>
    <row r="661" spans="1:14" ht="12.75" customHeight="1" x14ac:dyDescent="0.3">
      <c r="A661" s="71"/>
      <c r="B661" s="71"/>
      <c r="C661" s="71"/>
      <c r="D661" s="28"/>
      <c r="E661" s="29"/>
      <c r="F661" s="56" t="s">
        <v>316</v>
      </c>
      <c r="G661" s="64" t="s">
        <v>317</v>
      </c>
      <c r="H661" s="51" t="s">
        <v>11</v>
      </c>
      <c r="I661" s="45">
        <f>_xlfn.CEILING.MATH(E659*E658/20)</f>
        <v>39</v>
      </c>
      <c r="J661" s="17">
        <v>1901.46</v>
      </c>
      <c r="K661" s="18">
        <f t="shared" si="8"/>
        <v>74156.94</v>
      </c>
      <c r="L661" s="34"/>
      <c r="M661" s="82"/>
      <c r="N661" s="37"/>
    </row>
    <row r="662" spans="1:14" ht="12.75" customHeight="1" x14ac:dyDescent="0.3">
      <c r="A662" s="71"/>
      <c r="B662" s="71"/>
      <c r="C662" s="71"/>
      <c r="D662" s="28"/>
      <c r="E662" s="29"/>
      <c r="F662" s="56" t="s">
        <v>165</v>
      </c>
      <c r="G662" s="64" t="s">
        <v>166</v>
      </c>
      <c r="H662" s="51" t="s">
        <v>11</v>
      </c>
      <c r="I662" s="45">
        <f>_xlfn.CEILING.MATH(E659*0.25*E658)</f>
        <v>193</v>
      </c>
      <c r="J662" s="17">
        <v>510.89</v>
      </c>
      <c r="K662" s="18">
        <f t="shared" si="8"/>
        <v>98601.77</v>
      </c>
      <c r="L662" s="34"/>
      <c r="M662" s="82"/>
      <c r="N662" s="37"/>
    </row>
    <row r="663" spans="1:14" ht="12.75" customHeight="1" x14ac:dyDescent="0.3">
      <c r="A663" s="2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8"/>
        <v xml:space="preserve"> </v>
      </c>
      <c r="L663" s="34"/>
      <c r="M663" s="82"/>
      <c r="N663" s="37"/>
    </row>
    <row r="664" spans="1:14" ht="12.75" customHeight="1" x14ac:dyDescent="0.3">
      <c r="A664" s="86"/>
      <c r="B664" s="127" t="s">
        <v>309</v>
      </c>
      <c r="C664" s="127"/>
      <c r="D664" s="128"/>
      <c r="E664" s="62">
        <v>700</v>
      </c>
      <c r="F664" s="56"/>
      <c r="G664" s="63"/>
      <c r="H664" s="51"/>
      <c r="I664" s="45"/>
      <c r="J664" s="17"/>
      <c r="K664" s="18" t="str">
        <f t="shared" si="8"/>
        <v xml:space="preserve"> </v>
      </c>
      <c r="L664" s="34"/>
      <c r="M664" s="82"/>
      <c r="N664" s="37"/>
    </row>
    <row r="665" spans="1:14" ht="12.75" customHeight="1" x14ac:dyDescent="0.3">
      <c r="A665" s="68" t="s">
        <v>88</v>
      </c>
      <c r="B665" s="68" t="s">
        <v>394</v>
      </c>
      <c r="C665" s="70" t="s">
        <v>252</v>
      </c>
      <c r="D665" s="89">
        <v>0.5</v>
      </c>
      <c r="E665" s="62">
        <v>1.1000000000000001</v>
      </c>
      <c r="F665" s="56" t="s">
        <v>296</v>
      </c>
      <c r="G665" s="64" t="s">
        <v>297</v>
      </c>
      <c r="H665" s="51" t="s">
        <v>11</v>
      </c>
      <c r="I665" s="97">
        <f>_xlfn.CEILING.MATH(E665*E664/100)</f>
        <v>8</v>
      </c>
      <c r="J665" s="17">
        <v>301623.06</v>
      </c>
      <c r="K665" s="18">
        <f t="shared" si="8"/>
        <v>2412984.48</v>
      </c>
      <c r="L665" s="34"/>
      <c r="M665" s="82" t="s">
        <v>12</v>
      </c>
      <c r="N665" s="37"/>
    </row>
    <row r="666" spans="1:14" ht="12.75" customHeight="1" x14ac:dyDescent="0.3">
      <c r="A666" s="71"/>
      <c r="B666" s="71"/>
      <c r="C666" s="71"/>
      <c r="D666" s="28"/>
      <c r="E666" s="29"/>
      <c r="F666" s="56" t="s">
        <v>390</v>
      </c>
      <c r="G666" s="64" t="s">
        <v>391</v>
      </c>
      <c r="H666" s="51" t="s">
        <v>11</v>
      </c>
      <c r="I666" s="45">
        <f>_xlfn.CEILING.MATH(E665*E664/D665)</f>
        <v>1540</v>
      </c>
      <c r="J666" s="17">
        <v>450.94</v>
      </c>
      <c r="K666" s="18">
        <f t="shared" si="8"/>
        <v>694447.6</v>
      </c>
      <c r="L666" s="34"/>
      <c r="M666" s="82"/>
      <c r="N666" s="37"/>
    </row>
    <row r="667" spans="1:14" ht="12.75" customHeight="1" x14ac:dyDescent="0.3">
      <c r="A667" s="71"/>
      <c r="B667" s="71"/>
      <c r="C667" s="71"/>
      <c r="D667" s="28"/>
      <c r="E667" s="29"/>
      <c r="F667" s="56" t="s">
        <v>316</v>
      </c>
      <c r="G667" s="64" t="s">
        <v>317</v>
      </c>
      <c r="H667" s="51" t="s">
        <v>11</v>
      </c>
      <c r="I667" s="45">
        <f>_xlfn.CEILING.MATH(E665*E664/20)</f>
        <v>39</v>
      </c>
      <c r="J667" s="17">
        <v>1901.46</v>
      </c>
      <c r="K667" s="18">
        <f t="shared" si="8"/>
        <v>74156.94</v>
      </c>
      <c r="L667" s="34"/>
      <c r="M667" s="82"/>
      <c r="N667" s="37"/>
    </row>
    <row r="668" spans="1:14" ht="12.75" customHeight="1" x14ac:dyDescent="0.3">
      <c r="A668" s="71"/>
      <c r="B668" s="71"/>
      <c r="C668" s="71"/>
      <c r="D668" s="28"/>
      <c r="E668" s="29"/>
      <c r="F668" s="56" t="s">
        <v>167</v>
      </c>
      <c r="G668" s="64" t="s">
        <v>168</v>
      </c>
      <c r="H668" s="51" t="s">
        <v>11</v>
      </c>
      <c r="I668" s="45">
        <f>_xlfn.CEILING.MATH(E665*0.25*E664)</f>
        <v>193</v>
      </c>
      <c r="J668" s="17">
        <v>959.95</v>
      </c>
      <c r="K668" s="18">
        <f t="shared" si="8"/>
        <v>185270.35</v>
      </c>
      <c r="L668" s="34"/>
      <c r="M668" s="82"/>
      <c r="N668" s="37"/>
    </row>
    <row r="669" spans="1:14" ht="12.75" customHeight="1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8"/>
        <v xml:space="preserve"> </v>
      </c>
      <c r="L669" s="34"/>
      <c r="M669" s="82"/>
      <c r="N669" s="37"/>
    </row>
    <row r="670" spans="1:14" ht="12.75" customHeight="1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8"/>
        <v xml:space="preserve"> </v>
      </c>
      <c r="L670" s="34"/>
      <c r="M670" s="82"/>
      <c r="N670" s="37"/>
    </row>
    <row r="671" spans="1:14" ht="12.75" customHeight="1" x14ac:dyDescent="0.3">
      <c r="A671" s="86"/>
      <c r="B671" s="127" t="s">
        <v>309</v>
      </c>
      <c r="C671" s="127"/>
      <c r="D671" s="128"/>
      <c r="E671" s="62">
        <v>700</v>
      </c>
      <c r="F671" s="56"/>
      <c r="G671" s="63"/>
      <c r="H671" s="51"/>
      <c r="I671" s="45"/>
      <c r="J671" s="17"/>
      <c r="K671" s="18" t="str">
        <f t="shared" si="8"/>
        <v xml:space="preserve"> </v>
      </c>
      <c r="L671" s="34"/>
      <c r="M671" s="82"/>
      <c r="N671" s="37"/>
    </row>
    <row r="672" spans="1:14" ht="12.75" customHeight="1" x14ac:dyDescent="0.3">
      <c r="A672" s="68" t="s">
        <v>26</v>
      </c>
      <c r="B672" s="68" t="s">
        <v>26</v>
      </c>
      <c r="C672" s="70" t="s">
        <v>395</v>
      </c>
      <c r="D672" s="89">
        <v>0.5</v>
      </c>
      <c r="E672" s="62">
        <v>1.1000000000000001</v>
      </c>
      <c r="F672" s="56" t="s">
        <v>294</v>
      </c>
      <c r="G672" s="64" t="s">
        <v>295</v>
      </c>
      <c r="H672" s="51" t="s">
        <v>11</v>
      </c>
      <c r="I672" s="97">
        <f>_xlfn.CEILING.MATH(E672*E671/80)</f>
        <v>10</v>
      </c>
      <c r="J672" s="17">
        <v>20332.98</v>
      </c>
      <c r="K672" s="18">
        <f t="shared" si="8"/>
        <v>203329.8</v>
      </c>
      <c r="L672" s="34"/>
      <c r="M672" s="82"/>
      <c r="N672" s="37"/>
    </row>
    <row r="673" spans="1:14" ht="12.75" customHeight="1" x14ac:dyDescent="0.3">
      <c r="A673" s="71"/>
      <c r="B673" s="71"/>
      <c r="C673" s="71"/>
      <c r="D673" s="28"/>
      <c r="E673" s="29"/>
      <c r="F673" s="56" t="s">
        <v>365</v>
      </c>
      <c r="G673" s="64" t="s">
        <v>366</v>
      </c>
      <c r="H673" s="51" t="s">
        <v>11</v>
      </c>
      <c r="I673" s="45">
        <f>_xlfn.CEILING.MATH(E672*E671/D672)</f>
        <v>1540</v>
      </c>
      <c r="J673" s="17">
        <v>448.85</v>
      </c>
      <c r="K673" s="18">
        <f t="shared" si="8"/>
        <v>691229</v>
      </c>
      <c r="L673" s="34"/>
      <c r="M673" s="82"/>
      <c r="N673" s="37"/>
    </row>
    <row r="674" spans="1:14" ht="12.75" customHeight="1" x14ac:dyDescent="0.3">
      <c r="A674" s="71"/>
      <c r="B674" s="71"/>
      <c r="C674" s="71"/>
      <c r="D674" s="28"/>
      <c r="E674" s="29"/>
      <c r="F674" s="56" t="s">
        <v>312</v>
      </c>
      <c r="G674" s="64" t="s">
        <v>313</v>
      </c>
      <c r="H674" s="51" t="s">
        <v>11</v>
      </c>
      <c r="I674" s="45">
        <f>_xlfn.CEILING.MATH(E672*E671/20)</f>
        <v>39</v>
      </c>
      <c r="J674" s="17">
        <v>465.61</v>
      </c>
      <c r="K674" s="18">
        <f t="shared" si="8"/>
        <v>18158.79</v>
      </c>
      <c r="L674" s="34"/>
      <c r="M674" s="82"/>
      <c r="N674" s="37"/>
    </row>
    <row r="675" spans="1:14" ht="12.75" customHeight="1" x14ac:dyDescent="0.3">
      <c r="A675" s="71"/>
      <c r="B675" s="71"/>
      <c r="C675" s="71"/>
      <c r="D675" s="28"/>
      <c r="E675" s="29"/>
      <c r="F675" s="56" t="s">
        <v>159</v>
      </c>
      <c r="G675" s="64" t="s">
        <v>160</v>
      </c>
      <c r="H675" s="51" t="s">
        <v>11</v>
      </c>
      <c r="I675" s="45">
        <f>_xlfn.CEILING.MATH(E672*0.25*E671)</f>
        <v>193</v>
      </c>
      <c r="J675" s="17">
        <v>222.74</v>
      </c>
      <c r="K675" s="18">
        <f t="shared" si="8"/>
        <v>42988.82</v>
      </c>
      <c r="L675" s="34"/>
      <c r="M675" s="82"/>
      <c r="N675" s="37"/>
    </row>
    <row r="676" spans="1:14" ht="12.75" customHeight="1" x14ac:dyDescent="0.3">
      <c r="A676" s="71"/>
      <c r="B676" s="71"/>
      <c r="C676" s="71"/>
      <c r="D676" s="28"/>
      <c r="E676" s="29"/>
      <c r="F676" s="56"/>
      <c r="G676" s="64"/>
      <c r="H676" s="51"/>
      <c r="I676" s="45"/>
      <c r="J676" s="17"/>
      <c r="K676" s="18" t="str">
        <f t="shared" si="8"/>
        <v xml:space="preserve"> </v>
      </c>
      <c r="L676" s="34"/>
      <c r="M676" s="82"/>
      <c r="N676" s="37"/>
    </row>
    <row r="677" spans="1:14" ht="12.75" customHeight="1" x14ac:dyDescent="0.3">
      <c r="A677" s="86"/>
      <c r="B677" s="127" t="s">
        <v>309</v>
      </c>
      <c r="C677" s="127"/>
      <c r="D677" s="128"/>
      <c r="E677" s="62">
        <v>700</v>
      </c>
      <c r="F677" s="56"/>
      <c r="G677" s="63"/>
      <c r="H677" s="51"/>
      <c r="I677" s="45"/>
      <c r="J677" s="17"/>
      <c r="K677" s="18" t="str">
        <f t="shared" si="8"/>
        <v xml:space="preserve"> </v>
      </c>
      <c r="L677" s="34"/>
      <c r="M677" s="82"/>
      <c r="N677" s="37"/>
    </row>
    <row r="678" spans="1:14" ht="12.75" customHeight="1" x14ac:dyDescent="0.3">
      <c r="A678" s="68" t="s">
        <v>26</v>
      </c>
      <c r="B678" s="68" t="s">
        <v>211</v>
      </c>
      <c r="C678" s="70" t="s">
        <v>395</v>
      </c>
      <c r="D678" s="89">
        <v>0.5</v>
      </c>
      <c r="E678" s="62">
        <v>1.1000000000000001</v>
      </c>
      <c r="F678" s="56" t="s">
        <v>294</v>
      </c>
      <c r="G678" s="64" t="s">
        <v>295</v>
      </c>
      <c r="H678" s="51" t="s">
        <v>11</v>
      </c>
      <c r="I678" s="97">
        <f>_xlfn.CEILING.MATH(E678*E677/80)</f>
        <v>10</v>
      </c>
      <c r="J678" s="17">
        <v>20332.98</v>
      </c>
      <c r="K678" s="18">
        <f t="shared" si="8"/>
        <v>203329.8</v>
      </c>
      <c r="L678" s="34"/>
      <c r="M678" s="82"/>
      <c r="N678" s="37"/>
    </row>
    <row r="679" spans="1:14" ht="12.75" customHeight="1" x14ac:dyDescent="0.3">
      <c r="A679" s="71"/>
      <c r="B679" s="71"/>
      <c r="C679" s="71"/>
      <c r="D679" s="28"/>
      <c r="E679" s="29"/>
      <c r="F679" s="56" t="s">
        <v>396</v>
      </c>
      <c r="G679" s="64" t="s">
        <v>397</v>
      </c>
      <c r="H679" s="51" t="s">
        <v>11</v>
      </c>
      <c r="I679" s="45">
        <f>_xlfn.CEILING.MATH(E678*E677/D678)</f>
        <v>1540</v>
      </c>
      <c r="J679" s="17">
        <v>447.7</v>
      </c>
      <c r="K679" s="18">
        <f t="shared" si="8"/>
        <v>689458</v>
      </c>
      <c r="L679" s="34"/>
      <c r="M679" s="82"/>
      <c r="N679" s="37"/>
    </row>
    <row r="680" spans="1:14" ht="12.75" customHeight="1" x14ac:dyDescent="0.3">
      <c r="A680" s="71"/>
      <c r="B680" s="71"/>
      <c r="C680" s="71"/>
      <c r="D680" s="28"/>
      <c r="E680" s="29"/>
      <c r="F680" s="56" t="s">
        <v>312</v>
      </c>
      <c r="G680" s="64" t="s">
        <v>313</v>
      </c>
      <c r="H680" s="51" t="s">
        <v>11</v>
      </c>
      <c r="I680" s="45">
        <f>_xlfn.CEILING.MATH(E678*E677/20)</f>
        <v>39</v>
      </c>
      <c r="J680" s="17">
        <v>465.61</v>
      </c>
      <c r="K680" s="18">
        <f t="shared" si="8"/>
        <v>18158.79</v>
      </c>
      <c r="L680" s="34"/>
      <c r="M680" s="82"/>
      <c r="N680" s="37"/>
    </row>
    <row r="681" spans="1:14" ht="12.75" customHeight="1" x14ac:dyDescent="0.3">
      <c r="A681" s="71"/>
      <c r="B681" s="71"/>
      <c r="C681" s="71"/>
      <c r="D681" s="28"/>
      <c r="E681" s="29"/>
      <c r="F681" s="56" t="s">
        <v>314</v>
      </c>
      <c r="G681" s="64" t="s">
        <v>315</v>
      </c>
      <c r="H681" s="51" t="s">
        <v>11</v>
      </c>
      <c r="I681" s="45">
        <f>_xlfn.CEILING.MATH(E678*0.25*E677)</f>
        <v>193</v>
      </c>
      <c r="J681" s="17">
        <v>179.78</v>
      </c>
      <c r="K681" s="18">
        <f t="shared" si="8"/>
        <v>34697.54</v>
      </c>
      <c r="L681" s="34"/>
      <c r="M681" s="82"/>
      <c r="N681" s="37"/>
    </row>
    <row r="682" spans="1:14" ht="12.75" customHeight="1" x14ac:dyDescent="0.3">
      <c r="A682" s="71"/>
      <c r="B682" s="71"/>
      <c r="C682" s="71"/>
      <c r="D682" s="28"/>
      <c r="E682" s="29"/>
      <c r="F682" s="56"/>
      <c r="G682" s="64"/>
      <c r="H682" s="51"/>
      <c r="I682" s="45"/>
      <c r="J682" s="17"/>
      <c r="K682" s="18" t="str">
        <f t="shared" si="8"/>
        <v xml:space="preserve"> </v>
      </c>
      <c r="L682" s="34"/>
      <c r="M682" s="82"/>
      <c r="N682" s="37"/>
    </row>
    <row r="683" spans="1:14" ht="12.75" customHeight="1" x14ac:dyDescent="0.3">
      <c r="A683" s="86"/>
      <c r="B683" s="127" t="s">
        <v>309</v>
      </c>
      <c r="C683" s="127"/>
      <c r="D683" s="128"/>
      <c r="E683" s="62">
        <v>700</v>
      </c>
      <c r="F683" s="56"/>
      <c r="G683" s="63"/>
      <c r="H683" s="51"/>
      <c r="I683" s="45"/>
      <c r="J683" s="17"/>
      <c r="K683" s="18" t="str">
        <f t="shared" si="8"/>
        <v xml:space="preserve"> </v>
      </c>
      <c r="L683" s="34"/>
      <c r="M683" s="82"/>
      <c r="N683" s="37"/>
    </row>
    <row r="684" spans="1:14" ht="12.75" customHeight="1" x14ac:dyDescent="0.3">
      <c r="A684" s="68" t="s">
        <v>88</v>
      </c>
      <c r="B684" s="68" t="s">
        <v>88</v>
      </c>
      <c r="C684" s="70" t="s">
        <v>395</v>
      </c>
      <c r="D684" s="89">
        <v>0.5</v>
      </c>
      <c r="E684" s="62">
        <v>1.1000000000000001</v>
      </c>
      <c r="F684" s="56" t="s">
        <v>296</v>
      </c>
      <c r="G684" s="64" t="s">
        <v>297</v>
      </c>
      <c r="H684" s="51" t="s">
        <v>11</v>
      </c>
      <c r="I684" s="97">
        <f>_xlfn.CEILING.MATH(E684*E683/100)</f>
        <v>8</v>
      </c>
      <c r="J684" s="17">
        <v>301623.06</v>
      </c>
      <c r="K684" s="18">
        <f t="shared" si="8"/>
        <v>2412984.48</v>
      </c>
      <c r="L684" s="34"/>
      <c r="M684" s="82" t="s">
        <v>12</v>
      </c>
      <c r="N684" s="37"/>
    </row>
    <row r="685" spans="1:14" ht="12.75" customHeight="1" x14ac:dyDescent="0.3">
      <c r="A685" s="71"/>
      <c r="B685" s="71"/>
      <c r="C685" s="71"/>
      <c r="D685" s="28"/>
      <c r="E685" s="29"/>
      <c r="F685" s="56" t="s">
        <v>398</v>
      </c>
      <c r="G685" s="64" t="s">
        <v>399</v>
      </c>
      <c r="H685" s="51" t="s">
        <v>11</v>
      </c>
      <c r="I685" s="45">
        <f>_xlfn.CEILING.MATH(E684*E683/D684)</f>
        <v>1540</v>
      </c>
      <c r="J685" s="17">
        <v>2303.87</v>
      </c>
      <c r="K685" s="18">
        <f t="shared" ref="K685:K748" si="9">IF(I685,IF(ISNUMBER(J685),J685*I685," ")," ")</f>
        <v>3547959.8</v>
      </c>
      <c r="L685" s="34"/>
      <c r="M685" s="82"/>
      <c r="N685" s="37"/>
    </row>
    <row r="686" spans="1:14" ht="12.75" customHeight="1" x14ac:dyDescent="0.3">
      <c r="A686" s="71"/>
      <c r="B686" s="71"/>
      <c r="C686" s="71"/>
      <c r="D686" s="28"/>
      <c r="E686" s="29"/>
      <c r="F686" s="56" t="s">
        <v>316</v>
      </c>
      <c r="G686" s="64" t="s">
        <v>317</v>
      </c>
      <c r="H686" s="51" t="s">
        <v>11</v>
      </c>
      <c r="I686" s="45">
        <f>_xlfn.CEILING.MATH(E684*E683/20)</f>
        <v>39</v>
      </c>
      <c r="J686" s="17">
        <v>1901.46</v>
      </c>
      <c r="K686" s="18">
        <f t="shared" si="9"/>
        <v>74156.94</v>
      </c>
      <c r="L686" s="34"/>
      <c r="M686" s="82"/>
      <c r="N686" s="37"/>
    </row>
    <row r="687" spans="1:14" ht="12.75" customHeight="1" x14ac:dyDescent="0.3">
      <c r="A687" s="71"/>
      <c r="B687" s="71"/>
      <c r="C687" s="71"/>
      <c r="D687" s="28"/>
      <c r="E687" s="29"/>
      <c r="F687" s="56" t="s">
        <v>167</v>
      </c>
      <c r="G687" s="64" t="s">
        <v>168</v>
      </c>
      <c r="H687" s="51" t="s">
        <v>11</v>
      </c>
      <c r="I687" s="45">
        <f>_xlfn.CEILING.MATH(E684*0.25*E683)</f>
        <v>193</v>
      </c>
      <c r="J687" s="17">
        <v>959.95</v>
      </c>
      <c r="K687" s="18">
        <f t="shared" si="9"/>
        <v>185270.35</v>
      </c>
      <c r="L687" s="34"/>
      <c r="M687" s="82"/>
      <c r="N687" s="37"/>
    </row>
    <row r="688" spans="1:14" ht="12.75" customHeight="1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9"/>
        <v xml:space="preserve"> </v>
      </c>
      <c r="L688" s="34"/>
      <c r="M688" s="82"/>
      <c r="N688" s="37"/>
    </row>
    <row r="689" spans="1:14" ht="12.75" customHeight="1" x14ac:dyDescent="0.3">
      <c r="A689" s="86"/>
      <c r="B689" s="127" t="s">
        <v>309</v>
      </c>
      <c r="C689" s="127"/>
      <c r="D689" s="128"/>
      <c r="E689" s="62">
        <v>700</v>
      </c>
      <c r="F689" s="56"/>
      <c r="G689" s="63"/>
      <c r="H689" s="51"/>
      <c r="I689" s="45"/>
      <c r="J689" s="17"/>
      <c r="K689" s="18" t="str">
        <f t="shared" si="9"/>
        <v xml:space="preserve"> </v>
      </c>
      <c r="L689" s="34"/>
      <c r="M689" s="82"/>
      <c r="N689" s="37"/>
    </row>
    <row r="690" spans="1:14" ht="12.75" customHeight="1" x14ac:dyDescent="0.3">
      <c r="A690" s="68" t="s">
        <v>26</v>
      </c>
      <c r="B690" s="68" t="s">
        <v>26</v>
      </c>
      <c r="C690" s="70" t="s">
        <v>400</v>
      </c>
      <c r="D690" s="89">
        <v>0.5</v>
      </c>
      <c r="E690" s="62">
        <v>1.1000000000000001</v>
      </c>
      <c r="F690" s="56" t="s">
        <v>294</v>
      </c>
      <c r="G690" s="64" t="s">
        <v>295</v>
      </c>
      <c r="H690" s="51" t="s">
        <v>11</v>
      </c>
      <c r="I690" s="97">
        <f>_xlfn.CEILING.MATH(E690*E689/80)</f>
        <v>10</v>
      </c>
      <c r="J690" s="17">
        <v>20332.98</v>
      </c>
      <c r="K690" s="18">
        <f t="shared" si="9"/>
        <v>203329.8</v>
      </c>
      <c r="L690" s="34"/>
      <c r="M690" s="82"/>
      <c r="N690" s="37"/>
    </row>
    <row r="691" spans="1:14" ht="12.75" customHeight="1" x14ac:dyDescent="0.3">
      <c r="A691" s="71"/>
      <c r="B691" s="71"/>
      <c r="C691" s="71"/>
      <c r="D691" s="28"/>
      <c r="E691" s="29"/>
      <c r="F691" s="56" t="s">
        <v>267</v>
      </c>
      <c r="G691" s="64" t="s">
        <v>268</v>
      </c>
      <c r="H691" s="51" t="s">
        <v>11</v>
      </c>
      <c r="I691" s="45">
        <f>_xlfn.CEILING.MATH(E690*E689/D690)</f>
        <v>1540</v>
      </c>
      <c r="J691" s="17">
        <v>450.47</v>
      </c>
      <c r="K691" s="18">
        <f t="shared" si="9"/>
        <v>693723.8</v>
      </c>
      <c r="L691" s="34"/>
      <c r="M691" s="82"/>
      <c r="N691" s="37"/>
    </row>
    <row r="692" spans="1:14" ht="12.75" customHeight="1" x14ac:dyDescent="0.3">
      <c r="A692" s="71"/>
      <c r="B692" s="71"/>
      <c r="C692" s="71"/>
      <c r="D692" s="28"/>
      <c r="E692" s="29"/>
      <c r="F692" s="56" t="s">
        <v>312</v>
      </c>
      <c r="G692" s="64" t="s">
        <v>313</v>
      </c>
      <c r="H692" s="51" t="s">
        <v>11</v>
      </c>
      <c r="I692" s="45">
        <f>_xlfn.CEILING.MATH(E690*E689/20)</f>
        <v>39</v>
      </c>
      <c r="J692" s="17">
        <v>465.61</v>
      </c>
      <c r="K692" s="18">
        <f t="shared" si="9"/>
        <v>18158.79</v>
      </c>
      <c r="L692" s="34"/>
      <c r="M692" s="82"/>
      <c r="N692" s="37"/>
    </row>
    <row r="693" spans="1:14" ht="12.75" customHeight="1" x14ac:dyDescent="0.3">
      <c r="A693" s="71"/>
      <c r="B693" s="71"/>
      <c r="C693" s="71"/>
      <c r="D693" s="28"/>
      <c r="E693" s="29"/>
      <c r="F693" s="56" t="s">
        <v>159</v>
      </c>
      <c r="G693" s="64" t="s">
        <v>160</v>
      </c>
      <c r="H693" s="51" t="s">
        <v>11</v>
      </c>
      <c r="I693" s="45">
        <f>_xlfn.CEILING.MATH(E690*0.25*E689)</f>
        <v>193</v>
      </c>
      <c r="J693" s="17">
        <v>222.74</v>
      </c>
      <c r="K693" s="18">
        <f t="shared" si="9"/>
        <v>42988.82</v>
      </c>
      <c r="L693" s="34"/>
      <c r="M693" s="82"/>
      <c r="N693" s="37"/>
    </row>
    <row r="694" spans="1:14" ht="12.75" customHeight="1" x14ac:dyDescent="0.3">
      <c r="A694" s="71"/>
      <c r="B694" s="71"/>
      <c r="C694" s="71"/>
      <c r="D694" s="28"/>
      <c r="E694" s="29"/>
      <c r="F694" s="56"/>
      <c r="G694" s="64"/>
      <c r="H694" s="51"/>
      <c r="I694" s="45"/>
      <c r="J694" s="17"/>
      <c r="K694" s="18" t="str">
        <f t="shared" si="9"/>
        <v xml:space="preserve"> </v>
      </c>
      <c r="L694" s="34"/>
      <c r="M694" s="82"/>
      <c r="N694" s="37"/>
    </row>
    <row r="695" spans="1:14" ht="12.75" customHeight="1" x14ac:dyDescent="0.3">
      <c r="A695" s="86"/>
      <c r="B695" s="127" t="s">
        <v>309</v>
      </c>
      <c r="C695" s="127"/>
      <c r="D695" s="128"/>
      <c r="E695" s="62">
        <v>700</v>
      </c>
      <c r="F695" s="56"/>
      <c r="G695" s="63"/>
      <c r="H695" s="51"/>
      <c r="I695" s="45"/>
      <c r="J695" s="17"/>
      <c r="K695" s="18" t="str">
        <f t="shared" si="9"/>
        <v xml:space="preserve"> </v>
      </c>
      <c r="L695" s="34"/>
      <c r="M695" s="82"/>
      <c r="N695" s="37"/>
    </row>
    <row r="696" spans="1:14" ht="12.75" customHeight="1" x14ac:dyDescent="0.3">
      <c r="A696" s="68" t="s">
        <v>26</v>
      </c>
      <c r="B696" s="68" t="s">
        <v>211</v>
      </c>
      <c r="C696" s="70" t="s">
        <v>400</v>
      </c>
      <c r="D696" s="89">
        <v>0.5</v>
      </c>
      <c r="E696" s="62">
        <v>1.1000000000000001</v>
      </c>
      <c r="F696" s="56" t="s">
        <v>294</v>
      </c>
      <c r="G696" s="64" t="s">
        <v>295</v>
      </c>
      <c r="H696" s="51" t="s">
        <v>11</v>
      </c>
      <c r="I696" s="97">
        <f>_xlfn.CEILING.MATH(E696*E695/80)</f>
        <v>10</v>
      </c>
      <c r="J696" s="17">
        <v>20332.98</v>
      </c>
      <c r="K696" s="18">
        <f t="shared" si="9"/>
        <v>203329.8</v>
      </c>
      <c r="L696" s="34"/>
      <c r="M696" s="82"/>
      <c r="N696" s="37"/>
    </row>
    <row r="697" spans="1:14" ht="12.75" customHeight="1" x14ac:dyDescent="0.3">
      <c r="A697" s="71"/>
      <c r="B697" s="71"/>
      <c r="C697" s="71"/>
      <c r="D697" s="28"/>
      <c r="E697" s="29"/>
      <c r="F697" s="56" t="s">
        <v>401</v>
      </c>
      <c r="G697" s="64" t="s">
        <v>268</v>
      </c>
      <c r="H697" s="51" t="s">
        <v>11</v>
      </c>
      <c r="I697" s="45">
        <f>_xlfn.CEILING.MATH(E696*E695/D696)</f>
        <v>1540</v>
      </c>
      <c r="J697" s="17">
        <v>450.47</v>
      </c>
      <c r="K697" s="18">
        <f t="shared" si="9"/>
        <v>693723.8</v>
      </c>
      <c r="L697" s="34"/>
      <c r="M697" s="82"/>
      <c r="N697" s="37"/>
    </row>
    <row r="698" spans="1:14" ht="12.75" customHeight="1" x14ac:dyDescent="0.3">
      <c r="A698" s="71"/>
      <c r="B698" s="71"/>
      <c r="C698" s="71"/>
      <c r="D698" s="28"/>
      <c r="E698" s="29"/>
      <c r="F698" s="56" t="s">
        <v>312</v>
      </c>
      <c r="G698" s="64" t="s">
        <v>313</v>
      </c>
      <c r="H698" s="51" t="s">
        <v>11</v>
      </c>
      <c r="I698" s="45">
        <f>_xlfn.CEILING.MATH(E696*E695/20)</f>
        <v>39</v>
      </c>
      <c r="J698" s="17">
        <v>465.61</v>
      </c>
      <c r="K698" s="18">
        <f t="shared" si="9"/>
        <v>18158.79</v>
      </c>
      <c r="L698" s="34"/>
      <c r="M698" s="82"/>
      <c r="N698" s="37"/>
    </row>
    <row r="699" spans="1:14" ht="12.75" customHeight="1" x14ac:dyDescent="0.3">
      <c r="A699" s="71"/>
      <c r="B699" s="71"/>
      <c r="C699" s="71"/>
      <c r="D699" s="28"/>
      <c r="E699" s="29"/>
      <c r="F699" s="56" t="s">
        <v>314</v>
      </c>
      <c r="G699" s="64" t="s">
        <v>315</v>
      </c>
      <c r="H699" s="51" t="s">
        <v>11</v>
      </c>
      <c r="I699" s="45">
        <f>_xlfn.CEILING.MATH(E696*0.25*E695)</f>
        <v>193</v>
      </c>
      <c r="J699" s="17">
        <v>179.78</v>
      </c>
      <c r="K699" s="18">
        <f t="shared" si="9"/>
        <v>34697.54</v>
      </c>
      <c r="L699" s="34"/>
      <c r="M699" s="82"/>
      <c r="N699" s="37"/>
    </row>
    <row r="700" spans="1:14" ht="12.75" customHeight="1" x14ac:dyDescent="0.3">
      <c r="A700" s="71"/>
      <c r="B700" s="71"/>
      <c r="C700" s="71"/>
      <c r="D700" s="28"/>
      <c r="E700" s="29"/>
      <c r="F700" s="56"/>
      <c r="G700" s="64"/>
      <c r="H700" s="51"/>
      <c r="I700" s="45"/>
      <c r="J700" s="17"/>
      <c r="K700" s="18" t="str">
        <f t="shared" si="9"/>
        <v xml:space="preserve"> </v>
      </c>
      <c r="L700" s="34"/>
      <c r="M700" s="82"/>
      <c r="N700" s="37"/>
    </row>
    <row r="701" spans="1:14" ht="12.75" customHeight="1" x14ac:dyDescent="0.3">
      <c r="A701" s="86"/>
      <c r="B701" s="127" t="s">
        <v>309</v>
      </c>
      <c r="C701" s="127"/>
      <c r="D701" s="128"/>
      <c r="E701" s="62">
        <v>700</v>
      </c>
      <c r="F701" s="56"/>
      <c r="G701" s="63"/>
      <c r="H701" s="51"/>
      <c r="I701" s="45"/>
      <c r="J701" s="17"/>
      <c r="K701" s="18" t="str">
        <f t="shared" si="9"/>
        <v xml:space="preserve"> </v>
      </c>
      <c r="L701" s="34"/>
      <c r="M701" s="82"/>
      <c r="N701" s="37"/>
    </row>
    <row r="702" spans="1:14" ht="12.75" customHeight="1" x14ac:dyDescent="0.3">
      <c r="A702" s="68" t="s">
        <v>88</v>
      </c>
      <c r="B702" s="68" t="s">
        <v>156</v>
      </c>
      <c r="C702" s="70" t="s">
        <v>400</v>
      </c>
      <c r="D702" s="89">
        <v>0.5</v>
      </c>
      <c r="E702" s="62">
        <v>1.1000000000000001</v>
      </c>
      <c r="F702" s="56" t="s">
        <v>296</v>
      </c>
      <c r="G702" s="64" t="s">
        <v>297</v>
      </c>
      <c r="H702" s="51" t="s">
        <v>11</v>
      </c>
      <c r="I702" s="97">
        <f>_xlfn.CEILING.MATH(E702*E701/100)</f>
        <v>8</v>
      </c>
      <c r="J702" s="17">
        <v>301623.06</v>
      </c>
      <c r="K702" s="18">
        <f t="shared" si="9"/>
        <v>2412984.48</v>
      </c>
      <c r="L702" s="34"/>
      <c r="M702" s="82" t="s">
        <v>12</v>
      </c>
      <c r="N702" s="37"/>
    </row>
    <row r="703" spans="1:14" ht="12.75" customHeight="1" x14ac:dyDescent="0.3">
      <c r="A703" s="71"/>
      <c r="B703" s="71"/>
      <c r="C703" s="71"/>
      <c r="D703" s="28"/>
      <c r="E703" s="29"/>
      <c r="F703" s="56" t="s">
        <v>402</v>
      </c>
      <c r="G703" s="64" t="s">
        <v>403</v>
      </c>
      <c r="H703" s="51" t="s">
        <v>11</v>
      </c>
      <c r="I703" s="45">
        <f>_xlfn.CEILING.MATH(E702*E701/D702)</f>
        <v>1540</v>
      </c>
      <c r="J703" s="17">
        <v>270</v>
      </c>
      <c r="K703" s="18">
        <f t="shared" si="9"/>
        <v>415800</v>
      </c>
      <c r="L703" s="34"/>
      <c r="M703" s="82"/>
      <c r="N703" s="37"/>
    </row>
    <row r="704" spans="1:14" ht="12.75" customHeight="1" x14ac:dyDescent="0.3">
      <c r="A704" s="71"/>
      <c r="B704" s="71"/>
      <c r="C704" s="71"/>
      <c r="D704" s="28"/>
      <c r="E704" s="29"/>
      <c r="F704" s="56" t="s">
        <v>316</v>
      </c>
      <c r="G704" s="64" t="s">
        <v>317</v>
      </c>
      <c r="H704" s="51" t="s">
        <v>11</v>
      </c>
      <c r="I704" s="45">
        <f>_xlfn.CEILING.MATH(E702*E701/20)</f>
        <v>39</v>
      </c>
      <c r="J704" s="17">
        <v>1901.46</v>
      </c>
      <c r="K704" s="18">
        <f t="shared" si="9"/>
        <v>74156.94</v>
      </c>
      <c r="L704" s="34"/>
      <c r="M704" s="82"/>
      <c r="N704" s="37"/>
    </row>
    <row r="705" spans="1:14" ht="12.75" customHeight="1" x14ac:dyDescent="0.3">
      <c r="A705" s="71"/>
      <c r="B705" s="71"/>
      <c r="C705" s="71"/>
      <c r="D705" s="28"/>
      <c r="E705" s="29"/>
      <c r="F705" s="56" t="s">
        <v>165</v>
      </c>
      <c r="G705" s="64" t="s">
        <v>166</v>
      </c>
      <c r="H705" s="51" t="s">
        <v>11</v>
      </c>
      <c r="I705" s="45">
        <f>_xlfn.CEILING.MATH(E702*0.25*E701)</f>
        <v>193</v>
      </c>
      <c r="J705" s="17">
        <v>510.89</v>
      </c>
      <c r="K705" s="18">
        <f t="shared" si="9"/>
        <v>98601.77</v>
      </c>
      <c r="L705" s="34"/>
      <c r="M705" s="82"/>
      <c r="N705" s="37"/>
    </row>
    <row r="706" spans="1:14" ht="12.75" customHeight="1" x14ac:dyDescent="0.3">
      <c r="A706" s="2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9"/>
        <v xml:space="preserve"> </v>
      </c>
      <c r="L706" s="34"/>
      <c r="M706" s="82"/>
      <c r="N706" s="37"/>
    </row>
    <row r="707" spans="1:14" ht="12.75" customHeight="1" x14ac:dyDescent="0.3">
      <c r="A707" s="86"/>
      <c r="B707" s="127" t="s">
        <v>309</v>
      </c>
      <c r="C707" s="127"/>
      <c r="D707" s="128"/>
      <c r="E707" s="62">
        <v>700</v>
      </c>
      <c r="F707" s="56"/>
      <c r="G707" s="63"/>
      <c r="H707" s="51"/>
      <c r="I707" s="45"/>
      <c r="J707" s="17"/>
      <c r="K707" s="18" t="str">
        <f t="shared" si="9"/>
        <v xml:space="preserve"> </v>
      </c>
      <c r="L707" s="34"/>
      <c r="M707" s="82"/>
      <c r="N707" s="37"/>
    </row>
    <row r="708" spans="1:14" ht="12.75" customHeight="1" x14ac:dyDescent="0.3">
      <c r="A708" s="68" t="s">
        <v>88</v>
      </c>
      <c r="B708" s="68" t="s">
        <v>88</v>
      </c>
      <c r="C708" s="70" t="s">
        <v>400</v>
      </c>
      <c r="D708" s="89">
        <v>0.5</v>
      </c>
      <c r="E708" s="62">
        <v>1.1000000000000001</v>
      </c>
      <c r="F708" s="56" t="s">
        <v>296</v>
      </c>
      <c r="G708" s="64" t="s">
        <v>297</v>
      </c>
      <c r="H708" s="51" t="s">
        <v>11</v>
      </c>
      <c r="I708" s="97">
        <f>_xlfn.CEILING.MATH(E708*E707/100)</f>
        <v>8</v>
      </c>
      <c r="J708" s="17">
        <v>301623.06</v>
      </c>
      <c r="K708" s="18">
        <f t="shared" si="9"/>
        <v>2412984.48</v>
      </c>
      <c r="L708" s="34"/>
      <c r="M708" s="82" t="s">
        <v>12</v>
      </c>
      <c r="N708" s="37"/>
    </row>
    <row r="709" spans="1:14" ht="12.75" customHeight="1" x14ac:dyDescent="0.3">
      <c r="A709" s="71"/>
      <c r="B709" s="71"/>
      <c r="C709" s="71"/>
      <c r="D709" s="28"/>
      <c r="E709" s="29"/>
      <c r="F709" s="56" t="s">
        <v>243</v>
      </c>
      <c r="G709" s="64" t="s">
        <v>244</v>
      </c>
      <c r="H709" s="51" t="s">
        <v>11</v>
      </c>
      <c r="I709" s="45">
        <f>_xlfn.CEILING.MATH(E708*E707/D708)</f>
        <v>1540</v>
      </c>
      <c r="J709" s="17">
        <v>2150.5</v>
      </c>
      <c r="K709" s="18">
        <f t="shared" si="9"/>
        <v>3311770</v>
      </c>
      <c r="L709" s="34"/>
      <c r="M709" s="82"/>
      <c r="N709" s="37"/>
    </row>
    <row r="710" spans="1:14" ht="12.75" customHeight="1" x14ac:dyDescent="0.3">
      <c r="A710" s="71"/>
      <c r="B710" s="71"/>
      <c r="C710" s="71"/>
      <c r="D710" s="28"/>
      <c r="E710" s="29"/>
      <c r="F710" s="56" t="s">
        <v>316</v>
      </c>
      <c r="G710" s="64" t="s">
        <v>317</v>
      </c>
      <c r="H710" s="51" t="s">
        <v>11</v>
      </c>
      <c r="I710" s="45">
        <f>_xlfn.CEILING.MATH(E708*E707/20)</f>
        <v>39</v>
      </c>
      <c r="J710" s="17">
        <v>1901.46</v>
      </c>
      <c r="K710" s="18">
        <f t="shared" si="9"/>
        <v>74156.94</v>
      </c>
      <c r="L710" s="34"/>
      <c r="M710" s="82"/>
      <c r="N710" s="37"/>
    </row>
    <row r="711" spans="1:14" ht="12.75" customHeight="1" x14ac:dyDescent="0.3">
      <c r="A711" s="71"/>
      <c r="B711" s="71"/>
      <c r="C711" s="71"/>
      <c r="D711" s="28"/>
      <c r="E711" s="29"/>
      <c r="F711" s="56" t="s">
        <v>167</v>
      </c>
      <c r="G711" s="64" t="s">
        <v>168</v>
      </c>
      <c r="H711" s="51" t="s">
        <v>11</v>
      </c>
      <c r="I711" s="45">
        <f>_xlfn.CEILING.MATH(E708*0.25*E707)</f>
        <v>193</v>
      </c>
      <c r="J711" s="17">
        <v>959.95</v>
      </c>
      <c r="K711" s="18">
        <f t="shared" si="9"/>
        <v>185270.35</v>
      </c>
      <c r="L711" s="34"/>
      <c r="M711" s="82"/>
      <c r="N711" s="37"/>
    </row>
    <row r="712" spans="1:14" ht="12.75" customHeight="1" x14ac:dyDescent="0.3">
      <c r="A712" s="2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9"/>
        <v xml:space="preserve"> </v>
      </c>
      <c r="L712" s="34"/>
      <c r="M712" s="82"/>
      <c r="N712" s="37"/>
    </row>
    <row r="713" spans="1:14" ht="12.75" customHeight="1" x14ac:dyDescent="0.3">
      <c r="A713" s="26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9"/>
        <v xml:space="preserve"> </v>
      </c>
      <c r="L713" s="34"/>
      <c r="M713" s="82"/>
      <c r="N713" s="37"/>
    </row>
    <row r="714" spans="1:14" ht="12.75" customHeight="1" x14ac:dyDescent="0.3">
      <c r="A714" s="2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9"/>
        <v xml:space="preserve"> </v>
      </c>
      <c r="L714" s="34"/>
      <c r="M714" s="82"/>
      <c r="N714" s="37"/>
    </row>
    <row r="715" spans="1:14" ht="12.75" customHeight="1" x14ac:dyDescent="0.3">
      <c r="A715" s="27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9"/>
        <v xml:space="preserve"> </v>
      </c>
      <c r="L715" s="34"/>
      <c r="M715" s="82"/>
      <c r="N715" s="37"/>
    </row>
    <row r="716" spans="1:14" ht="12.75" customHeight="1" x14ac:dyDescent="0.3">
      <c r="A716" s="2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9"/>
        <v xml:space="preserve"> </v>
      </c>
      <c r="L716" s="34"/>
      <c r="M716" s="82"/>
      <c r="N716" s="37"/>
    </row>
    <row r="717" spans="1:14" ht="12.75" customHeight="1" x14ac:dyDescent="0.3">
      <c r="A717" s="2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9"/>
        <v xml:space="preserve"> </v>
      </c>
      <c r="L717" s="34"/>
      <c r="M717" s="82"/>
      <c r="N717" s="37"/>
    </row>
    <row r="718" spans="1:14" ht="12.75" customHeight="1" x14ac:dyDescent="0.3">
      <c r="A718" s="2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9"/>
        <v xml:space="preserve"> </v>
      </c>
      <c r="L718" s="34"/>
      <c r="M718" s="82"/>
      <c r="N718" s="37"/>
    </row>
    <row r="719" spans="1:14" ht="12.75" customHeight="1" x14ac:dyDescent="0.3">
      <c r="A719" s="2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9"/>
        <v xml:space="preserve"> </v>
      </c>
      <c r="L719" s="34"/>
      <c r="M719" s="82"/>
      <c r="N719" s="37"/>
    </row>
    <row r="720" spans="1:14" ht="12.75" customHeight="1" x14ac:dyDescent="0.3">
      <c r="A720" s="2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9"/>
        <v xml:space="preserve"> </v>
      </c>
      <c r="L720" s="34"/>
      <c r="M720" s="82"/>
      <c r="N720" s="37"/>
    </row>
    <row r="721" spans="1:14" ht="12.75" customHeight="1" x14ac:dyDescent="0.3">
      <c r="A721" s="2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9"/>
        <v xml:space="preserve"> </v>
      </c>
      <c r="L721" s="34"/>
      <c r="M721" s="82"/>
      <c r="N721" s="37"/>
    </row>
    <row r="722" spans="1:14" ht="12.75" customHeight="1" x14ac:dyDescent="0.3">
      <c r="A722" s="2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9"/>
        <v xml:space="preserve"> </v>
      </c>
      <c r="L722" s="34"/>
      <c r="M722" s="82"/>
      <c r="N722" s="37"/>
    </row>
    <row r="723" spans="1:14" ht="12.75" customHeight="1" x14ac:dyDescent="0.3">
      <c r="A723" s="2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9"/>
        <v xml:space="preserve"> </v>
      </c>
      <c r="L723" s="34"/>
      <c r="M723" s="82"/>
      <c r="N723" s="37"/>
    </row>
    <row r="724" spans="1:14" ht="12.75" customHeight="1" x14ac:dyDescent="0.3">
      <c r="A724" s="2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9"/>
        <v xml:space="preserve"> </v>
      </c>
      <c r="L724" s="34"/>
      <c r="M724" s="82"/>
      <c r="N724" s="37"/>
    </row>
    <row r="725" spans="1:14" ht="12.75" customHeight="1" x14ac:dyDescent="0.3">
      <c r="A725" s="2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9"/>
        <v xml:space="preserve"> </v>
      </c>
      <c r="L725" s="34"/>
      <c r="M725" s="82"/>
      <c r="N725" s="37"/>
    </row>
    <row r="726" spans="1:14" ht="12.75" customHeight="1" x14ac:dyDescent="0.3">
      <c r="A726" s="27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9"/>
        <v xml:space="preserve"> </v>
      </c>
      <c r="L726" s="34"/>
      <c r="M726" s="82"/>
      <c r="N726" s="37"/>
    </row>
    <row r="727" spans="1:14" ht="12.75" customHeight="1" x14ac:dyDescent="0.3">
      <c r="A727" s="2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9"/>
        <v xml:space="preserve"> </v>
      </c>
      <c r="L727" s="34"/>
      <c r="M727" s="82"/>
      <c r="N727" s="37"/>
    </row>
    <row r="728" spans="1:14" ht="12.75" customHeight="1" x14ac:dyDescent="0.3">
      <c r="A728" s="27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9"/>
        <v xml:space="preserve"> </v>
      </c>
      <c r="L728" s="34"/>
      <c r="M728" s="82"/>
      <c r="N728" s="37"/>
    </row>
    <row r="729" spans="1:14" ht="12.75" customHeight="1" x14ac:dyDescent="0.3">
      <c r="A729" s="27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9"/>
        <v xml:space="preserve"> </v>
      </c>
      <c r="L729" s="34"/>
      <c r="M729" s="82"/>
      <c r="N729" s="37"/>
    </row>
    <row r="730" spans="1:14" ht="12.75" customHeight="1" x14ac:dyDescent="0.3">
      <c r="A730" s="2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9"/>
        <v xml:space="preserve"> </v>
      </c>
      <c r="L730" s="34"/>
      <c r="M730" s="82"/>
      <c r="N730" s="37"/>
    </row>
    <row r="731" spans="1:14" ht="12.75" customHeight="1" x14ac:dyDescent="0.3">
      <c r="A731" s="27"/>
      <c r="B731" s="41"/>
      <c r="C731" s="71"/>
      <c r="D731" s="28"/>
      <c r="E731" s="29"/>
      <c r="F731" s="56"/>
      <c r="G731" s="39"/>
      <c r="H731" s="51"/>
      <c r="I731" s="45"/>
      <c r="J731" s="17"/>
      <c r="K731" s="18" t="str">
        <f t="shared" si="9"/>
        <v xml:space="preserve"> </v>
      </c>
      <c r="L731" s="34"/>
      <c r="M731" s="82"/>
      <c r="N731" s="37"/>
    </row>
    <row r="732" spans="1:14" ht="12.75" customHeight="1" x14ac:dyDescent="0.3">
      <c r="A732" s="27"/>
      <c r="B732" s="41"/>
      <c r="C732" s="71"/>
      <c r="D732" s="28"/>
      <c r="E732" s="29"/>
      <c r="F732" s="56"/>
      <c r="G732" s="39"/>
      <c r="H732" s="51"/>
      <c r="I732" s="45"/>
      <c r="J732" s="17"/>
      <c r="K732" s="18" t="str">
        <f t="shared" si="9"/>
        <v xml:space="preserve"> </v>
      </c>
      <c r="L732" s="34"/>
      <c r="M732" s="82"/>
      <c r="N732" s="37"/>
    </row>
    <row r="733" spans="1:14" ht="12.75" customHeight="1" x14ac:dyDescent="0.3">
      <c r="A733" s="27"/>
      <c r="B733" s="41"/>
      <c r="C733" s="71"/>
      <c r="D733" s="28"/>
      <c r="E733" s="29"/>
      <c r="F733" s="56"/>
      <c r="G733" s="39"/>
      <c r="H733" s="51"/>
      <c r="I733" s="45"/>
      <c r="J733" s="17"/>
      <c r="K733" s="18" t="str">
        <f t="shared" si="9"/>
        <v xml:space="preserve"> </v>
      </c>
      <c r="L733" s="34"/>
      <c r="M733" s="82"/>
      <c r="N733" s="37"/>
    </row>
    <row r="734" spans="1:14" ht="12.75" customHeight="1" x14ac:dyDescent="0.3">
      <c r="A734" s="27"/>
      <c r="B734" s="41"/>
      <c r="C734" s="71"/>
      <c r="D734" s="28"/>
      <c r="E734" s="29"/>
      <c r="F734" s="56"/>
      <c r="G734" s="39"/>
      <c r="H734" s="51"/>
      <c r="I734" s="45"/>
      <c r="J734" s="17"/>
      <c r="K734" s="18" t="str">
        <f t="shared" si="9"/>
        <v xml:space="preserve"> </v>
      </c>
      <c r="L734" s="34"/>
      <c r="M734" s="82"/>
      <c r="N734" s="37"/>
    </row>
    <row r="735" spans="1:14" ht="12.75" customHeight="1" x14ac:dyDescent="0.3">
      <c r="A735" s="26"/>
      <c r="B735" s="41"/>
      <c r="C735" s="71"/>
      <c r="D735" s="28"/>
      <c r="E735" s="29"/>
      <c r="F735" s="56"/>
      <c r="G735" s="39"/>
      <c r="H735" s="51"/>
      <c r="I735" s="45"/>
      <c r="J735" s="17"/>
      <c r="K735" s="18" t="str">
        <f t="shared" si="9"/>
        <v xml:space="preserve"> </v>
      </c>
      <c r="L735" s="34"/>
      <c r="M735" s="82"/>
      <c r="N735" s="37"/>
    </row>
    <row r="736" spans="1:14" ht="12.75" customHeight="1" x14ac:dyDescent="0.3">
      <c r="A736" s="27"/>
      <c r="B736" s="41"/>
      <c r="C736" s="71"/>
      <c r="D736" s="28"/>
      <c r="E736" s="29"/>
      <c r="F736" s="56"/>
      <c r="G736" s="39"/>
      <c r="H736" s="51"/>
      <c r="I736" s="45"/>
      <c r="J736" s="17"/>
      <c r="K736" s="18" t="str">
        <f t="shared" si="9"/>
        <v xml:space="preserve"> </v>
      </c>
      <c r="L736" s="34"/>
      <c r="M736" s="82"/>
      <c r="N736" s="37"/>
    </row>
    <row r="737" spans="1:14" ht="12.75" customHeight="1" x14ac:dyDescent="0.3">
      <c r="A737" s="27"/>
      <c r="B737" s="41"/>
      <c r="C737" s="71"/>
      <c r="D737" s="28"/>
      <c r="E737" s="29"/>
      <c r="F737" s="56"/>
      <c r="G737" s="39"/>
      <c r="H737" s="51"/>
      <c r="I737" s="45"/>
      <c r="J737" s="17"/>
      <c r="K737" s="18" t="str">
        <f t="shared" si="9"/>
        <v xml:space="preserve"> </v>
      </c>
      <c r="L737" s="34"/>
      <c r="M737" s="82"/>
      <c r="N737" s="37"/>
    </row>
    <row r="738" spans="1:14" ht="12.75" customHeight="1" x14ac:dyDescent="0.3">
      <c r="A738" s="27"/>
      <c r="B738" s="41"/>
      <c r="C738" s="71"/>
      <c r="D738" s="28"/>
      <c r="E738" s="29"/>
      <c r="F738" s="56"/>
      <c r="G738" s="39"/>
      <c r="H738" s="51"/>
      <c r="I738" s="45"/>
      <c r="J738" s="17"/>
      <c r="K738" s="18" t="str">
        <f t="shared" si="9"/>
        <v xml:space="preserve"> </v>
      </c>
      <c r="L738" s="34"/>
      <c r="M738" s="82"/>
      <c r="N738" s="37"/>
    </row>
    <row r="739" spans="1:14" ht="12.75" customHeight="1" x14ac:dyDescent="0.3">
      <c r="A739" s="27"/>
      <c r="B739" s="41"/>
      <c r="C739" s="71"/>
      <c r="D739" s="28"/>
      <c r="E739" s="29"/>
      <c r="F739" s="56"/>
      <c r="G739" s="39"/>
      <c r="H739" s="51"/>
      <c r="I739" s="45"/>
      <c r="J739" s="17"/>
      <c r="K739" s="18" t="str">
        <f t="shared" si="9"/>
        <v xml:space="preserve"> </v>
      </c>
      <c r="L739" s="34"/>
      <c r="M739" s="82"/>
      <c r="N739" s="37"/>
    </row>
    <row r="740" spans="1:14" ht="12.75" customHeight="1" x14ac:dyDescent="0.3">
      <c r="A740" s="27"/>
      <c r="B740" s="41"/>
      <c r="C740" s="71"/>
      <c r="D740" s="28"/>
      <c r="E740" s="29"/>
      <c r="F740" s="56"/>
      <c r="G740" s="39"/>
      <c r="H740" s="51"/>
      <c r="I740" s="45"/>
      <c r="J740" s="17"/>
      <c r="K740" s="18" t="str">
        <f t="shared" si="9"/>
        <v xml:space="preserve"> </v>
      </c>
      <c r="L740" s="34"/>
      <c r="M740" s="82"/>
      <c r="N740" s="37"/>
    </row>
    <row r="741" spans="1:14" ht="12.75" customHeight="1" x14ac:dyDescent="0.3">
      <c r="A741" s="27"/>
      <c r="B741" s="41"/>
      <c r="C741" s="71"/>
      <c r="D741" s="28"/>
      <c r="E741" s="29"/>
      <c r="F741" s="56"/>
      <c r="G741" s="39"/>
      <c r="H741" s="51"/>
      <c r="I741" s="45"/>
      <c r="J741" s="17"/>
      <c r="K741" s="18" t="str">
        <f t="shared" si="9"/>
        <v xml:space="preserve"> </v>
      </c>
      <c r="L741" s="34"/>
      <c r="M741" s="82"/>
      <c r="N741" s="37"/>
    </row>
    <row r="742" spans="1:14" ht="12.75" customHeight="1" x14ac:dyDescent="0.3">
      <c r="A742" s="27"/>
      <c r="B742" s="41"/>
      <c r="C742" s="71"/>
      <c r="D742" s="28"/>
      <c r="E742" s="29"/>
      <c r="F742" s="56"/>
      <c r="G742" s="39"/>
      <c r="H742" s="51"/>
      <c r="I742" s="45"/>
      <c r="J742" s="17"/>
      <c r="K742" s="18" t="str">
        <f t="shared" si="9"/>
        <v xml:space="preserve"> </v>
      </c>
      <c r="L742" s="34"/>
      <c r="M742" s="82"/>
      <c r="N742" s="37"/>
    </row>
    <row r="743" spans="1:14" ht="12.75" customHeight="1" x14ac:dyDescent="0.3">
      <c r="A743" s="27"/>
      <c r="B743" s="41"/>
      <c r="C743" s="71"/>
      <c r="D743" s="28"/>
      <c r="E743" s="29"/>
      <c r="F743" s="56"/>
      <c r="G743" s="39"/>
      <c r="H743" s="51"/>
      <c r="I743" s="45"/>
      <c r="J743" s="17"/>
      <c r="K743" s="18" t="str">
        <f t="shared" si="9"/>
        <v xml:space="preserve"> </v>
      </c>
      <c r="L743" s="34"/>
      <c r="M743" s="82"/>
      <c r="N743" s="37"/>
    </row>
    <row r="744" spans="1:14" ht="12.75" customHeight="1" x14ac:dyDescent="0.3">
      <c r="A744" s="27"/>
      <c r="B744" s="41"/>
      <c r="C744" s="71"/>
      <c r="D744" s="28"/>
      <c r="E744" s="29"/>
      <c r="F744" s="56"/>
      <c r="G744" s="39"/>
      <c r="H744" s="51"/>
      <c r="I744" s="45"/>
      <c r="J744" s="17"/>
      <c r="K744" s="18" t="str">
        <f t="shared" si="9"/>
        <v xml:space="preserve"> </v>
      </c>
      <c r="L744" s="34"/>
      <c r="M744" s="82"/>
      <c r="N744" s="37"/>
    </row>
    <row r="745" spans="1:14" ht="12.75" customHeight="1" x14ac:dyDescent="0.3">
      <c r="A745" s="27"/>
      <c r="B745" s="41"/>
      <c r="C745" s="71"/>
      <c r="D745" s="28"/>
      <c r="E745" s="29"/>
      <c r="F745" s="56"/>
      <c r="G745" s="39"/>
      <c r="H745" s="51"/>
      <c r="I745" s="45"/>
      <c r="J745" s="17"/>
      <c r="K745" s="18" t="str">
        <f t="shared" si="9"/>
        <v xml:space="preserve"> </v>
      </c>
      <c r="L745" s="34"/>
      <c r="M745" s="82"/>
      <c r="N745" s="37"/>
    </row>
    <row r="746" spans="1:14" ht="12.75" customHeight="1" x14ac:dyDescent="0.3">
      <c r="A746" s="27"/>
      <c r="B746" s="41"/>
      <c r="C746" s="71"/>
      <c r="D746" s="28"/>
      <c r="E746" s="29"/>
      <c r="F746" s="56"/>
      <c r="G746" s="39"/>
      <c r="H746" s="51"/>
      <c r="I746" s="45"/>
      <c r="J746" s="17"/>
      <c r="K746" s="18" t="str">
        <f t="shared" si="9"/>
        <v xml:space="preserve"> </v>
      </c>
      <c r="L746" s="34"/>
      <c r="M746" s="82"/>
      <c r="N746" s="37"/>
    </row>
    <row r="747" spans="1:14" ht="12.75" customHeight="1" x14ac:dyDescent="0.3">
      <c r="A747" s="27"/>
      <c r="B747" s="41"/>
      <c r="C747" s="71"/>
      <c r="D747" s="28"/>
      <c r="E747" s="29"/>
      <c r="F747" s="56"/>
      <c r="G747" s="39"/>
      <c r="H747" s="51"/>
      <c r="I747" s="45"/>
      <c r="J747" s="17"/>
      <c r="K747" s="18" t="str">
        <f t="shared" si="9"/>
        <v xml:space="preserve"> </v>
      </c>
      <c r="L747" s="34"/>
      <c r="M747" s="82"/>
      <c r="N747" s="37"/>
    </row>
    <row r="748" spans="1:14" ht="12.75" customHeight="1" x14ac:dyDescent="0.3">
      <c r="A748" s="27"/>
      <c r="B748" s="41"/>
      <c r="C748" s="71"/>
      <c r="D748" s="28"/>
      <c r="E748" s="29"/>
      <c r="F748" s="56"/>
      <c r="G748" s="39"/>
      <c r="H748" s="51"/>
      <c r="I748" s="45"/>
      <c r="J748" s="17"/>
      <c r="K748" s="18" t="str">
        <f t="shared" si="9"/>
        <v xml:space="preserve"> </v>
      </c>
      <c r="L748" s="34"/>
      <c r="M748" s="82"/>
      <c r="N748" s="37"/>
    </row>
    <row r="749" spans="1:14" ht="12.75" customHeight="1" x14ac:dyDescent="0.3">
      <c r="A749" s="27"/>
      <c r="B749" s="41"/>
      <c r="C749" s="71"/>
      <c r="D749" s="28"/>
      <c r="E749" s="29"/>
      <c r="F749" s="56"/>
      <c r="G749" s="39"/>
      <c r="H749" s="51"/>
      <c r="I749" s="45"/>
      <c r="J749" s="17"/>
      <c r="K749" s="18" t="str">
        <f t="shared" ref="K749:K812" si="10">IF(I749,IF(ISNUMBER(J749),J749*I749," ")," ")</f>
        <v xml:space="preserve"> </v>
      </c>
      <c r="L749" s="34"/>
      <c r="M749" s="82"/>
      <c r="N749" s="37"/>
    </row>
    <row r="750" spans="1:14" ht="12.75" customHeight="1" x14ac:dyDescent="0.3">
      <c r="A750" s="27"/>
      <c r="B750" s="41"/>
      <c r="C750" s="71"/>
      <c r="D750" s="28"/>
      <c r="E750" s="29"/>
      <c r="F750" s="56"/>
      <c r="G750" s="39"/>
      <c r="H750" s="51"/>
      <c r="I750" s="45"/>
      <c r="J750" s="17"/>
      <c r="K750" s="18" t="str">
        <f t="shared" si="10"/>
        <v xml:space="preserve"> </v>
      </c>
      <c r="L750" s="34"/>
      <c r="M750" s="82"/>
      <c r="N750" s="37"/>
    </row>
    <row r="751" spans="1:14" ht="12.75" customHeight="1" x14ac:dyDescent="0.3">
      <c r="A751" s="27"/>
      <c r="B751" s="41"/>
      <c r="C751" s="71"/>
      <c r="D751" s="28"/>
      <c r="E751" s="29"/>
      <c r="F751" s="56"/>
      <c r="G751" s="39"/>
      <c r="H751" s="51"/>
      <c r="I751" s="45"/>
      <c r="J751" s="17"/>
      <c r="K751" s="18" t="str">
        <f t="shared" si="10"/>
        <v xml:space="preserve"> </v>
      </c>
      <c r="L751" s="34"/>
      <c r="M751" s="82"/>
      <c r="N751" s="37"/>
    </row>
    <row r="752" spans="1:14" ht="12.75" customHeight="1" x14ac:dyDescent="0.3">
      <c r="A752" s="27"/>
      <c r="B752" s="41"/>
      <c r="C752" s="71"/>
      <c r="D752" s="28"/>
      <c r="E752" s="29"/>
      <c r="F752" s="56"/>
      <c r="G752" s="39"/>
      <c r="H752" s="51"/>
      <c r="I752" s="45"/>
      <c r="J752" s="17"/>
      <c r="K752" s="18" t="str">
        <f t="shared" si="10"/>
        <v xml:space="preserve"> </v>
      </c>
      <c r="L752" s="34"/>
      <c r="M752" s="82"/>
      <c r="N752" s="37"/>
    </row>
    <row r="753" spans="1:14" ht="12.75" customHeight="1" x14ac:dyDescent="0.3">
      <c r="A753" s="27"/>
      <c r="B753" s="41"/>
      <c r="C753" s="71"/>
      <c r="D753" s="28"/>
      <c r="E753" s="29"/>
      <c r="F753" s="56"/>
      <c r="G753" s="39"/>
      <c r="H753" s="51"/>
      <c r="I753" s="45"/>
      <c r="J753" s="17"/>
      <c r="K753" s="18" t="str">
        <f t="shared" si="10"/>
        <v xml:space="preserve"> </v>
      </c>
      <c r="L753" s="34"/>
      <c r="M753" s="82"/>
      <c r="N753" s="37"/>
    </row>
    <row r="754" spans="1:14" ht="12.75" customHeight="1" x14ac:dyDescent="0.3">
      <c r="A754" s="27"/>
      <c r="B754" s="41"/>
      <c r="C754" s="71"/>
      <c r="D754" s="28"/>
      <c r="E754" s="29"/>
      <c r="F754" s="56"/>
      <c r="G754" s="39"/>
      <c r="H754" s="51"/>
      <c r="I754" s="45"/>
      <c r="J754" s="17"/>
      <c r="K754" s="18" t="str">
        <f t="shared" si="10"/>
        <v xml:space="preserve"> </v>
      </c>
      <c r="L754" s="34"/>
      <c r="M754" s="82"/>
      <c r="N754" s="37"/>
    </row>
    <row r="755" spans="1:14" ht="12.75" customHeight="1" x14ac:dyDescent="0.3">
      <c r="A755" s="27"/>
      <c r="B755" s="41"/>
      <c r="C755" s="71"/>
      <c r="D755" s="28"/>
      <c r="E755" s="29"/>
      <c r="F755" s="56"/>
      <c r="G755" s="39"/>
      <c r="H755" s="51"/>
      <c r="I755" s="45"/>
      <c r="J755" s="17"/>
      <c r="K755" s="18" t="str">
        <f t="shared" si="10"/>
        <v xml:space="preserve"> </v>
      </c>
      <c r="L755" s="34"/>
      <c r="M755" s="82"/>
      <c r="N755" s="37"/>
    </row>
    <row r="756" spans="1:14" ht="12.75" customHeight="1" x14ac:dyDescent="0.3">
      <c r="A756" s="27"/>
      <c r="B756" s="41"/>
      <c r="C756" s="71"/>
      <c r="D756" s="28"/>
      <c r="E756" s="29"/>
      <c r="F756" s="56"/>
      <c r="G756" s="39"/>
      <c r="H756" s="51"/>
      <c r="I756" s="45"/>
      <c r="J756" s="17"/>
      <c r="K756" s="18" t="str">
        <f t="shared" si="10"/>
        <v xml:space="preserve"> </v>
      </c>
      <c r="L756" s="34"/>
      <c r="M756" s="82"/>
      <c r="N756" s="37"/>
    </row>
    <row r="757" spans="1:14" ht="12.75" customHeight="1" x14ac:dyDescent="0.3">
      <c r="A757" s="26"/>
      <c r="B757" s="41"/>
      <c r="C757" s="71"/>
      <c r="D757" s="28"/>
      <c r="E757" s="29"/>
      <c r="F757" s="56"/>
      <c r="G757" s="39"/>
      <c r="H757" s="51"/>
      <c r="I757" s="45"/>
      <c r="J757" s="17"/>
      <c r="K757" s="18" t="str">
        <f t="shared" si="10"/>
        <v xml:space="preserve"> </v>
      </c>
      <c r="L757" s="34"/>
      <c r="M757" s="82"/>
      <c r="N757" s="37"/>
    </row>
    <row r="758" spans="1:14" ht="12.75" customHeight="1" x14ac:dyDescent="0.3">
      <c r="A758" s="27"/>
      <c r="B758" s="41"/>
      <c r="C758" s="71"/>
      <c r="D758" s="28"/>
      <c r="E758" s="29"/>
      <c r="F758" s="56"/>
      <c r="G758" s="39"/>
      <c r="H758" s="51"/>
      <c r="I758" s="45"/>
      <c r="J758" s="17"/>
      <c r="K758" s="18" t="str">
        <f t="shared" si="10"/>
        <v xml:space="preserve"> </v>
      </c>
      <c r="L758" s="34"/>
      <c r="M758" s="82"/>
      <c r="N758" s="37"/>
    </row>
    <row r="759" spans="1:14" ht="12.75" customHeight="1" x14ac:dyDescent="0.3">
      <c r="A759" s="27"/>
      <c r="B759" s="41"/>
      <c r="C759" s="71"/>
      <c r="D759" s="28"/>
      <c r="E759" s="29"/>
      <c r="F759" s="56"/>
      <c r="G759" s="39"/>
      <c r="H759" s="51"/>
      <c r="I759" s="45"/>
      <c r="J759" s="17"/>
      <c r="K759" s="18" t="str">
        <f t="shared" si="10"/>
        <v xml:space="preserve"> </v>
      </c>
      <c r="L759" s="34"/>
      <c r="M759" s="82"/>
      <c r="N759" s="37"/>
    </row>
    <row r="760" spans="1:14" ht="12.75" customHeight="1" x14ac:dyDescent="0.3">
      <c r="A760" s="27"/>
      <c r="B760" s="41"/>
      <c r="C760" s="71"/>
      <c r="D760" s="28"/>
      <c r="E760" s="29"/>
      <c r="F760" s="56"/>
      <c r="G760" s="39"/>
      <c r="H760" s="51"/>
      <c r="I760" s="45"/>
      <c r="J760" s="17"/>
      <c r="K760" s="18" t="str">
        <f t="shared" si="10"/>
        <v xml:space="preserve"> </v>
      </c>
      <c r="L760" s="34"/>
      <c r="M760" s="82"/>
      <c r="N760" s="37"/>
    </row>
    <row r="761" spans="1:14" ht="12.75" customHeight="1" x14ac:dyDescent="0.3">
      <c r="A761" s="27"/>
      <c r="B761" s="41"/>
      <c r="C761" s="71"/>
      <c r="D761" s="28"/>
      <c r="E761" s="29"/>
      <c r="F761" s="56"/>
      <c r="G761" s="39"/>
      <c r="H761" s="51"/>
      <c r="I761" s="45"/>
      <c r="J761" s="17"/>
      <c r="K761" s="18" t="str">
        <f t="shared" si="10"/>
        <v xml:space="preserve"> </v>
      </c>
      <c r="L761" s="34"/>
      <c r="M761" s="82"/>
      <c r="N761" s="37"/>
    </row>
    <row r="762" spans="1:14" ht="12.75" customHeight="1" x14ac:dyDescent="0.3">
      <c r="A762" s="27"/>
      <c r="B762" s="41"/>
      <c r="C762" s="71"/>
      <c r="D762" s="28"/>
      <c r="E762" s="29"/>
      <c r="F762" s="56"/>
      <c r="G762" s="39"/>
      <c r="H762" s="51"/>
      <c r="I762" s="45"/>
      <c r="J762" s="17"/>
      <c r="K762" s="18" t="str">
        <f t="shared" si="10"/>
        <v xml:space="preserve"> </v>
      </c>
      <c r="L762" s="34"/>
      <c r="M762" s="82"/>
      <c r="N762" s="37"/>
    </row>
    <row r="763" spans="1:14" ht="12.75" customHeight="1" x14ac:dyDescent="0.3">
      <c r="A763" s="27"/>
      <c r="B763" s="41"/>
      <c r="C763" s="71"/>
      <c r="D763" s="28"/>
      <c r="E763" s="29"/>
      <c r="F763" s="56"/>
      <c r="G763" s="39"/>
      <c r="H763" s="51"/>
      <c r="I763" s="45"/>
      <c r="J763" s="17"/>
      <c r="K763" s="18" t="str">
        <f t="shared" si="10"/>
        <v xml:space="preserve"> </v>
      </c>
      <c r="L763" s="34"/>
      <c r="M763" s="82"/>
      <c r="N763" s="37"/>
    </row>
    <row r="764" spans="1:14" ht="12.75" customHeight="1" x14ac:dyDescent="0.3">
      <c r="A764" s="27"/>
      <c r="B764" s="41"/>
      <c r="C764" s="71"/>
      <c r="D764" s="28"/>
      <c r="E764" s="29"/>
      <c r="F764" s="56"/>
      <c r="G764" s="39"/>
      <c r="H764" s="51"/>
      <c r="I764" s="45"/>
      <c r="J764" s="17"/>
      <c r="K764" s="18" t="str">
        <f t="shared" si="10"/>
        <v xml:space="preserve"> </v>
      </c>
      <c r="L764" s="34"/>
      <c r="M764" s="82"/>
      <c r="N764" s="37"/>
    </row>
    <row r="765" spans="1:14" ht="12.75" customHeight="1" x14ac:dyDescent="0.3">
      <c r="A765" s="27"/>
      <c r="B765" s="41"/>
      <c r="C765" s="71"/>
      <c r="D765" s="28"/>
      <c r="E765" s="29"/>
      <c r="F765" s="56"/>
      <c r="G765" s="39"/>
      <c r="H765" s="51"/>
      <c r="I765" s="45"/>
      <c r="J765" s="17"/>
      <c r="K765" s="18" t="str">
        <f t="shared" si="10"/>
        <v xml:space="preserve"> </v>
      </c>
      <c r="L765" s="34"/>
      <c r="M765" s="82"/>
      <c r="N765" s="37"/>
    </row>
    <row r="766" spans="1:14" ht="12.75" customHeight="1" x14ac:dyDescent="0.3">
      <c r="A766" s="27"/>
      <c r="B766" s="41"/>
      <c r="C766" s="71"/>
      <c r="D766" s="28"/>
      <c r="E766" s="29"/>
      <c r="F766" s="56"/>
      <c r="G766" s="39"/>
      <c r="H766" s="51"/>
      <c r="I766" s="45"/>
      <c r="J766" s="17"/>
      <c r="K766" s="18" t="str">
        <f t="shared" si="10"/>
        <v xml:space="preserve"> </v>
      </c>
      <c r="L766" s="34"/>
      <c r="M766" s="82"/>
      <c r="N766" s="37"/>
    </row>
    <row r="767" spans="1:14" ht="12.75" customHeight="1" x14ac:dyDescent="0.3">
      <c r="A767" s="27"/>
      <c r="B767" s="41"/>
      <c r="C767" s="71"/>
      <c r="D767" s="28"/>
      <c r="E767" s="29"/>
      <c r="F767" s="56"/>
      <c r="G767" s="39"/>
      <c r="H767" s="51"/>
      <c r="I767" s="45"/>
      <c r="J767" s="17"/>
      <c r="K767" s="18" t="str">
        <f t="shared" si="10"/>
        <v xml:space="preserve"> </v>
      </c>
      <c r="L767" s="34"/>
      <c r="M767" s="82"/>
      <c r="N767" s="37"/>
    </row>
    <row r="768" spans="1:14" ht="12.75" customHeight="1" x14ac:dyDescent="0.3">
      <c r="A768" s="27"/>
      <c r="B768" s="41"/>
      <c r="C768" s="71"/>
      <c r="D768" s="28"/>
      <c r="E768" s="29"/>
      <c r="F768" s="56"/>
      <c r="G768" s="39"/>
      <c r="H768" s="51"/>
      <c r="I768" s="45"/>
      <c r="J768" s="17"/>
      <c r="K768" s="18" t="str">
        <f t="shared" si="10"/>
        <v xml:space="preserve"> </v>
      </c>
      <c r="L768" s="34"/>
      <c r="M768" s="82"/>
      <c r="N768" s="37"/>
    </row>
    <row r="769" spans="1:14" ht="12.75" customHeight="1" x14ac:dyDescent="0.3">
      <c r="A769" s="27"/>
      <c r="B769" s="41"/>
      <c r="C769" s="71"/>
      <c r="D769" s="28"/>
      <c r="E769" s="29"/>
      <c r="F769" s="56"/>
      <c r="G769" s="39"/>
      <c r="H769" s="51"/>
      <c r="I769" s="45"/>
      <c r="J769" s="17"/>
      <c r="K769" s="18" t="str">
        <f t="shared" si="10"/>
        <v xml:space="preserve"> </v>
      </c>
      <c r="L769" s="34"/>
      <c r="M769" s="82"/>
      <c r="N769" s="37"/>
    </row>
    <row r="770" spans="1:14" ht="12.75" customHeight="1" x14ac:dyDescent="0.3">
      <c r="A770" s="27"/>
      <c r="B770" s="41"/>
      <c r="C770" s="71"/>
      <c r="D770" s="28"/>
      <c r="E770" s="29"/>
      <c r="F770" s="56"/>
      <c r="G770" s="39"/>
      <c r="H770" s="51"/>
      <c r="I770" s="45"/>
      <c r="J770" s="17"/>
      <c r="K770" s="18" t="str">
        <f t="shared" si="10"/>
        <v xml:space="preserve"> </v>
      </c>
      <c r="L770" s="34"/>
      <c r="M770" s="82"/>
      <c r="N770" s="37"/>
    </row>
    <row r="771" spans="1:14" ht="12.75" customHeight="1" x14ac:dyDescent="0.3">
      <c r="A771" s="27"/>
      <c r="B771" s="41"/>
      <c r="C771" s="71"/>
      <c r="D771" s="28"/>
      <c r="E771" s="29"/>
      <c r="F771" s="56"/>
      <c r="G771" s="39"/>
      <c r="H771" s="51"/>
      <c r="I771" s="45"/>
      <c r="J771" s="17"/>
      <c r="K771" s="18" t="str">
        <f t="shared" si="10"/>
        <v xml:space="preserve"> </v>
      </c>
      <c r="L771" s="34"/>
      <c r="M771" s="82"/>
      <c r="N771" s="37"/>
    </row>
    <row r="772" spans="1:14" ht="12.75" customHeight="1" x14ac:dyDescent="0.3">
      <c r="A772" s="27"/>
      <c r="B772" s="41"/>
      <c r="C772" s="71"/>
      <c r="D772" s="28"/>
      <c r="E772" s="29"/>
      <c r="F772" s="56"/>
      <c r="G772" s="39"/>
      <c r="H772" s="51"/>
      <c r="I772" s="45"/>
      <c r="J772" s="17"/>
      <c r="K772" s="18" t="str">
        <f t="shared" si="10"/>
        <v xml:space="preserve"> </v>
      </c>
      <c r="L772" s="34"/>
      <c r="M772" s="82"/>
      <c r="N772" s="37"/>
    </row>
    <row r="773" spans="1:14" ht="12.75" customHeight="1" x14ac:dyDescent="0.3">
      <c r="A773" s="27"/>
      <c r="B773" s="41"/>
      <c r="C773" s="71"/>
      <c r="D773" s="28"/>
      <c r="E773" s="29"/>
      <c r="F773" s="56"/>
      <c r="G773" s="39"/>
      <c r="H773" s="51"/>
      <c r="I773" s="45"/>
      <c r="J773" s="17"/>
      <c r="K773" s="18" t="str">
        <f t="shared" si="10"/>
        <v xml:space="preserve"> </v>
      </c>
      <c r="L773" s="34"/>
      <c r="M773" s="82"/>
      <c r="N773" s="37"/>
    </row>
    <row r="774" spans="1:14" ht="12.75" customHeight="1" x14ac:dyDescent="0.3">
      <c r="A774" s="27"/>
      <c r="B774" s="41"/>
      <c r="C774" s="71"/>
      <c r="D774" s="28"/>
      <c r="E774" s="29"/>
      <c r="F774" s="56"/>
      <c r="G774" s="39"/>
      <c r="H774" s="51"/>
      <c r="I774" s="45"/>
      <c r="J774" s="17"/>
      <c r="K774" s="18" t="str">
        <f t="shared" si="10"/>
        <v xml:space="preserve"> </v>
      </c>
      <c r="L774" s="34"/>
      <c r="M774" s="82"/>
      <c r="N774" s="37"/>
    </row>
    <row r="775" spans="1:14" ht="12.75" customHeight="1" x14ac:dyDescent="0.3">
      <c r="A775" s="27"/>
      <c r="B775" s="41"/>
      <c r="C775" s="71"/>
      <c r="D775" s="28"/>
      <c r="E775" s="29"/>
      <c r="F775" s="56"/>
      <c r="G775" s="39"/>
      <c r="H775" s="51"/>
      <c r="I775" s="45"/>
      <c r="J775" s="17"/>
      <c r="K775" s="18" t="str">
        <f t="shared" si="10"/>
        <v xml:space="preserve"> </v>
      </c>
      <c r="L775" s="34"/>
      <c r="M775" s="82"/>
      <c r="N775" s="37"/>
    </row>
    <row r="776" spans="1:14" ht="12.75" customHeight="1" x14ac:dyDescent="0.3">
      <c r="A776" s="27"/>
      <c r="B776" s="41"/>
      <c r="C776" s="71"/>
      <c r="D776" s="28"/>
      <c r="E776" s="29"/>
      <c r="F776" s="56"/>
      <c r="G776" s="39"/>
      <c r="H776" s="51"/>
      <c r="I776" s="45"/>
      <c r="J776" s="17"/>
      <c r="K776" s="18" t="str">
        <f t="shared" si="10"/>
        <v xml:space="preserve"> </v>
      </c>
      <c r="L776" s="34"/>
      <c r="M776" s="82"/>
      <c r="N776" s="37"/>
    </row>
    <row r="777" spans="1:14" ht="12.75" customHeight="1" x14ac:dyDescent="0.3">
      <c r="A777" s="27"/>
      <c r="B777" s="41"/>
      <c r="C777" s="71"/>
      <c r="D777" s="28"/>
      <c r="E777" s="29"/>
      <c r="F777" s="56"/>
      <c r="G777" s="39"/>
      <c r="H777" s="51"/>
      <c r="I777" s="45"/>
      <c r="J777" s="17"/>
      <c r="K777" s="18" t="str">
        <f t="shared" si="10"/>
        <v xml:space="preserve"> </v>
      </c>
      <c r="L777" s="34"/>
      <c r="M777" s="82"/>
      <c r="N777" s="37"/>
    </row>
    <row r="778" spans="1:14" ht="12.75" customHeight="1" x14ac:dyDescent="0.3">
      <c r="A778" s="27"/>
      <c r="B778" s="41"/>
      <c r="C778" s="71"/>
      <c r="D778" s="28"/>
      <c r="E778" s="29"/>
      <c r="F778" s="56"/>
      <c r="G778" s="39"/>
      <c r="H778" s="51"/>
      <c r="I778" s="45"/>
      <c r="J778" s="17"/>
      <c r="K778" s="18" t="str">
        <f t="shared" si="10"/>
        <v xml:space="preserve"> </v>
      </c>
      <c r="L778" s="34"/>
      <c r="M778" s="82"/>
      <c r="N778" s="37"/>
    </row>
    <row r="779" spans="1:14" ht="12.75" customHeight="1" x14ac:dyDescent="0.3">
      <c r="A779" s="26"/>
      <c r="B779" s="41"/>
      <c r="C779" s="71"/>
      <c r="D779" s="28"/>
      <c r="E779" s="29"/>
      <c r="F779" s="56"/>
      <c r="G779" s="39"/>
      <c r="H779" s="51"/>
      <c r="I779" s="45"/>
      <c r="J779" s="17"/>
      <c r="K779" s="18" t="str">
        <f t="shared" si="10"/>
        <v xml:space="preserve"> </v>
      </c>
      <c r="L779" s="34"/>
      <c r="M779" s="82"/>
      <c r="N779" s="37"/>
    </row>
    <row r="780" spans="1:14" ht="12.75" customHeight="1" x14ac:dyDescent="0.3">
      <c r="A780" s="27"/>
      <c r="B780" s="41"/>
      <c r="C780" s="71"/>
      <c r="D780" s="28"/>
      <c r="E780" s="29"/>
      <c r="F780" s="56"/>
      <c r="G780" s="39"/>
      <c r="H780" s="51"/>
      <c r="I780" s="45"/>
      <c r="J780" s="17"/>
      <c r="K780" s="18" t="str">
        <f t="shared" si="10"/>
        <v xml:space="preserve"> </v>
      </c>
      <c r="L780" s="34"/>
      <c r="M780" s="82"/>
      <c r="N780" s="37"/>
    </row>
    <row r="781" spans="1:14" ht="12.75" customHeight="1" x14ac:dyDescent="0.3">
      <c r="A781" s="27"/>
      <c r="B781" s="41"/>
      <c r="C781" s="71"/>
      <c r="D781" s="28"/>
      <c r="E781" s="29"/>
      <c r="F781" s="56"/>
      <c r="G781" s="39"/>
      <c r="H781" s="51"/>
      <c r="I781" s="45"/>
      <c r="J781" s="17"/>
      <c r="K781" s="18" t="str">
        <f t="shared" si="10"/>
        <v xml:space="preserve"> </v>
      </c>
      <c r="L781" s="34"/>
      <c r="M781" s="82"/>
      <c r="N781" s="37"/>
    </row>
    <row r="782" spans="1:14" ht="12.75" customHeight="1" x14ac:dyDescent="0.3">
      <c r="A782" s="27"/>
      <c r="B782" s="41"/>
      <c r="C782" s="71"/>
      <c r="D782" s="28"/>
      <c r="E782" s="29"/>
      <c r="F782" s="56"/>
      <c r="G782" s="39"/>
      <c r="H782" s="51"/>
      <c r="I782" s="45"/>
      <c r="J782" s="17"/>
      <c r="K782" s="18" t="str">
        <f t="shared" si="10"/>
        <v xml:space="preserve"> </v>
      </c>
      <c r="L782" s="34"/>
      <c r="M782" s="82"/>
      <c r="N782" s="37"/>
    </row>
    <row r="783" spans="1:14" ht="12.75" customHeight="1" x14ac:dyDescent="0.3">
      <c r="A783" s="27"/>
      <c r="B783" s="41"/>
      <c r="C783" s="71"/>
      <c r="D783" s="28"/>
      <c r="E783" s="29"/>
      <c r="F783" s="56"/>
      <c r="G783" s="39"/>
      <c r="H783" s="51"/>
      <c r="I783" s="45"/>
      <c r="J783" s="17"/>
      <c r="K783" s="18" t="str">
        <f t="shared" si="10"/>
        <v xml:space="preserve"> </v>
      </c>
      <c r="L783" s="34"/>
      <c r="M783" s="82"/>
      <c r="N783" s="37"/>
    </row>
    <row r="784" spans="1:14" ht="12.75" customHeight="1" x14ac:dyDescent="0.3">
      <c r="A784" s="27"/>
      <c r="B784" s="41"/>
      <c r="C784" s="71"/>
      <c r="D784" s="28"/>
      <c r="E784" s="29"/>
      <c r="F784" s="56"/>
      <c r="G784" s="39"/>
      <c r="H784" s="51"/>
      <c r="I784" s="45"/>
      <c r="J784" s="17"/>
      <c r="K784" s="18" t="str">
        <f t="shared" si="10"/>
        <v xml:space="preserve"> </v>
      </c>
      <c r="L784" s="34"/>
      <c r="M784" s="82"/>
      <c r="N784" s="37"/>
    </row>
    <row r="785" spans="1:14" ht="12.75" customHeight="1" x14ac:dyDescent="0.3">
      <c r="A785" s="27"/>
      <c r="B785" s="41"/>
      <c r="C785" s="71"/>
      <c r="D785" s="28"/>
      <c r="E785" s="29"/>
      <c r="F785" s="56"/>
      <c r="G785" s="39"/>
      <c r="H785" s="51"/>
      <c r="I785" s="45"/>
      <c r="J785" s="17"/>
      <c r="K785" s="18" t="str">
        <f t="shared" si="10"/>
        <v xml:space="preserve"> </v>
      </c>
      <c r="L785" s="34"/>
      <c r="M785" s="82"/>
      <c r="N785" s="37"/>
    </row>
    <row r="786" spans="1:14" ht="12.75" customHeight="1" x14ac:dyDescent="0.3">
      <c r="A786" s="27"/>
      <c r="B786" s="41"/>
      <c r="C786" s="71"/>
      <c r="D786" s="28"/>
      <c r="E786" s="29"/>
      <c r="F786" s="56"/>
      <c r="G786" s="39"/>
      <c r="H786" s="51"/>
      <c r="I786" s="45"/>
      <c r="J786" s="17"/>
      <c r="K786" s="18" t="str">
        <f t="shared" si="10"/>
        <v xml:space="preserve"> </v>
      </c>
      <c r="L786" s="34"/>
      <c r="M786" s="82"/>
      <c r="N786" s="37"/>
    </row>
    <row r="787" spans="1:14" ht="12.75" customHeight="1" x14ac:dyDescent="0.3">
      <c r="A787" s="27"/>
      <c r="B787" s="41"/>
      <c r="C787" s="71"/>
      <c r="D787" s="28"/>
      <c r="E787" s="29"/>
      <c r="F787" s="56"/>
      <c r="G787" s="39"/>
      <c r="H787" s="51"/>
      <c r="I787" s="45"/>
      <c r="J787" s="17"/>
      <c r="K787" s="18" t="str">
        <f t="shared" si="10"/>
        <v xml:space="preserve"> </v>
      </c>
      <c r="L787" s="34"/>
      <c r="M787" s="82"/>
      <c r="N787" s="37"/>
    </row>
    <row r="788" spans="1:14" ht="12.75" customHeight="1" x14ac:dyDescent="0.3">
      <c r="A788" s="27"/>
      <c r="B788" s="41"/>
      <c r="C788" s="71"/>
      <c r="D788" s="28"/>
      <c r="E788" s="29"/>
      <c r="F788" s="56"/>
      <c r="G788" s="39"/>
      <c r="H788" s="51"/>
      <c r="I788" s="45"/>
      <c r="J788" s="17"/>
      <c r="K788" s="18" t="str">
        <f t="shared" si="10"/>
        <v xml:space="preserve"> </v>
      </c>
      <c r="L788" s="34"/>
      <c r="M788" s="82"/>
      <c r="N788" s="37"/>
    </row>
    <row r="789" spans="1:14" ht="12.75" customHeight="1" x14ac:dyDescent="0.3">
      <c r="A789" s="27"/>
      <c r="B789" s="41"/>
      <c r="C789" s="71"/>
      <c r="D789" s="28"/>
      <c r="E789" s="29"/>
      <c r="F789" s="56"/>
      <c r="G789" s="39"/>
      <c r="H789" s="51"/>
      <c r="I789" s="45"/>
      <c r="J789" s="17"/>
      <c r="K789" s="18" t="str">
        <f t="shared" si="10"/>
        <v xml:space="preserve"> </v>
      </c>
      <c r="L789" s="34"/>
      <c r="M789" s="82"/>
      <c r="N789" s="37"/>
    </row>
    <row r="790" spans="1:14" ht="12.75" customHeight="1" x14ac:dyDescent="0.3">
      <c r="A790" s="27"/>
      <c r="B790" s="41"/>
      <c r="C790" s="71"/>
      <c r="D790" s="28"/>
      <c r="E790" s="29"/>
      <c r="F790" s="56"/>
      <c r="G790" s="39"/>
      <c r="H790" s="51"/>
      <c r="I790" s="45"/>
      <c r="J790" s="17"/>
      <c r="K790" s="18" t="str">
        <f t="shared" si="10"/>
        <v xml:space="preserve"> </v>
      </c>
      <c r="L790" s="34"/>
      <c r="M790" s="82"/>
      <c r="N790" s="37"/>
    </row>
    <row r="791" spans="1:14" ht="12.75" customHeight="1" x14ac:dyDescent="0.3">
      <c r="A791" s="27"/>
      <c r="B791" s="41"/>
      <c r="C791" s="71"/>
      <c r="D791" s="28"/>
      <c r="E791" s="29"/>
      <c r="F791" s="56"/>
      <c r="G791" s="39"/>
      <c r="H791" s="51"/>
      <c r="I791" s="45"/>
      <c r="J791" s="17"/>
      <c r="K791" s="18" t="str">
        <f t="shared" si="10"/>
        <v xml:space="preserve"> </v>
      </c>
      <c r="L791" s="34"/>
      <c r="M791" s="82"/>
      <c r="N791" s="37"/>
    </row>
    <row r="792" spans="1:14" ht="12.75" customHeight="1" x14ac:dyDescent="0.3">
      <c r="A792" s="27"/>
      <c r="B792" s="41"/>
      <c r="C792" s="71"/>
      <c r="D792" s="28"/>
      <c r="E792" s="29"/>
      <c r="F792" s="56"/>
      <c r="G792" s="39"/>
      <c r="H792" s="51"/>
      <c r="I792" s="45"/>
      <c r="J792" s="17"/>
      <c r="K792" s="18" t="str">
        <f t="shared" si="10"/>
        <v xml:space="preserve"> </v>
      </c>
      <c r="L792" s="34"/>
      <c r="M792" s="82"/>
      <c r="N792" s="37"/>
    </row>
    <row r="793" spans="1:14" ht="12.75" customHeight="1" x14ac:dyDescent="0.3">
      <c r="A793" s="27"/>
      <c r="B793" s="41"/>
      <c r="C793" s="71"/>
      <c r="D793" s="28"/>
      <c r="E793" s="29"/>
      <c r="F793" s="56"/>
      <c r="G793" s="39"/>
      <c r="H793" s="51"/>
      <c r="I793" s="45"/>
      <c r="J793" s="17"/>
      <c r="K793" s="18" t="str">
        <f t="shared" si="10"/>
        <v xml:space="preserve"> </v>
      </c>
      <c r="L793" s="34"/>
      <c r="M793" s="82"/>
      <c r="N793" s="37"/>
    </row>
    <row r="794" spans="1:14" ht="12.75" customHeight="1" x14ac:dyDescent="0.3">
      <c r="A794" s="27"/>
      <c r="B794" s="41"/>
      <c r="C794" s="71"/>
      <c r="D794" s="28"/>
      <c r="E794" s="29"/>
      <c r="F794" s="56"/>
      <c r="G794" s="39"/>
      <c r="H794" s="51"/>
      <c r="I794" s="45"/>
      <c r="J794" s="17"/>
      <c r="K794" s="18" t="str">
        <f t="shared" si="10"/>
        <v xml:space="preserve"> </v>
      </c>
      <c r="L794" s="34"/>
      <c r="M794" s="82"/>
      <c r="N794" s="37"/>
    </row>
    <row r="795" spans="1:14" ht="12.75" customHeight="1" x14ac:dyDescent="0.3">
      <c r="A795" s="27"/>
      <c r="B795" s="41"/>
      <c r="C795" s="71"/>
      <c r="D795" s="28"/>
      <c r="E795" s="29"/>
      <c r="F795" s="56"/>
      <c r="G795" s="39"/>
      <c r="H795" s="51"/>
      <c r="I795" s="45"/>
      <c r="J795" s="17"/>
      <c r="K795" s="18" t="str">
        <f t="shared" si="10"/>
        <v xml:space="preserve"> </v>
      </c>
      <c r="L795" s="34"/>
      <c r="M795" s="82"/>
      <c r="N795" s="37"/>
    </row>
    <row r="796" spans="1:14" ht="12.75" customHeight="1" x14ac:dyDescent="0.3">
      <c r="A796" s="27"/>
      <c r="B796" s="41"/>
      <c r="C796" s="71"/>
      <c r="D796" s="28"/>
      <c r="E796" s="29"/>
      <c r="F796" s="56"/>
      <c r="G796" s="39"/>
      <c r="H796" s="51"/>
      <c r="I796" s="45"/>
      <c r="J796" s="17"/>
      <c r="K796" s="18" t="str">
        <f t="shared" si="10"/>
        <v xml:space="preserve"> </v>
      </c>
      <c r="L796" s="34"/>
      <c r="M796" s="82"/>
      <c r="N796" s="37"/>
    </row>
    <row r="797" spans="1:14" ht="12.75" customHeight="1" x14ac:dyDescent="0.3">
      <c r="A797" s="27"/>
      <c r="B797" s="41"/>
      <c r="C797" s="71"/>
      <c r="D797" s="28"/>
      <c r="E797" s="29"/>
      <c r="F797" s="56"/>
      <c r="G797" s="39"/>
      <c r="H797" s="51"/>
      <c r="I797" s="45"/>
      <c r="J797" s="17"/>
      <c r="K797" s="18" t="str">
        <f t="shared" si="10"/>
        <v xml:space="preserve"> </v>
      </c>
      <c r="L797" s="34"/>
      <c r="M797" s="82"/>
      <c r="N797" s="37"/>
    </row>
    <row r="798" spans="1:14" ht="12.75" customHeight="1" x14ac:dyDescent="0.3">
      <c r="A798" s="27"/>
      <c r="B798" s="41"/>
      <c r="C798" s="71"/>
      <c r="D798" s="28"/>
      <c r="E798" s="29"/>
      <c r="F798" s="56"/>
      <c r="G798" s="39"/>
      <c r="H798" s="51"/>
      <c r="I798" s="45"/>
      <c r="J798" s="17"/>
      <c r="K798" s="18" t="str">
        <f t="shared" si="10"/>
        <v xml:space="preserve"> </v>
      </c>
      <c r="L798" s="34"/>
      <c r="M798" s="82"/>
      <c r="N798" s="37"/>
    </row>
    <row r="799" spans="1:14" ht="12.75" customHeight="1" x14ac:dyDescent="0.3">
      <c r="A799" s="27"/>
      <c r="B799" s="41"/>
      <c r="C799" s="71"/>
      <c r="D799" s="28"/>
      <c r="E799" s="29"/>
      <c r="F799" s="56"/>
      <c r="G799" s="39"/>
      <c r="H799" s="51"/>
      <c r="I799" s="45"/>
      <c r="J799" s="17"/>
      <c r="K799" s="18" t="str">
        <f t="shared" si="10"/>
        <v xml:space="preserve"> </v>
      </c>
      <c r="L799" s="34"/>
      <c r="M799" s="82"/>
      <c r="N799" s="37"/>
    </row>
    <row r="800" spans="1:14" ht="12.75" customHeight="1" x14ac:dyDescent="0.3">
      <c r="A800" s="27"/>
      <c r="B800" s="41"/>
      <c r="C800" s="71"/>
      <c r="D800" s="28"/>
      <c r="E800" s="29"/>
      <c r="F800" s="56"/>
      <c r="G800" s="39"/>
      <c r="H800" s="51"/>
      <c r="I800" s="45"/>
      <c r="J800" s="17"/>
      <c r="K800" s="18" t="str">
        <f t="shared" si="10"/>
        <v xml:space="preserve"> </v>
      </c>
      <c r="L800" s="34"/>
      <c r="M800" s="82"/>
      <c r="N800" s="37"/>
    </row>
    <row r="801" spans="1:14" ht="12.75" customHeight="1" x14ac:dyDescent="0.3">
      <c r="A801" s="26"/>
      <c r="B801" s="41"/>
      <c r="C801" s="71"/>
      <c r="D801" s="28"/>
      <c r="E801" s="29"/>
      <c r="F801" s="56"/>
      <c r="G801" s="39"/>
      <c r="H801" s="51"/>
      <c r="I801" s="45"/>
      <c r="J801" s="17"/>
      <c r="K801" s="18" t="str">
        <f t="shared" si="10"/>
        <v xml:space="preserve"> </v>
      </c>
      <c r="L801" s="34"/>
      <c r="M801" s="82"/>
      <c r="N801" s="37"/>
    </row>
    <row r="802" spans="1:14" ht="12.75" customHeight="1" x14ac:dyDescent="0.3">
      <c r="A802" s="27"/>
      <c r="B802" s="41"/>
      <c r="C802" s="71"/>
      <c r="D802" s="28"/>
      <c r="E802" s="29"/>
      <c r="F802" s="56"/>
      <c r="G802" s="39"/>
      <c r="H802" s="51"/>
      <c r="I802" s="45"/>
      <c r="J802" s="17"/>
      <c r="K802" s="18" t="str">
        <f t="shared" si="10"/>
        <v xml:space="preserve"> </v>
      </c>
      <c r="L802" s="34"/>
      <c r="M802" s="82"/>
      <c r="N802" s="37"/>
    </row>
    <row r="803" spans="1:14" ht="12.75" customHeight="1" x14ac:dyDescent="0.3">
      <c r="A803" s="27"/>
      <c r="B803" s="41"/>
      <c r="C803" s="71"/>
      <c r="D803" s="28"/>
      <c r="E803" s="29"/>
      <c r="F803" s="56"/>
      <c r="G803" s="39"/>
      <c r="H803" s="51"/>
      <c r="I803" s="45"/>
      <c r="J803" s="17"/>
      <c r="K803" s="18" t="str">
        <f t="shared" si="10"/>
        <v xml:space="preserve"> </v>
      </c>
      <c r="L803" s="34"/>
      <c r="M803" s="82"/>
      <c r="N803" s="37"/>
    </row>
    <row r="804" spans="1:14" ht="12.75" customHeight="1" x14ac:dyDescent="0.3">
      <c r="A804" s="27"/>
      <c r="B804" s="41"/>
      <c r="C804" s="71"/>
      <c r="D804" s="28"/>
      <c r="E804" s="29"/>
      <c r="F804" s="56"/>
      <c r="G804" s="39"/>
      <c r="H804" s="51"/>
      <c r="I804" s="45"/>
      <c r="J804" s="17"/>
      <c r="K804" s="18" t="str">
        <f t="shared" si="10"/>
        <v xml:space="preserve"> </v>
      </c>
      <c r="L804" s="34"/>
      <c r="M804" s="82"/>
      <c r="N804" s="37"/>
    </row>
    <row r="805" spans="1:14" ht="12.75" customHeight="1" x14ac:dyDescent="0.3">
      <c r="A805" s="27"/>
      <c r="B805" s="41"/>
      <c r="C805" s="71"/>
      <c r="D805" s="28"/>
      <c r="E805" s="29"/>
      <c r="F805" s="56"/>
      <c r="G805" s="39"/>
      <c r="H805" s="51"/>
      <c r="I805" s="45"/>
      <c r="J805" s="17"/>
      <c r="K805" s="18" t="str">
        <f t="shared" si="10"/>
        <v xml:space="preserve"> </v>
      </c>
      <c r="L805" s="34"/>
      <c r="M805" s="82"/>
      <c r="N805" s="37"/>
    </row>
    <row r="806" spans="1:14" ht="12.75" customHeight="1" x14ac:dyDescent="0.3">
      <c r="A806" s="27"/>
      <c r="B806" s="41"/>
      <c r="C806" s="71"/>
      <c r="D806" s="28"/>
      <c r="E806" s="29"/>
      <c r="F806" s="56"/>
      <c r="G806" s="39"/>
      <c r="H806" s="51"/>
      <c r="I806" s="45"/>
      <c r="J806" s="17"/>
      <c r="K806" s="18" t="str">
        <f t="shared" si="10"/>
        <v xml:space="preserve"> </v>
      </c>
      <c r="L806" s="34"/>
      <c r="M806" s="82"/>
      <c r="N806" s="37"/>
    </row>
    <row r="807" spans="1:14" ht="12.75" customHeight="1" x14ac:dyDescent="0.3">
      <c r="A807" s="27"/>
      <c r="B807" s="41"/>
      <c r="C807" s="71"/>
      <c r="D807" s="28"/>
      <c r="E807" s="29"/>
      <c r="F807" s="56"/>
      <c r="G807" s="39"/>
      <c r="H807" s="51"/>
      <c r="I807" s="45"/>
      <c r="J807" s="17"/>
      <c r="K807" s="18" t="str">
        <f t="shared" si="10"/>
        <v xml:space="preserve"> </v>
      </c>
      <c r="L807" s="34"/>
      <c r="M807" s="82"/>
      <c r="N807" s="37"/>
    </row>
    <row r="808" spans="1:14" ht="12.75" customHeight="1" x14ac:dyDescent="0.3">
      <c r="A808" s="27"/>
      <c r="B808" s="41"/>
      <c r="C808" s="71"/>
      <c r="D808" s="28"/>
      <c r="E808" s="29"/>
      <c r="F808" s="56"/>
      <c r="G808" s="39"/>
      <c r="H808" s="51"/>
      <c r="I808" s="45"/>
      <c r="J808" s="17"/>
      <c r="K808" s="18" t="str">
        <f t="shared" si="10"/>
        <v xml:space="preserve"> </v>
      </c>
      <c r="L808" s="34"/>
      <c r="M808" s="82"/>
      <c r="N808" s="37"/>
    </row>
    <row r="809" spans="1:14" ht="12.75" customHeight="1" x14ac:dyDescent="0.3">
      <c r="A809" s="27"/>
      <c r="B809" s="41"/>
      <c r="C809" s="71"/>
      <c r="D809" s="28"/>
      <c r="E809" s="29"/>
      <c r="F809" s="56"/>
      <c r="G809" s="39"/>
      <c r="H809" s="51"/>
      <c r="I809" s="45"/>
      <c r="J809" s="17"/>
      <c r="K809" s="18" t="str">
        <f t="shared" si="10"/>
        <v xml:space="preserve"> </v>
      </c>
      <c r="L809" s="34"/>
      <c r="M809" s="82"/>
      <c r="N809" s="37"/>
    </row>
    <row r="810" spans="1:14" ht="12.75" customHeight="1" x14ac:dyDescent="0.3">
      <c r="A810" s="27"/>
      <c r="B810" s="41"/>
      <c r="C810" s="71"/>
      <c r="D810" s="28"/>
      <c r="E810" s="29"/>
      <c r="F810" s="56"/>
      <c r="G810" s="39"/>
      <c r="H810" s="51"/>
      <c r="I810" s="45"/>
      <c r="J810" s="17"/>
      <c r="K810" s="18" t="str">
        <f t="shared" si="10"/>
        <v xml:space="preserve"> </v>
      </c>
      <c r="L810" s="34"/>
      <c r="M810" s="82"/>
      <c r="N810" s="37"/>
    </row>
    <row r="811" spans="1:14" ht="12.75" customHeight="1" x14ac:dyDescent="0.3">
      <c r="A811" s="27"/>
      <c r="B811" s="41"/>
      <c r="C811" s="71"/>
      <c r="D811" s="28"/>
      <c r="E811" s="29"/>
      <c r="F811" s="56"/>
      <c r="G811" s="39"/>
      <c r="H811" s="51"/>
      <c r="I811" s="45"/>
      <c r="J811" s="17"/>
      <c r="K811" s="18" t="str">
        <f t="shared" si="10"/>
        <v xml:space="preserve"> </v>
      </c>
      <c r="L811" s="34"/>
      <c r="M811" s="82"/>
      <c r="N811" s="37"/>
    </row>
    <row r="812" spans="1:14" ht="12.75" customHeight="1" x14ac:dyDescent="0.3">
      <c r="A812" s="27"/>
      <c r="B812" s="41"/>
      <c r="C812" s="71"/>
      <c r="D812" s="28"/>
      <c r="E812" s="29"/>
      <c r="F812" s="56"/>
      <c r="G812" s="39"/>
      <c r="H812" s="51"/>
      <c r="I812" s="45"/>
      <c r="J812" s="17"/>
      <c r="K812" s="18" t="str">
        <f t="shared" si="10"/>
        <v xml:space="preserve"> </v>
      </c>
      <c r="L812" s="34"/>
      <c r="M812" s="82"/>
      <c r="N812" s="37"/>
    </row>
    <row r="813" spans="1:14" ht="12.75" customHeight="1" x14ac:dyDescent="0.3">
      <c r="A813" s="27"/>
      <c r="B813" s="41"/>
      <c r="C813" s="71"/>
      <c r="D813" s="28"/>
      <c r="E813" s="29"/>
      <c r="F813" s="56"/>
      <c r="G813" s="39"/>
      <c r="H813" s="51"/>
      <c r="I813" s="45"/>
      <c r="J813" s="17"/>
      <c r="K813" s="18" t="str">
        <f t="shared" ref="K813:K876" si="11">IF(I813,IF(ISNUMBER(J813),J813*I813," ")," ")</f>
        <v xml:space="preserve"> </v>
      </c>
      <c r="L813" s="34"/>
      <c r="M813" s="82"/>
      <c r="N813" s="37"/>
    </row>
    <row r="814" spans="1:14" ht="12.75" customHeight="1" x14ac:dyDescent="0.3">
      <c r="A814" s="27"/>
      <c r="B814" s="41"/>
      <c r="C814" s="71"/>
      <c r="D814" s="28"/>
      <c r="E814" s="29"/>
      <c r="F814" s="56"/>
      <c r="G814" s="39"/>
      <c r="H814" s="51"/>
      <c r="I814" s="45"/>
      <c r="J814" s="17"/>
      <c r="K814" s="18" t="str">
        <f t="shared" si="11"/>
        <v xml:space="preserve"> </v>
      </c>
      <c r="L814" s="34"/>
      <c r="M814" s="82"/>
      <c r="N814" s="37"/>
    </row>
    <row r="815" spans="1:14" ht="12.75" customHeight="1" x14ac:dyDescent="0.3">
      <c r="A815" s="27"/>
      <c r="B815" s="41"/>
      <c r="C815" s="71"/>
      <c r="D815" s="28"/>
      <c r="E815" s="29"/>
      <c r="F815" s="56"/>
      <c r="G815" s="39"/>
      <c r="H815" s="51"/>
      <c r="I815" s="45"/>
      <c r="J815" s="17"/>
      <c r="K815" s="18" t="str">
        <f t="shared" si="11"/>
        <v xml:space="preserve"> </v>
      </c>
      <c r="L815" s="34"/>
      <c r="M815" s="82"/>
      <c r="N815" s="37"/>
    </row>
    <row r="816" spans="1:14" ht="12.75" customHeight="1" x14ac:dyDescent="0.3">
      <c r="A816" s="27"/>
      <c r="B816" s="41"/>
      <c r="C816" s="71"/>
      <c r="D816" s="28"/>
      <c r="E816" s="29"/>
      <c r="F816" s="56"/>
      <c r="G816" s="39"/>
      <c r="H816" s="51"/>
      <c r="I816" s="45"/>
      <c r="J816" s="17"/>
      <c r="K816" s="18" t="str">
        <f t="shared" si="11"/>
        <v xml:space="preserve"> </v>
      </c>
      <c r="L816" s="34"/>
      <c r="M816" s="82"/>
      <c r="N816" s="37"/>
    </row>
    <row r="817" spans="1:14" ht="12.75" customHeight="1" x14ac:dyDescent="0.3">
      <c r="A817" s="27"/>
      <c r="B817" s="41"/>
      <c r="C817" s="71"/>
      <c r="D817" s="28"/>
      <c r="E817" s="29"/>
      <c r="F817" s="56"/>
      <c r="G817" s="39"/>
      <c r="H817" s="51"/>
      <c r="I817" s="45"/>
      <c r="J817" s="17"/>
      <c r="K817" s="18" t="str">
        <f t="shared" si="11"/>
        <v xml:space="preserve"> </v>
      </c>
      <c r="L817" s="34"/>
      <c r="M817" s="82"/>
      <c r="N817" s="37"/>
    </row>
    <row r="818" spans="1:14" ht="12.75" customHeight="1" x14ac:dyDescent="0.3">
      <c r="A818" s="27"/>
      <c r="B818" s="41"/>
      <c r="C818" s="71"/>
      <c r="D818" s="28"/>
      <c r="E818" s="29"/>
      <c r="F818" s="56"/>
      <c r="G818" s="39"/>
      <c r="H818" s="51"/>
      <c r="I818" s="45"/>
      <c r="J818" s="17"/>
      <c r="K818" s="18" t="str">
        <f t="shared" si="11"/>
        <v xml:space="preserve"> </v>
      </c>
      <c r="L818" s="34"/>
      <c r="M818" s="82"/>
      <c r="N818" s="37"/>
    </row>
    <row r="819" spans="1:14" ht="12.75" customHeight="1" x14ac:dyDescent="0.3">
      <c r="A819" s="27"/>
      <c r="B819" s="41"/>
      <c r="C819" s="71"/>
      <c r="D819" s="28"/>
      <c r="E819" s="29"/>
      <c r="F819" s="56"/>
      <c r="G819" s="39"/>
      <c r="H819" s="51"/>
      <c r="I819" s="45"/>
      <c r="J819" s="17"/>
      <c r="K819" s="18" t="str">
        <f t="shared" si="11"/>
        <v xml:space="preserve"> </v>
      </c>
      <c r="L819" s="34"/>
      <c r="M819" s="82"/>
      <c r="N819" s="37"/>
    </row>
    <row r="820" spans="1:14" ht="12.75" customHeight="1" x14ac:dyDescent="0.3">
      <c r="A820" s="27"/>
      <c r="B820" s="41"/>
      <c r="C820" s="71"/>
      <c r="D820" s="28"/>
      <c r="E820" s="29"/>
      <c r="F820" s="56"/>
      <c r="G820" s="39"/>
      <c r="H820" s="51"/>
      <c r="I820" s="45"/>
      <c r="J820" s="17"/>
      <c r="K820" s="18" t="str">
        <f t="shared" si="11"/>
        <v xml:space="preserve"> </v>
      </c>
      <c r="L820" s="34"/>
      <c r="M820" s="82"/>
      <c r="N820" s="37"/>
    </row>
    <row r="821" spans="1:14" ht="12.75" customHeight="1" x14ac:dyDescent="0.3">
      <c r="A821" s="27"/>
      <c r="B821" s="41"/>
      <c r="C821" s="71"/>
      <c r="D821" s="28"/>
      <c r="E821" s="29"/>
      <c r="F821" s="56"/>
      <c r="G821" s="39"/>
      <c r="H821" s="51"/>
      <c r="I821" s="45"/>
      <c r="J821" s="17"/>
      <c r="K821" s="18" t="str">
        <f t="shared" si="11"/>
        <v xml:space="preserve"> </v>
      </c>
      <c r="L821" s="34"/>
      <c r="M821" s="82"/>
      <c r="N821" s="37"/>
    </row>
    <row r="822" spans="1:14" ht="12.75" customHeight="1" x14ac:dyDescent="0.3">
      <c r="A822" s="27"/>
      <c r="B822" s="41"/>
      <c r="C822" s="71"/>
      <c r="D822" s="28"/>
      <c r="E822" s="29"/>
      <c r="F822" s="56"/>
      <c r="G822" s="39"/>
      <c r="H822" s="51"/>
      <c r="I822" s="45"/>
      <c r="J822" s="17"/>
      <c r="K822" s="18" t="str">
        <f t="shared" si="11"/>
        <v xml:space="preserve"> </v>
      </c>
      <c r="L822" s="34"/>
      <c r="M822" s="82"/>
      <c r="N822" s="37"/>
    </row>
    <row r="823" spans="1:14" ht="12.75" customHeight="1" x14ac:dyDescent="0.3">
      <c r="A823" s="26"/>
      <c r="B823" s="41"/>
      <c r="C823" s="71"/>
      <c r="D823" s="28"/>
      <c r="E823" s="29"/>
      <c r="F823" s="56"/>
      <c r="G823" s="39"/>
      <c r="H823" s="51"/>
      <c r="I823" s="45"/>
      <c r="J823" s="17"/>
      <c r="K823" s="18" t="str">
        <f t="shared" si="11"/>
        <v xml:space="preserve"> </v>
      </c>
      <c r="L823" s="34"/>
      <c r="M823" s="82"/>
      <c r="N823" s="37"/>
    </row>
    <row r="824" spans="1:14" ht="12.75" customHeight="1" x14ac:dyDescent="0.3">
      <c r="A824" s="27"/>
      <c r="B824" s="41"/>
      <c r="C824" s="71"/>
      <c r="D824" s="28"/>
      <c r="E824" s="29"/>
      <c r="F824" s="56"/>
      <c r="G824" s="39"/>
      <c r="H824" s="51"/>
      <c r="I824" s="45"/>
      <c r="J824" s="17"/>
      <c r="K824" s="18" t="str">
        <f t="shared" si="11"/>
        <v xml:space="preserve"> </v>
      </c>
      <c r="L824" s="34"/>
      <c r="M824" s="82"/>
      <c r="N824" s="37"/>
    </row>
    <row r="825" spans="1:14" ht="12.75" customHeight="1" x14ac:dyDescent="0.3">
      <c r="A825" s="27"/>
      <c r="B825" s="41"/>
      <c r="C825" s="71"/>
      <c r="D825" s="28"/>
      <c r="E825" s="29"/>
      <c r="F825" s="56"/>
      <c r="G825" s="39"/>
      <c r="H825" s="51"/>
      <c r="I825" s="45"/>
      <c r="J825" s="17"/>
      <c r="K825" s="18" t="str">
        <f t="shared" si="11"/>
        <v xml:space="preserve"> </v>
      </c>
      <c r="L825" s="34"/>
      <c r="M825" s="82"/>
      <c r="N825" s="37"/>
    </row>
    <row r="826" spans="1:14" ht="12.75" customHeight="1" x14ac:dyDescent="0.3">
      <c r="A826" s="27"/>
      <c r="B826" s="41"/>
      <c r="C826" s="71"/>
      <c r="D826" s="28"/>
      <c r="E826" s="29"/>
      <c r="F826" s="56"/>
      <c r="G826" s="39"/>
      <c r="H826" s="51"/>
      <c r="I826" s="45"/>
      <c r="J826" s="17"/>
      <c r="K826" s="18" t="str">
        <f t="shared" si="11"/>
        <v xml:space="preserve"> </v>
      </c>
      <c r="L826" s="34"/>
      <c r="M826" s="82"/>
      <c r="N826" s="37"/>
    </row>
    <row r="827" spans="1:14" ht="12.75" customHeight="1" x14ac:dyDescent="0.3">
      <c r="A827" s="27"/>
      <c r="B827" s="41"/>
      <c r="C827" s="71"/>
      <c r="D827" s="28"/>
      <c r="E827" s="29"/>
      <c r="F827" s="56"/>
      <c r="G827" s="39"/>
      <c r="H827" s="51"/>
      <c r="I827" s="45"/>
      <c r="J827" s="17"/>
      <c r="K827" s="18" t="str">
        <f t="shared" si="11"/>
        <v xml:space="preserve"> </v>
      </c>
      <c r="L827" s="34"/>
      <c r="M827" s="82"/>
      <c r="N827" s="37"/>
    </row>
    <row r="828" spans="1:14" ht="12.75" customHeight="1" x14ac:dyDescent="0.3">
      <c r="A828" s="27"/>
      <c r="B828" s="41"/>
      <c r="C828" s="71"/>
      <c r="D828" s="28"/>
      <c r="E828" s="29"/>
      <c r="F828" s="56"/>
      <c r="G828" s="39"/>
      <c r="H828" s="51"/>
      <c r="I828" s="45"/>
      <c r="J828" s="17"/>
      <c r="K828" s="18" t="str">
        <f t="shared" si="11"/>
        <v xml:space="preserve"> </v>
      </c>
      <c r="L828" s="34"/>
      <c r="M828" s="82"/>
      <c r="N828" s="37"/>
    </row>
    <row r="829" spans="1:14" ht="12.75" customHeight="1" x14ac:dyDescent="0.3">
      <c r="A829" s="27"/>
      <c r="B829" s="41"/>
      <c r="C829" s="71"/>
      <c r="D829" s="28"/>
      <c r="E829" s="29"/>
      <c r="F829" s="56"/>
      <c r="G829" s="39"/>
      <c r="H829" s="51"/>
      <c r="I829" s="45"/>
      <c r="J829" s="17"/>
      <c r="K829" s="18" t="str">
        <f t="shared" si="11"/>
        <v xml:space="preserve"> </v>
      </c>
      <c r="L829" s="34"/>
      <c r="M829" s="82"/>
      <c r="N829" s="37"/>
    </row>
    <row r="830" spans="1:14" ht="12.75" customHeight="1" x14ac:dyDescent="0.3">
      <c r="A830" s="27"/>
      <c r="B830" s="41"/>
      <c r="C830" s="71"/>
      <c r="D830" s="28"/>
      <c r="E830" s="29"/>
      <c r="F830" s="56"/>
      <c r="G830" s="39"/>
      <c r="H830" s="51"/>
      <c r="I830" s="45"/>
      <c r="J830" s="17"/>
      <c r="K830" s="18" t="str">
        <f t="shared" si="11"/>
        <v xml:space="preserve"> </v>
      </c>
      <c r="L830" s="34"/>
      <c r="M830" s="82"/>
      <c r="N830" s="37"/>
    </row>
    <row r="831" spans="1:14" ht="12.75" customHeight="1" x14ac:dyDescent="0.3">
      <c r="A831" s="27"/>
      <c r="B831" s="41"/>
      <c r="C831" s="71"/>
      <c r="D831" s="28"/>
      <c r="E831" s="29"/>
      <c r="F831" s="56"/>
      <c r="G831" s="39"/>
      <c r="H831" s="51"/>
      <c r="I831" s="45"/>
      <c r="J831" s="17"/>
      <c r="K831" s="18" t="str">
        <f t="shared" si="11"/>
        <v xml:space="preserve"> </v>
      </c>
      <c r="L831" s="34"/>
      <c r="M831" s="82"/>
      <c r="N831" s="37"/>
    </row>
    <row r="832" spans="1:14" ht="12.75" customHeight="1" x14ac:dyDescent="0.3">
      <c r="A832" s="27"/>
      <c r="B832" s="41"/>
      <c r="C832" s="71"/>
      <c r="D832" s="28"/>
      <c r="E832" s="29"/>
      <c r="F832" s="56"/>
      <c r="G832" s="39"/>
      <c r="H832" s="51"/>
      <c r="I832" s="45"/>
      <c r="J832" s="17"/>
      <c r="K832" s="18" t="str">
        <f t="shared" si="11"/>
        <v xml:space="preserve"> </v>
      </c>
      <c r="L832" s="34"/>
      <c r="M832" s="82"/>
      <c r="N832" s="37"/>
    </row>
    <row r="833" spans="1:14" ht="12.75" customHeight="1" x14ac:dyDescent="0.3">
      <c r="A833" s="27"/>
      <c r="B833" s="41"/>
      <c r="C833" s="71"/>
      <c r="D833" s="28"/>
      <c r="E833" s="29"/>
      <c r="F833" s="56"/>
      <c r="G833" s="39"/>
      <c r="H833" s="51"/>
      <c r="I833" s="45"/>
      <c r="J833" s="17"/>
      <c r="K833" s="18" t="str">
        <f t="shared" si="11"/>
        <v xml:space="preserve"> </v>
      </c>
      <c r="L833" s="34"/>
      <c r="M833" s="82"/>
      <c r="N833" s="37"/>
    </row>
    <row r="834" spans="1:14" ht="12.75" customHeight="1" x14ac:dyDescent="0.3">
      <c r="A834" s="27"/>
      <c r="B834" s="41"/>
      <c r="C834" s="71"/>
      <c r="D834" s="28"/>
      <c r="E834" s="29"/>
      <c r="F834" s="56"/>
      <c r="G834" s="39"/>
      <c r="H834" s="51"/>
      <c r="I834" s="45"/>
      <c r="J834" s="17"/>
      <c r="K834" s="18" t="str">
        <f t="shared" si="11"/>
        <v xml:space="preserve"> </v>
      </c>
      <c r="L834" s="34"/>
      <c r="M834" s="82"/>
      <c r="N834" s="37"/>
    </row>
    <row r="835" spans="1:14" ht="12.75" customHeight="1" x14ac:dyDescent="0.3">
      <c r="A835" s="27"/>
      <c r="B835" s="41"/>
      <c r="C835" s="71"/>
      <c r="D835" s="28"/>
      <c r="E835" s="29"/>
      <c r="F835" s="56"/>
      <c r="G835" s="39"/>
      <c r="H835" s="51"/>
      <c r="I835" s="45"/>
      <c r="J835" s="17"/>
      <c r="K835" s="18" t="str">
        <f t="shared" si="11"/>
        <v xml:space="preserve"> </v>
      </c>
      <c r="L835" s="34"/>
      <c r="M835" s="82"/>
      <c r="N835" s="37"/>
    </row>
    <row r="836" spans="1:14" ht="12.75" customHeight="1" x14ac:dyDescent="0.3">
      <c r="A836" s="27"/>
      <c r="B836" s="41"/>
      <c r="C836" s="71"/>
      <c r="D836" s="28"/>
      <c r="E836" s="29"/>
      <c r="F836" s="56"/>
      <c r="G836" s="39"/>
      <c r="H836" s="51"/>
      <c r="I836" s="45"/>
      <c r="J836" s="17"/>
      <c r="K836" s="18" t="str">
        <f t="shared" si="11"/>
        <v xml:space="preserve"> </v>
      </c>
      <c r="L836" s="34"/>
      <c r="M836" s="82"/>
      <c r="N836" s="37"/>
    </row>
    <row r="837" spans="1:14" ht="12.75" customHeight="1" x14ac:dyDescent="0.3">
      <c r="A837" s="27"/>
      <c r="B837" s="41"/>
      <c r="C837" s="71"/>
      <c r="D837" s="28"/>
      <c r="E837" s="29"/>
      <c r="F837" s="56"/>
      <c r="G837" s="39"/>
      <c r="H837" s="51"/>
      <c r="I837" s="45"/>
      <c r="J837" s="17"/>
      <c r="K837" s="18" t="str">
        <f t="shared" si="11"/>
        <v xml:space="preserve"> </v>
      </c>
      <c r="L837" s="34"/>
      <c r="M837" s="82"/>
      <c r="N837" s="37"/>
    </row>
    <row r="838" spans="1:14" ht="12.75" customHeight="1" x14ac:dyDescent="0.3">
      <c r="A838" s="27"/>
      <c r="B838" s="41"/>
      <c r="C838" s="71"/>
      <c r="D838" s="28"/>
      <c r="E838" s="29"/>
      <c r="F838" s="56"/>
      <c r="G838" s="39"/>
      <c r="H838" s="51"/>
      <c r="I838" s="45"/>
      <c r="J838" s="17"/>
      <c r="K838" s="18" t="str">
        <f t="shared" si="11"/>
        <v xml:space="preserve"> </v>
      </c>
      <c r="L838" s="34"/>
      <c r="M838" s="82"/>
      <c r="N838" s="37"/>
    </row>
    <row r="839" spans="1:14" ht="12.75" customHeight="1" x14ac:dyDescent="0.3">
      <c r="A839" s="27"/>
      <c r="B839" s="41"/>
      <c r="C839" s="71"/>
      <c r="D839" s="28"/>
      <c r="E839" s="29"/>
      <c r="F839" s="56"/>
      <c r="G839" s="39"/>
      <c r="H839" s="51"/>
      <c r="I839" s="45"/>
      <c r="J839" s="17"/>
      <c r="K839" s="18" t="str">
        <f t="shared" si="11"/>
        <v xml:space="preserve"> </v>
      </c>
      <c r="L839" s="34"/>
      <c r="M839" s="82"/>
      <c r="N839" s="37"/>
    </row>
    <row r="840" spans="1:14" ht="12.75" customHeight="1" x14ac:dyDescent="0.3">
      <c r="A840" s="27"/>
      <c r="B840" s="41"/>
      <c r="C840" s="71"/>
      <c r="D840" s="28"/>
      <c r="E840" s="29"/>
      <c r="F840" s="56"/>
      <c r="G840" s="39"/>
      <c r="H840" s="51"/>
      <c r="I840" s="45"/>
      <c r="J840" s="17"/>
      <c r="K840" s="18" t="str">
        <f t="shared" si="11"/>
        <v xml:space="preserve"> </v>
      </c>
      <c r="L840" s="34"/>
      <c r="M840" s="82"/>
      <c r="N840" s="37"/>
    </row>
    <row r="841" spans="1:14" ht="12.75" customHeight="1" x14ac:dyDescent="0.3">
      <c r="A841" s="27"/>
      <c r="B841" s="41"/>
      <c r="C841" s="71"/>
      <c r="D841" s="28"/>
      <c r="E841" s="29"/>
      <c r="F841" s="56"/>
      <c r="G841" s="39"/>
      <c r="H841" s="51"/>
      <c r="I841" s="45"/>
      <c r="J841" s="17"/>
      <c r="K841" s="18" t="str">
        <f t="shared" si="11"/>
        <v xml:space="preserve"> </v>
      </c>
      <c r="L841" s="34"/>
      <c r="M841" s="82"/>
      <c r="N841" s="37"/>
    </row>
    <row r="842" spans="1:14" ht="12.75" customHeight="1" x14ac:dyDescent="0.3">
      <c r="A842" s="27"/>
      <c r="B842" s="41"/>
      <c r="C842" s="71"/>
      <c r="D842" s="28"/>
      <c r="E842" s="29"/>
      <c r="F842" s="56"/>
      <c r="G842" s="39"/>
      <c r="H842" s="51"/>
      <c r="I842" s="45"/>
      <c r="J842" s="17"/>
      <c r="K842" s="18" t="str">
        <f t="shared" si="11"/>
        <v xml:space="preserve"> </v>
      </c>
      <c r="L842" s="34"/>
      <c r="M842" s="82"/>
      <c r="N842" s="37"/>
    </row>
    <row r="843" spans="1:14" ht="12.75" customHeight="1" x14ac:dyDescent="0.3">
      <c r="A843" s="27"/>
      <c r="B843" s="41"/>
      <c r="C843" s="71"/>
      <c r="D843" s="28"/>
      <c r="E843" s="29"/>
      <c r="F843" s="56"/>
      <c r="G843" s="39"/>
      <c r="H843" s="51"/>
      <c r="I843" s="45"/>
      <c r="J843" s="17"/>
      <c r="K843" s="18" t="str">
        <f t="shared" si="11"/>
        <v xml:space="preserve"> </v>
      </c>
      <c r="L843" s="34"/>
      <c r="M843" s="82"/>
      <c r="N843" s="37"/>
    </row>
    <row r="844" spans="1:14" ht="12.75" customHeight="1" x14ac:dyDescent="0.3">
      <c r="A844" s="27"/>
      <c r="B844" s="41"/>
      <c r="C844" s="71"/>
      <c r="D844" s="28"/>
      <c r="E844" s="29"/>
      <c r="F844" s="56"/>
      <c r="G844" s="39"/>
      <c r="H844" s="51"/>
      <c r="I844" s="45"/>
      <c r="J844" s="17"/>
      <c r="K844" s="18" t="str">
        <f t="shared" si="11"/>
        <v xml:space="preserve"> </v>
      </c>
      <c r="L844" s="34"/>
      <c r="M844" s="82"/>
      <c r="N844" s="37"/>
    </row>
    <row r="845" spans="1:14" ht="12.75" customHeight="1" x14ac:dyDescent="0.3">
      <c r="A845" s="26"/>
      <c r="B845" s="41"/>
      <c r="C845" s="71"/>
      <c r="D845" s="28"/>
      <c r="E845" s="29"/>
      <c r="F845" s="56"/>
      <c r="G845" s="39"/>
      <c r="H845" s="51"/>
      <c r="I845" s="45"/>
      <c r="J845" s="17"/>
      <c r="K845" s="18" t="str">
        <f t="shared" si="11"/>
        <v xml:space="preserve"> </v>
      </c>
      <c r="L845" s="34"/>
      <c r="M845" s="82"/>
      <c r="N845" s="37"/>
    </row>
    <row r="846" spans="1:14" ht="12.75" customHeight="1" x14ac:dyDescent="0.3">
      <c r="A846" s="27"/>
      <c r="B846" s="41"/>
      <c r="C846" s="71"/>
      <c r="D846" s="28"/>
      <c r="E846" s="29"/>
      <c r="F846" s="56"/>
      <c r="G846" s="39"/>
      <c r="H846" s="51"/>
      <c r="I846" s="45"/>
      <c r="J846" s="17"/>
      <c r="K846" s="18" t="str">
        <f t="shared" si="11"/>
        <v xml:space="preserve"> </v>
      </c>
      <c r="L846" s="34"/>
      <c r="M846" s="82"/>
      <c r="N846" s="37"/>
    </row>
    <row r="847" spans="1:14" ht="12.75" customHeight="1" x14ac:dyDescent="0.3">
      <c r="A847" s="27"/>
      <c r="B847" s="41"/>
      <c r="C847" s="71"/>
      <c r="D847" s="28"/>
      <c r="E847" s="29"/>
      <c r="F847" s="56"/>
      <c r="G847" s="39"/>
      <c r="H847" s="51"/>
      <c r="I847" s="45"/>
      <c r="J847" s="17"/>
      <c r="K847" s="18" t="str">
        <f t="shared" si="11"/>
        <v xml:space="preserve"> </v>
      </c>
      <c r="L847" s="34"/>
      <c r="M847" s="82"/>
      <c r="N847" s="37"/>
    </row>
    <row r="848" spans="1:14" ht="12.75" customHeight="1" x14ac:dyDescent="0.3">
      <c r="A848" s="27"/>
      <c r="B848" s="41"/>
      <c r="C848" s="71"/>
      <c r="D848" s="28"/>
      <c r="E848" s="29"/>
      <c r="F848" s="56"/>
      <c r="G848" s="39"/>
      <c r="H848" s="51"/>
      <c r="I848" s="45"/>
      <c r="J848" s="17"/>
      <c r="K848" s="18" t="str">
        <f t="shared" si="11"/>
        <v xml:space="preserve"> </v>
      </c>
      <c r="L848" s="34"/>
      <c r="M848" s="82"/>
      <c r="N848" s="37"/>
    </row>
    <row r="849" spans="1:14" ht="12.75" customHeight="1" x14ac:dyDescent="0.3">
      <c r="A849" s="27"/>
      <c r="B849" s="41"/>
      <c r="C849" s="71"/>
      <c r="D849" s="28"/>
      <c r="E849" s="29"/>
      <c r="F849" s="56"/>
      <c r="G849" s="39"/>
      <c r="H849" s="51"/>
      <c r="I849" s="45"/>
      <c r="J849" s="17"/>
      <c r="K849" s="18" t="str">
        <f t="shared" si="11"/>
        <v xml:space="preserve"> </v>
      </c>
      <c r="L849" s="34"/>
      <c r="M849" s="82"/>
      <c r="N849" s="37"/>
    </row>
    <row r="850" spans="1:14" ht="12.75" customHeight="1" x14ac:dyDescent="0.3">
      <c r="A850" s="27"/>
      <c r="B850" s="41"/>
      <c r="C850" s="71"/>
      <c r="D850" s="28"/>
      <c r="E850" s="29"/>
      <c r="F850" s="56"/>
      <c r="G850" s="39"/>
      <c r="H850" s="51"/>
      <c r="I850" s="45"/>
      <c r="J850" s="17"/>
      <c r="K850" s="18" t="str">
        <f t="shared" si="11"/>
        <v xml:space="preserve"> </v>
      </c>
      <c r="L850" s="34"/>
      <c r="M850" s="82"/>
      <c r="N850" s="37"/>
    </row>
    <row r="851" spans="1:14" ht="12.75" customHeight="1" x14ac:dyDescent="0.3">
      <c r="A851" s="27"/>
      <c r="B851" s="41"/>
      <c r="C851" s="71"/>
      <c r="D851" s="28"/>
      <c r="E851" s="29"/>
      <c r="F851" s="56"/>
      <c r="G851" s="39"/>
      <c r="H851" s="51"/>
      <c r="I851" s="45"/>
      <c r="J851" s="17"/>
      <c r="K851" s="18" t="str">
        <f t="shared" si="11"/>
        <v xml:space="preserve"> </v>
      </c>
      <c r="L851" s="34"/>
      <c r="M851" s="82"/>
      <c r="N851" s="37"/>
    </row>
    <row r="852" spans="1:14" ht="12.75" customHeight="1" x14ac:dyDescent="0.3">
      <c r="A852" s="27"/>
      <c r="B852" s="41"/>
      <c r="C852" s="71"/>
      <c r="D852" s="28"/>
      <c r="E852" s="29"/>
      <c r="F852" s="56"/>
      <c r="G852" s="39"/>
      <c r="H852" s="51"/>
      <c r="I852" s="45"/>
      <c r="J852" s="17"/>
      <c r="K852" s="18" t="str">
        <f t="shared" si="11"/>
        <v xml:space="preserve"> </v>
      </c>
      <c r="L852" s="34"/>
      <c r="M852" s="82"/>
      <c r="N852" s="37"/>
    </row>
    <row r="853" spans="1:14" ht="12.75" customHeight="1" x14ac:dyDescent="0.3">
      <c r="A853" s="27"/>
      <c r="B853" s="41"/>
      <c r="C853" s="71"/>
      <c r="D853" s="28"/>
      <c r="E853" s="29"/>
      <c r="F853" s="56"/>
      <c r="G853" s="39"/>
      <c r="H853" s="51"/>
      <c r="I853" s="45"/>
      <c r="J853" s="17"/>
      <c r="K853" s="18" t="str">
        <f t="shared" si="11"/>
        <v xml:space="preserve"> </v>
      </c>
      <c r="L853" s="34"/>
      <c r="M853" s="82"/>
      <c r="N853" s="37"/>
    </row>
    <row r="854" spans="1:14" ht="12.75" customHeight="1" x14ac:dyDescent="0.3">
      <c r="A854" s="27"/>
      <c r="B854" s="41"/>
      <c r="C854" s="71"/>
      <c r="D854" s="28"/>
      <c r="E854" s="29"/>
      <c r="F854" s="56"/>
      <c r="G854" s="39"/>
      <c r="H854" s="51"/>
      <c r="I854" s="45"/>
      <c r="J854" s="17"/>
      <c r="K854" s="18" t="str">
        <f t="shared" si="11"/>
        <v xml:space="preserve"> </v>
      </c>
      <c r="L854" s="34"/>
      <c r="M854" s="82"/>
      <c r="N854" s="37"/>
    </row>
    <row r="855" spans="1:14" ht="12.75" customHeight="1" x14ac:dyDescent="0.3">
      <c r="A855" s="27"/>
      <c r="B855" s="41"/>
      <c r="C855" s="71"/>
      <c r="D855" s="28"/>
      <c r="E855" s="29"/>
      <c r="F855" s="56"/>
      <c r="G855" s="39"/>
      <c r="H855" s="51"/>
      <c r="I855" s="45"/>
      <c r="J855" s="17"/>
      <c r="K855" s="18" t="str">
        <f t="shared" si="11"/>
        <v xml:space="preserve"> </v>
      </c>
      <c r="L855" s="34"/>
      <c r="M855" s="82"/>
      <c r="N855" s="37"/>
    </row>
    <row r="856" spans="1:14" ht="12.75" customHeight="1" x14ac:dyDescent="0.3">
      <c r="A856" s="27"/>
      <c r="B856" s="41"/>
      <c r="C856" s="71"/>
      <c r="D856" s="28"/>
      <c r="E856" s="29"/>
      <c r="F856" s="56"/>
      <c r="G856" s="39"/>
      <c r="H856" s="51"/>
      <c r="I856" s="45"/>
      <c r="J856" s="17"/>
      <c r="K856" s="18" t="str">
        <f t="shared" si="11"/>
        <v xml:space="preserve"> </v>
      </c>
      <c r="L856" s="34"/>
      <c r="M856" s="82"/>
      <c r="N856" s="37"/>
    </row>
    <row r="857" spans="1:14" ht="12.75" customHeight="1" x14ac:dyDescent="0.3">
      <c r="A857" s="27"/>
      <c r="B857" s="41"/>
      <c r="C857" s="71"/>
      <c r="D857" s="28"/>
      <c r="E857" s="29"/>
      <c r="F857" s="56"/>
      <c r="G857" s="39"/>
      <c r="H857" s="51"/>
      <c r="I857" s="45"/>
      <c r="J857" s="17"/>
      <c r="K857" s="18" t="str">
        <f t="shared" si="11"/>
        <v xml:space="preserve"> </v>
      </c>
      <c r="L857" s="34"/>
      <c r="M857" s="82"/>
      <c r="N857" s="37"/>
    </row>
    <row r="858" spans="1:14" ht="12.75" customHeight="1" x14ac:dyDescent="0.3">
      <c r="A858" s="27"/>
      <c r="B858" s="41"/>
      <c r="C858" s="71"/>
      <c r="D858" s="28"/>
      <c r="E858" s="29"/>
      <c r="F858" s="56"/>
      <c r="G858" s="39"/>
      <c r="H858" s="51"/>
      <c r="I858" s="45"/>
      <c r="J858" s="17"/>
      <c r="K858" s="18" t="str">
        <f t="shared" si="11"/>
        <v xml:space="preserve"> </v>
      </c>
      <c r="L858" s="34"/>
      <c r="M858" s="82"/>
      <c r="N858" s="37"/>
    </row>
    <row r="859" spans="1:14" ht="12.75" customHeight="1" x14ac:dyDescent="0.3">
      <c r="A859" s="27"/>
      <c r="B859" s="41"/>
      <c r="C859" s="71"/>
      <c r="D859" s="28"/>
      <c r="E859" s="29"/>
      <c r="F859" s="56"/>
      <c r="G859" s="39"/>
      <c r="H859" s="51"/>
      <c r="I859" s="45"/>
      <c r="J859" s="17"/>
      <c r="K859" s="18" t="str">
        <f t="shared" si="11"/>
        <v xml:space="preserve"> </v>
      </c>
      <c r="L859" s="34"/>
      <c r="M859" s="82"/>
      <c r="N859" s="37"/>
    </row>
    <row r="860" spans="1:14" ht="12.75" customHeight="1" x14ac:dyDescent="0.3">
      <c r="A860" s="27"/>
      <c r="B860" s="41"/>
      <c r="C860" s="71"/>
      <c r="D860" s="28"/>
      <c r="E860" s="29"/>
      <c r="F860" s="56"/>
      <c r="G860" s="39"/>
      <c r="H860" s="51"/>
      <c r="I860" s="45"/>
      <c r="J860" s="17"/>
      <c r="K860" s="18" t="str">
        <f t="shared" si="11"/>
        <v xml:space="preserve"> </v>
      </c>
      <c r="L860" s="34"/>
      <c r="M860" s="82"/>
      <c r="N860" s="37"/>
    </row>
    <row r="861" spans="1:14" ht="12.75" customHeight="1" x14ac:dyDescent="0.3">
      <c r="A861" s="27"/>
      <c r="B861" s="41"/>
      <c r="C861" s="71"/>
      <c r="D861" s="28"/>
      <c r="E861" s="29"/>
      <c r="F861" s="56"/>
      <c r="G861" s="39"/>
      <c r="H861" s="51"/>
      <c r="I861" s="45"/>
      <c r="J861" s="17"/>
      <c r="K861" s="18" t="str">
        <f t="shared" si="11"/>
        <v xml:space="preserve"> </v>
      </c>
      <c r="L861" s="34"/>
      <c r="M861" s="82"/>
      <c r="N861" s="37"/>
    </row>
    <row r="862" spans="1:14" ht="12.75" customHeight="1" x14ac:dyDescent="0.3">
      <c r="A862" s="27"/>
      <c r="B862" s="41"/>
      <c r="C862" s="71"/>
      <c r="D862" s="28"/>
      <c r="E862" s="29"/>
      <c r="F862" s="56"/>
      <c r="G862" s="39"/>
      <c r="H862" s="51"/>
      <c r="I862" s="45"/>
      <c r="J862" s="17"/>
      <c r="K862" s="18" t="str">
        <f t="shared" si="11"/>
        <v xml:space="preserve"> </v>
      </c>
      <c r="L862" s="34"/>
      <c r="M862" s="82"/>
      <c r="N862" s="37"/>
    </row>
    <row r="863" spans="1:14" ht="12.75" customHeight="1" x14ac:dyDescent="0.3">
      <c r="A863" s="27"/>
      <c r="B863" s="41"/>
      <c r="C863" s="71"/>
      <c r="D863" s="28"/>
      <c r="E863" s="29"/>
      <c r="F863" s="56"/>
      <c r="G863" s="39"/>
      <c r="H863" s="51"/>
      <c r="I863" s="45"/>
      <c r="J863" s="17"/>
      <c r="K863" s="18" t="str">
        <f t="shared" si="11"/>
        <v xml:space="preserve"> </v>
      </c>
      <c r="L863" s="34"/>
      <c r="M863" s="82"/>
      <c r="N863" s="37"/>
    </row>
    <row r="864" spans="1:14" ht="12.75" customHeight="1" x14ac:dyDescent="0.3">
      <c r="A864" s="27"/>
      <c r="B864" s="41"/>
      <c r="C864" s="71"/>
      <c r="D864" s="28"/>
      <c r="E864" s="29"/>
      <c r="F864" s="56"/>
      <c r="G864" s="39"/>
      <c r="H864" s="51"/>
      <c r="I864" s="45"/>
      <c r="J864" s="17"/>
      <c r="K864" s="18" t="str">
        <f t="shared" si="11"/>
        <v xml:space="preserve"> </v>
      </c>
      <c r="L864" s="34"/>
      <c r="M864" s="82"/>
      <c r="N864" s="37"/>
    </row>
    <row r="865" spans="1:14" ht="12.75" customHeight="1" x14ac:dyDescent="0.3">
      <c r="A865" s="27"/>
      <c r="B865" s="41"/>
      <c r="C865" s="71"/>
      <c r="D865" s="28"/>
      <c r="E865" s="29"/>
      <c r="F865" s="56"/>
      <c r="G865" s="39"/>
      <c r="H865" s="51"/>
      <c r="I865" s="45"/>
      <c r="J865" s="17"/>
      <c r="K865" s="18" t="str">
        <f t="shared" si="11"/>
        <v xml:space="preserve"> </v>
      </c>
      <c r="L865" s="34"/>
      <c r="M865" s="82"/>
      <c r="N865" s="37"/>
    </row>
    <row r="866" spans="1:14" ht="12.75" customHeight="1" x14ac:dyDescent="0.3">
      <c r="A866" s="27"/>
      <c r="B866" s="41"/>
      <c r="C866" s="71"/>
      <c r="D866" s="28"/>
      <c r="E866" s="29"/>
      <c r="F866" s="56"/>
      <c r="G866" s="39"/>
      <c r="H866" s="51"/>
      <c r="I866" s="45"/>
      <c r="J866" s="17"/>
      <c r="K866" s="18" t="str">
        <f t="shared" si="11"/>
        <v xml:space="preserve"> </v>
      </c>
      <c r="L866" s="34"/>
      <c r="M866" s="82"/>
      <c r="N866" s="37"/>
    </row>
    <row r="867" spans="1:14" ht="12.75" customHeight="1" x14ac:dyDescent="0.3">
      <c r="A867" s="26"/>
      <c r="B867" s="41"/>
      <c r="C867" s="71"/>
      <c r="D867" s="28"/>
      <c r="E867" s="29"/>
      <c r="F867" s="56"/>
      <c r="G867" s="39"/>
      <c r="H867" s="51"/>
      <c r="I867" s="45"/>
      <c r="J867" s="17"/>
      <c r="K867" s="18" t="str">
        <f t="shared" si="11"/>
        <v xml:space="preserve"> </v>
      </c>
      <c r="L867" s="34"/>
      <c r="M867" s="82"/>
      <c r="N867" s="37"/>
    </row>
    <row r="868" spans="1:14" ht="12.75" customHeight="1" x14ac:dyDescent="0.3">
      <c r="A868" s="27"/>
      <c r="B868" s="41"/>
      <c r="C868" s="71"/>
      <c r="D868" s="28"/>
      <c r="E868" s="29"/>
      <c r="F868" s="56"/>
      <c r="G868" s="39"/>
      <c r="H868" s="51"/>
      <c r="I868" s="45"/>
      <c r="J868" s="17"/>
      <c r="K868" s="18" t="str">
        <f t="shared" si="11"/>
        <v xml:space="preserve"> </v>
      </c>
      <c r="L868" s="34"/>
      <c r="M868" s="82"/>
      <c r="N868" s="37"/>
    </row>
    <row r="869" spans="1:14" ht="12.75" customHeight="1" x14ac:dyDescent="0.3">
      <c r="A869" s="27"/>
      <c r="B869" s="41"/>
      <c r="C869" s="71"/>
      <c r="D869" s="28"/>
      <c r="E869" s="29"/>
      <c r="F869" s="56"/>
      <c r="G869" s="39"/>
      <c r="H869" s="51"/>
      <c r="I869" s="45"/>
      <c r="J869" s="17"/>
      <c r="K869" s="18" t="str">
        <f t="shared" si="11"/>
        <v xml:space="preserve"> </v>
      </c>
      <c r="L869" s="34"/>
      <c r="M869" s="82"/>
      <c r="N869" s="37"/>
    </row>
    <row r="870" spans="1:14" ht="12.75" customHeight="1" x14ac:dyDescent="0.3">
      <c r="A870" s="27"/>
      <c r="B870" s="41"/>
      <c r="C870" s="71"/>
      <c r="D870" s="28"/>
      <c r="E870" s="29"/>
      <c r="F870" s="56"/>
      <c r="G870" s="39"/>
      <c r="H870" s="51"/>
      <c r="I870" s="45"/>
      <c r="J870" s="17"/>
      <c r="K870" s="18" t="str">
        <f t="shared" si="11"/>
        <v xml:space="preserve"> </v>
      </c>
      <c r="L870" s="34"/>
      <c r="M870" s="82"/>
      <c r="N870" s="37"/>
    </row>
    <row r="871" spans="1:14" ht="12.75" customHeight="1" x14ac:dyDescent="0.3">
      <c r="A871" s="27"/>
      <c r="B871" s="41"/>
      <c r="C871" s="71"/>
      <c r="D871" s="28"/>
      <c r="E871" s="29"/>
      <c r="F871" s="56"/>
      <c r="G871" s="39"/>
      <c r="H871" s="51"/>
      <c r="I871" s="45"/>
      <c r="J871" s="17"/>
      <c r="K871" s="18" t="str">
        <f t="shared" si="11"/>
        <v xml:space="preserve"> </v>
      </c>
      <c r="L871" s="34"/>
      <c r="M871" s="82"/>
      <c r="N871" s="37"/>
    </row>
    <row r="872" spans="1:14" ht="12.75" customHeight="1" x14ac:dyDescent="0.3">
      <c r="A872" s="27"/>
      <c r="B872" s="41"/>
      <c r="C872" s="71"/>
      <c r="D872" s="28"/>
      <c r="E872" s="29"/>
      <c r="F872" s="56"/>
      <c r="G872" s="39"/>
      <c r="H872" s="51"/>
      <c r="I872" s="45"/>
      <c r="J872" s="17"/>
      <c r="K872" s="18" t="str">
        <f t="shared" si="11"/>
        <v xml:space="preserve"> </v>
      </c>
      <c r="L872" s="34"/>
      <c r="M872" s="82"/>
      <c r="N872" s="37"/>
    </row>
    <row r="873" spans="1:14" ht="12.75" customHeight="1" x14ac:dyDescent="0.3">
      <c r="A873" s="27"/>
      <c r="B873" s="41"/>
      <c r="C873" s="71"/>
      <c r="D873" s="28"/>
      <c r="E873" s="29"/>
      <c r="F873" s="56"/>
      <c r="G873" s="39"/>
      <c r="H873" s="51"/>
      <c r="I873" s="45"/>
      <c r="J873" s="17"/>
      <c r="K873" s="18" t="str">
        <f t="shared" si="11"/>
        <v xml:space="preserve"> </v>
      </c>
      <c r="L873" s="34"/>
      <c r="M873" s="82"/>
      <c r="N873" s="37"/>
    </row>
    <row r="874" spans="1:14" ht="12.75" customHeight="1" x14ac:dyDescent="0.3">
      <c r="A874" s="27"/>
      <c r="B874" s="41"/>
      <c r="C874" s="71"/>
      <c r="D874" s="28"/>
      <c r="E874" s="29"/>
      <c r="F874" s="56"/>
      <c r="G874" s="39"/>
      <c r="H874" s="51"/>
      <c r="I874" s="45"/>
      <c r="J874" s="17"/>
      <c r="K874" s="18" t="str">
        <f t="shared" si="11"/>
        <v xml:space="preserve"> </v>
      </c>
      <c r="L874" s="34"/>
      <c r="M874" s="82"/>
      <c r="N874" s="37"/>
    </row>
    <row r="875" spans="1:14" ht="12.75" customHeight="1" x14ac:dyDescent="0.3">
      <c r="A875" s="27"/>
      <c r="B875" s="41"/>
      <c r="C875" s="71"/>
      <c r="D875" s="28"/>
      <c r="E875" s="29"/>
      <c r="F875" s="56"/>
      <c r="G875" s="39"/>
      <c r="H875" s="51"/>
      <c r="I875" s="45"/>
      <c r="J875" s="17"/>
      <c r="K875" s="18" t="str">
        <f t="shared" si="11"/>
        <v xml:space="preserve"> </v>
      </c>
      <c r="L875" s="34"/>
      <c r="M875" s="82"/>
      <c r="N875" s="37"/>
    </row>
    <row r="876" spans="1:14" ht="12.75" customHeight="1" x14ac:dyDescent="0.3">
      <c r="A876" s="27"/>
      <c r="B876" s="41"/>
      <c r="C876" s="71"/>
      <c r="D876" s="28"/>
      <c r="E876" s="29"/>
      <c r="F876" s="56"/>
      <c r="G876" s="39"/>
      <c r="H876" s="51"/>
      <c r="I876" s="45"/>
      <c r="J876" s="17"/>
      <c r="K876" s="18" t="str">
        <f t="shared" si="11"/>
        <v xml:space="preserve"> </v>
      </c>
      <c r="L876" s="34"/>
      <c r="M876" s="82"/>
      <c r="N876" s="37"/>
    </row>
    <row r="877" spans="1:14" ht="12.75" customHeight="1" x14ac:dyDescent="0.3">
      <c r="A877" s="27"/>
      <c r="B877" s="41"/>
      <c r="C877" s="71"/>
      <c r="D877" s="28"/>
      <c r="E877" s="29"/>
      <c r="F877" s="56"/>
      <c r="G877" s="39"/>
      <c r="H877" s="51"/>
      <c r="I877" s="45"/>
      <c r="J877" s="17"/>
      <c r="K877" s="18" t="str">
        <f t="shared" ref="K877:K940" si="12">IF(I877,IF(ISNUMBER(J877),J877*I877," ")," ")</f>
        <v xml:space="preserve"> </v>
      </c>
      <c r="L877" s="34"/>
      <c r="M877" s="82"/>
      <c r="N877" s="37"/>
    </row>
    <row r="878" spans="1:14" ht="12.75" customHeight="1" x14ac:dyDescent="0.3">
      <c r="A878" s="27"/>
      <c r="B878" s="41"/>
      <c r="C878" s="71"/>
      <c r="D878" s="28"/>
      <c r="E878" s="29"/>
      <c r="F878" s="56"/>
      <c r="G878" s="39"/>
      <c r="H878" s="51"/>
      <c r="I878" s="45"/>
      <c r="J878" s="17"/>
      <c r="K878" s="18" t="str">
        <f t="shared" si="12"/>
        <v xml:space="preserve"> </v>
      </c>
      <c r="L878" s="34"/>
      <c r="M878" s="82"/>
      <c r="N878" s="37"/>
    </row>
    <row r="879" spans="1:14" ht="12.75" customHeight="1" x14ac:dyDescent="0.3">
      <c r="A879" s="27"/>
      <c r="B879" s="41"/>
      <c r="C879" s="71"/>
      <c r="D879" s="28"/>
      <c r="E879" s="29"/>
      <c r="F879" s="56"/>
      <c r="G879" s="39"/>
      <c r="H879" s="51"/>
      <c r="I879" s="45"/>
      <c r="J879" s="17"/>
      <c r="K879" s="18" t="str">
        <f t="shared" si="12"/>
        <v xml:space="preserve"> </v>
      </c>
      <c r="L879" s="34"/>
      <c r="M879" s="82"/>
      <c r="N879" s="37"/>
    </row>
    <row r="880" spans="1:14" ht="12.75" customHeight="1" x14ac:dyDescent="0.3">
      <c r="A880" s="27"/>
      <c r="B880" s="41"/>
      <c r="C880" s="71"/>
      <c r="D880" s="28"/>
      <c r="E880" s="29"/>
      <c r="F880" s="56"/>
      <c r="G880" s="39"/>
      <c r="H880" s="51"/>
      <c r="I880" s="45"/>
      <c r="J880" s="17"/>
      <c r="K880" s="18" t="str">
        <f t="shared" si="12"/>
        <v xml:space="preserve"> </v>
      </c>
      <c r="L880" s="34"/>
      <c r="M880" s="82"/>
      <c r="N880" s="37"/>
    </row>
    <row r="881" spans="1:14" ht="12.75" customHeight="1" x14ac:dyDescent="0.3">
      <c r="A881" s="27"/>
      <c r="B881" s="41"/>
      <c r="C881" s="71"/>
      <c r="D881" s="28"/>
      <c r="E881" s="29"/>
      <c r="F881" s="56"/>
      <c r="G881" s="39"/>
      <c r="H881" s="51"/>
      <c r="I881" s="45"/>
      <c r="J881" s="17"/>
      <c r="K881" s="18" t="str">
        <f t="shared" si="12"/>
        <v xml:space="preserve"> </v>
      </c>
      <c r="L881" s="34"/>
      <c r="M881" s="82"/>
      <c r="N881" s="37"/>
    </row>
    <row r="882" spans="1:14" ht="12.75" customHeight="1" x14ac:dyDescent="0.3">
      <c r="A882" s="27"/>
      <c r="B882" s="41"/>
      <c r="C882" s="71"/>
      <c r="D882" s="28"/>
      <c r="E882" s="29"/>
      <c r="F882" s="56"/>
      <c r="G882" s="39"/>
      <c r="H882" s="51"/>
      <c r="I882" s="45"/>
      <c r="J882" s="17"/>
      <c r="K882" s="18" t="str">
        <f t="shared" si="12"/>
        <v xml:space="preserve"> </v>
      </c>
      <c r="L882" s="34"/>
      <c r="M882" s="82"/>
      <c r="N882" s="37"/>
    </row>
    <row r="883" spans="1:14" ht="12.75" customHeight="1" x14ac:dyDescent="0.3">
      <c r="A883" s="27"/>
      <c r="B883" s="41"/>
      <c r="C883" s="71"/>
      <c r="D883" s="28"/>
      <c r="E883" s="29"/>
      <c r="F883" s="56"/>
      <c r="G883" s="39"/>
      <c r="H883" s="51"/>
      <c r="I883" s="45"/>
      <c r="J883" s="17"/>
      <c r="K883" s="18" t="str">
        <f t="shared" si="12"/>
        <v xml:space="preserve"> </v>
      </c>
      <c r="L883" s="34"/>
      <c r="M883" s="82"/>
      <c r="N883" s="37"/>
    </row>
    <row r="884" spans="1:14" ht="12.75" customHeight="1" x14ac:dyDescent="0.3">
      <c r="A884" s="27"/>
      <c r="B884" s="41"/>
      <c r="C884" s="71"/>
      <c r="D884" s="28"/>
      <c r="E884" s="29"/>
      <c r="F884" s="56"/>
      <c r="G884" s="39"/>
      <c r="H884" s="51"/>
      <c r="I884" s="45"/>
      <c r="J884" s="17"/>
      <c r="K884" s="18" t="str">
        <f t="shared" si="12"/>
        <v xml:space="preserve"> </v>
      </c>
      <c r="L884" s="34"/>
      <c r="M884" s="82"/>
      <c r="N884" s="37"/>
    </row>
    <row r="885" spans="1:14" ht="12.75" customHeight="1" x14ac:dyDescent="0.3">
      <c r="A885" s="27"/>
      <c r="B885" s="41"/>
      <c r="C885" s="71"/>
      <c r="D885" s="28"/>
      <c r="E885" s="29"/>
      <c r="F885" s="56"/>
      <c r="G885" s="39"/>
      <c r="H885" s="51"/>
      <c r="I885" s="45"/>
      <c r="J885" s="17"/>
      <c r="K885" s="18" t="str">
        <f t="shared" si="12"/>
        <v xml:space="preserve"> </v>
      </c>
      <c r="L885" s="34"/>
      <c r="M885" s="82"/>
      <c r="N885" s="37"/>
    </row>
    <row r="886" spans="1:14" ht="12.75" customHeight="1" x14ac:dyDescent="0.3">
      <c r="A886" s="27"/>
      <c r="B886" s="41"/>
      <c r="C886" s="71"/>
      <c r="D886" s="28"/>
      <c r="E886" s="29"/>
      <c r="F886" s="56"/>
      <c r="G886" s="39"/>
      <c r="H886" s="51"/>
      <c r="I886" s="45"/>
      <c r="J886" s="17"/>
      <c r="K886" s="18" t="str">
        <f t="shared" si="12"/>
        <v xml:space="preserve"> </v>
      </c>
      <c r="L886" s="34"/>
      <c r="M886" s="82"/>
      <c r="N886" s="37"/>
    </row>
    <row r="887" spans="1:14" ht="12.75" customHeight="1" x14ac:dyDescent="0.3">
      <c r="A887" s="27"/>
      <c r="B887" s="41"/>
      <c r="C887" s="71"/>
      <c r="D887" s="28"/>
      <c r="E887" s="29"/>
      <c r="F887" s="56"/>
      <c r="G887" s="39"/>
      <c r="H887" s="51"/>
      <c r="I887" s="45"/>
      <c r="J887" s="17"/>
      <c r="K887" s="18" t="str">
        <f t="shared" si="12"/>
        <v xml:space="preserve"> </v>
      </c>
      <c r="L887" s="34"/>
      <c r="M887" s="82"/>
      <c r="N887" s="37"/>
    </row>
    <row r="888" spans="1:14" ht="12.75" customHeight="1" x14ac:dyDescent="0.3">
      <c r="A888" s="27"/>
      <c r="B888" s="41"/>
      <c r="C888" s="71"/>
      <c r="D888" s="28"/>
      <c r="E888" s="29"/>
      <c r="F888" s="56"/>
      <c r="G888" s="39"/>
      <c r="H888" s="51"/>
      <c r="I888" s="45"/>
      <c r="J888" s="17"/>
      <c r="K888" s="18" t="str">
        <f t="shared" si="12"/>
        <v xml:space="preserve"> </v>
      </c>
      <c r="L888" s="34"/>
      <c r="M888" s="82"/>
      <c r="N888" s="37"/>
    </row>
    <row r="889" spans="1:14" ht="12.75" customHeight="1" x14ac:dyDescent="0.3">
      <c r="A889" s="26"/>
      <c r="B889" s="41"/>
      <c r="C889" s="71"/>
      <c r="D889" s="28"/>
      <c r="E889" s="29"/>
      <c r="F889" s="56"/>
      <c r="G889" s="39"/>
      <c r="H889" s="51"/>
      <c r="I889" s="45"/>
      <c r="J889" s="17"/>
      <c r="K889" s="18" t="str">
        <f t="shared" si="12"/>
        <v xml:space="preserve"> </v>
      </c>
      <c r="L889" s="34"/>
      <c r="M889" s="82"/>
      <c r="N889" s="37"/>
    </row>
    <row r="890" spans="1:14" ht="12.75" customHeight="1" x14ac:dyDescent="0.3">
      <c r="A890" s="27"/>
      <c r="B890" s="41"/>
      <c r="C890" s="71"/>
      <c r="D890" s="28"/>
      <c r="E890" s="29"/>
      <c r="F890" s="56"/>
      <c r="G890" s="39"/>
      <c r="H890" s="51"/>
      <c r="I890" s="45"/>
      <c r="J890" s="17"/>
      <c r="K890" s="18" t="str">
        <f t="shared" si="12"/>
        <v xml:space="preserve"> </v>
      </c>
      <c r="L890" s="34"/>
      <c r="M890" s="82"/>
      <c r="N890" s="37"/>
    </row>
    <row r="891" spans="1:14" ht="12.75" customHeight="1" x14ac:dyDescent="0.3">
      <c r="A891" s="27"/>
      <c r="B891" s="41"/>
      <c r="C891" s="71"/>
      <c r="D891" s="28"/>
      <c r="E891" s="29"/>
      <c r="F891" s="56"/>
      <c r="G891" s="39"/>
      <c r="H891" s="51"/>
      <c r="I891" s="45"/>
      <c r="J891" s="17"/>
      <c r="K891" s="18" t="str">
        <f t="shared" si="12"/>
        <v xml:space="preserve"> </v>
      </c>
      <c r="L891" s="34"/>
      <c r="M891" s="82"/>
      <c r="N891" s="37"/>
    </row>
    <row r="892" spans="1:14" ht="12.75" customHeight="1" x14ac:dyDescent="0.3">
      <c r="A892" s="27"/>
      <c r="B892" s="41"/>
      <c r="C892" s="71"/>
      <c r="D892" s="28"/>
      <c r="E892" s="29"/>
      <c r="F892" s="56"/>
      <c r="G892" s="39"/>
      <c r="H892" s="51"/>
      <c r="I892" s="45"/>
      <c r="J892" s="17"/>
      <c r="K892" s="18" t="str">
        <f t="shared" si="12"/>
        <v xml:space="preserve"> </v>
      </c>
      <c r="L892" s="34"/>
      <c r="M892" s="82"/>
      <c r="N892" s="37"/>
    </row>
    <row r="893" spans="1:14" ht="12.75" customHeight="1" x14ac:dyDescent="0.3">
      <c r="A893" s="27"/>
      <c r="B893" s="41"/>
      <c r="C893" s="71"/>
      <c r="D893" s="28"/>
      <c r="E893" s="29"/>
      <c r="F893" s="56"/>
      <c r="G893" s="39"/>
      <c r="H893" s="51"/>
      <c r="I893" s="45"/>
      <c r="J893" s="17"/>
      <c r="K893" s="18" t="str">
        <f t="shared" si="12"/>
        <v xml:space="preserve"> </v>
      </c>
      <c r="L893" s="34"/>
      <c r="M893" s="82"/>
      <c r="N893" s="37"/>
    </row>
    <row r="894" spans="1:14" ht="12.75" customHeight="1" x14ac:dyDescent="0.3">
      <c r="A894" s="27"/>
      <c r="B894" s="41"/>
      <c r="C894" s="71"/>
      <c r="D894" s="28"/>
      <c r="E894" s="29"/>
      <c r="F894" s="56"/>
      <c r="G894" s="39"/>
      <c r="H894" s="51"/>
      <c r="I894" s="45"/>
      <c r="J894" s="17"/>
      <c r="K894" s="18" t="str">
        <f t="shared" si="12"/>
        <v xml:space="preserve"> </v>
      </c>
      <c r="L894" s="34"/>
      <c r="M894" s="82"/>
      <c r="N894" s="37"/>
    </row>
    <row r="895" spans="1:14" ht="12.75" customHeight="1" x14ac:dyDescent="0.3">
      <c r="A895" s="27"/>
      <c r="B895" s="41"/>
      <c r="C895" s="71"/>
      <c r="D895" s="28"/>
      <c r="E895" s="29"/>
      <c r="F895" s="56"/>
      <c r="G895" s="39"/>
      <c r="H895" s="51"/>
      <c r="I895" s="45"/>
      <c r="J895" s="17"/>
      <c r="K895" s="18" t="str">
        <f t="shared" si="12"/>
        <v xml:space="preserve"> </v>
      </c>
      <c r="L895" s="34"/>
      <c r="M895" s="82"/>
      <c r="N895" s="37"/>
    </row>
    <row r="896" spans="1:14" ht="12.75" customHeight="1" x14ac:dyDescent="0.3">
      <c r="A896" s="27"/>
      <c r="B896" s="41"/>
      <c r="C896" s="71"/>
      <c r="D896" s="28"/>
      <c r="E896" s="29"/>
      <c r="F896" s="56"/>
      <c r="G896" s="39"/>
      <c r="H896" s="51"/>
      <c r="I896" s="45"/>
      <c r="J896" s="17"/>
      <c r="K896" s="18" t="str">
        <f t="shared" si="12"/>
        <v xml:space="preserve"> </v>
      </c>
      <c r="L896" s="34"/>
      <c r="M896" s="82"/>
      <c r="N896" s="37"/>
    </row>
    <row r="897" spans="1:14" ht="12.75" customHeight="1" x14ac:dyDescent="0.3">
      <c r="A897" s="27"/>
      <c r="B897" s="41"/>
      <c r="C897" s="71"/>
      <c r="D897" s="28"/>
      <c r="E897" s="29"/>
      <c r="F897" s="56"/>
      <c r="G897" s="39"/>
      <c r="H897" s="51"/>
      <c r="I897" s="45"/>
      <c r="J897" s="17"/>
      <c r="K897" s="18" t="str">
        <f t="shared" si="12"/>
        <v xml:space="preserve"> </v>
      </c>
      <c r="L897" s="34"/>
      <c r="M897" s="82"/>
      <c r="N897" s="37"/>
    </row>
    <row r="898" spans="1:14" ht="12.75" customHeight="1" x14ac:dyDescent="0.3">
      <c r="A898" s="27"/>
      <c r="B898" s="41"/>
      <c r="C898" s="71"/>
      <c r="D898" s="28"/>
      <c r="E898" s="29"/>
      <c r="F898" s="56"/>
      <c r="G898" s="39"/>
      <c r="H898" s="51"/>
      <c r="I898" s="45"/>
      <c r="J898" s="17"/>
      <c r="K898" s="18" t="str">
        <f t="shared" si="12"/>
        <v xml:space="preserve"> </v>
      </c>
      <c r="L898" s="34"/>
      <c r="M898" s="82"/>
      <c r="N898" s="37"/>
    </row>
    <row r="899" spans="1:14" ht="12.75" customHeight="1" x14ac:dyDescent="0.3">
      <c r="A899" s="27"/>
      <c r="B899" s="41"/>
      <c r="C899" s="71"/>
      <c r="D899" s="28"/>
      <c r="E899" s="29"/>
      <c r="F899" s="56"/>
      <c r="G899" s="39"/>
      <c r="H899" s="51"/>
      <c r="I899" s="45"/>
      <c r="J899" s="17"/>
      <c r="K899" s="18" t="str">
        <f t="shared" si="12"/>
        <v xml:space="preserve"> </v>
      </c>
      <c r="L899" s="34"/>
      <c r="M899" s="82"/>
      <c r="N899" s="37"/>
    </row>
    <row r="900" spans="1:14" ht="12.75" customHeight="1" x14ac:dyDescent="0.3">
      <c r="A900" s="27"/>
      <c r="B900" s="41"/>
      <c r="C900" s="71"/>
      <c r="D900" s="28"/>
      <c r="E900" s="29"/>
      <c r="F900" s="56"/>
      <c r="G900" s="39"/>
      <c r="H900" s="51"/>
      <c r="I900" s="45"/>
      <c r="J900" s="17"/>
      <c r="K900" s="18" t="str">
        <f t="shared" si="12"/>
        <v xml:space="preserve"> </v>
      </c>
      <c r="L900" s="34"/>
      <c r="M900" s="82"/>
      <c r="N900" s="37"/>
    </row>
    <row r="901" spans="1:14" ht="12.75" customHeight="1" x14ac:dyDescent="0.3">
      <c r="A901" s="27"/>
      <c r="B901" s="41"/>
      <c r="C901" s="71"/>
      <c r="D901" s="28"/>
      <c r="E901" s="29"/>
      <c r="F901" s="56"/>
      <c r="G901" s="39"/>
      <c r="H901" s="51"/>
      <c r="I901" s="45"/>
      <c r="J901" s="17"/>
      <c r="K901" s="18" t="str">
        <f t="shared" si="12"/>
        <v xml:space="preserve"> </v>
      </c>
      <c r="L901" s="34"/>
      <c r="M901" s="82"/>
      <c r="N901" s="37"/>
    </row>
    <row r="902" spans="1:14" ht="12.75" customHeight="1" x14ac:dyDescent="0.3">
      <c r="A902" s="27"/>
      <c r="B902" s="41"/>
      <c r="C902" s="71"/>
      <c r="D902" s="28"/>
      <c r="E902" s="29"/>
      <c r="F902" s="56"/>
      <c r="G902" s="39"/>
      <c r="H902" s="51"/>
      <c r="I902" s="45"/>
      <c r="J902" s="17"/>
      <c r="K902" s="18" t="str">
        <f t="shared" si="12"/>
        <v xml:space="preserve"> </v>
      </c>
      <c r="L902" s="34"/>
      <c r="M902" s="82"/>
      <c r="N902" s="37"/>
    </row>
    <row r="903" spans="1:14" ht="12.75" customHeight="1" x14ac:dyDescent="0.3">
      <c r="A903" s="27"/>
      <c r="B903" s="41"/>
      <c r="C903" s="71"/>
      <c r="D903" s="28"/>
      <c r="E903" s="29"/>
      <c r="F903" s="56"/>
      <c r="G903" s="39"/>
      <c r="H903" s="51"/>
      <c r="I903" s="45"/>
      <c r="J903" s="17"/>
      <c r="K903" s="18" t="str">
        <f t="shared" si="12"/>
        <v xml:space="preserve"> </v>
      </c>
      <c r="L903" s="34"/>
      <c r="M903" s="82"/>
      <c r="N903" s="37"/>
    </row>
    <row r="904" spans="1:14" ht="12.75" customHeight="1" x14ac:dyDescent="0.3">
      <c r="A904" s="27"/>
      <c r="B904" s="41"/>
      <c r="C904" s="71"/>
      <c r="D904" s="28"/>
      <c r="E904" s="29"/>
      <c r="F904" s="56"/>
      <c r="G904" s="39"/>
      <c r="H904" s="51"/>
      <c r="I904" s="45"/>
      <c r="J904" s="17"/>
      <c r="K904" s="18" t="str">
        <f t="shared" si="12"/>
        <v xml:space="preserve"> </v>
      </c>
      <c r="L904" s="34"/>
      <c r="M904" s="82"/>
      <c r="N904" s="37"/>
    </row>
    <row r="905" spans="1:14" ht="12.75" customHeight="1" x14ac:dyDescent="0.3">
      <c r="A905" s="27"/>
      <c r="B905" s="41"/>
      <c r="C905" s="71"/>
      <c r="D905" s="28"/>
      <c r="E905" s="29"/>
      <c r="F905" s="56"/>
      <c r="G905" s="39"/>
      <c r="H905" s="51"/>
      <c r="I905" s="45"/>
      <c r="J905" s="17"/>
      <c r="K905" s="18" t="str">
        <f t="shared" si="12"/>
        <v xml:space="preserve"> </v>
      </c>
      <c r="L905" s="34"/>
      <c r="M905" s="82"/>
      <c r="N905" s="37"/>
    </row>
    <row r="906" spans="1:14" ht="12.75" customHeight="1" x14ac:dyDescent="0.3">
      <c r="A906" s="27"/>
      <c r="B906" s="41"/>
      <c r="C906" s="71"/>
      <c r="D906" s="28"/>
      <c r="E906" s="29"/>
      <c r="F906" s="56"/>
      <c r="G906" s="39"/>
      <c r="H906" s="51"/>
      <c r="I906" s="45"/>
      <c r="J906" s="17"/>
      <c r="K906" s="18" t="str">
        <f t="shared" si="12"/>
        <v xml:space="preserve"> </v>
      </c>
      <c r="L906" s="34"/>
      <c r="M906" s="82"/>
      <c r="N906" s="37"/>
    </row>
    <row r="907" spans="1:14" ht="12.75" customHeight="1" x14ac:dyDescent="0.3">
      <c r="A907" s="27"/>
      <c r="B907" s="41"/>
      <c r="C907" s="71"/>
      <c r="D907" s="28"/>
      <c r="E907" s="29"/>
      <c r="F907" s="56"/>
      <c r="G907" s="39"/>
      <c r="H907" s="51"/>
      <c r="I907" s="45"/>
      <c r="J907" s="17"/>
      <c r="K907" s="18" t="str">
        <f t="shared" si="12"/>
        <v xml:space="preserve"> </v>
      </c>
      <c r="L907" s="34"/>
      <c r="M907" s="82"/>
      <c r="N907" s="37"/>
    </row>
    <row r="908" spans="1:14" ht="12.75" customHeight="1" x14ac:dyDescent="0.3">
      <c r="A908" s="27"/>
      <c r="B908" s="41"/>
      <c r="C908" s="71"/>
      <c r="D908" s="28"/>
      <c r="E908" s="29"/>
      <c r="F908" s="56"/>
      <c r="G908" s="39"/>
      <c r="H908" s="51"/>
      <c r="I908" s="45"/>
      <c r="J908" s="17"/>
      <c r="K908" s="18" t="str">
        <f t="shared" si="12"/>
        <v xml:space="preserve"> </v>
      </c>
      <c r="L908" s="34"/>
      <c r="M908" s="82"/>
      <c r="N908" s="37"/>
    </row>
    <row r="909" spans="1:14" ht="12.75" customHeight="1" x14ac:dyDescent="0.3">
      <c r="A909" s="27"/>
      <c r="B909" s="41"/>
      <c r="C909" s="71"/>
      <c r="D909" s="28"/>
      <c r="E909" s="29"/>
      <c r="F909" s="56"/>
      <c r="G909" s="39"/>
      <c r="H909" s="51"/>
      <c r="I909" s="45"/>
      <c r="J909" s="17"/>
      <c r="K909" s="18" t="str">
        <f t="shared" si="12"/>
        <v xml:space="preserve"> </v>
      </c>
      <c r="L909" s="34"/>
      <c r="M909" s="82"/>
      <c r="N909" s="37"/>
    </row>
    <row r="910" spans="1:14" ht="12.75" customHeight="1" x14ac:dyDescent="0.3">
      <c r="A910" s="27"/>
      <c r="B910" s="41"/>
      <c r="C910" s="71"/>
      <c r="D910" s="28"/>
      <c r="E910" s="29"/>
      <c r="F910" s="56"/>
      <c r="G910" s="39"/>
      <c r="H910" s="51"/>
      <c r="I910" s="45"/>
      <c r="J910" s="17"/>
      <c r="K910" s="18" t="str">
        <f t="shared" si="12"/>
        <v xml:space="preserve"> </v>
      </c>
      <c r="L910" s="34"/>
      <c r="M910" s="82"/>
      <c r="N910" s="37"/>
    </row>
    <row r="911" spans="1:14" ht="12.75" customHeight="1" x14ac:dyDescent="0.3">
      <c r="A911" s="26"/>
      <c r="B911" s="41"/>
      <c r="C911" s="71"/>
      <c r="D911" s="28"/>
      <c r="E911" s="29"/>
      <c r="F911" s="56"/>
      <c r="G911" s="39"/>
      <c r="H911" s="51"/>
      <c r="I911" s="45"/>
      <c r="J911" s="17"/>
      <c r="K911" s="18" t="str">
        <f t="shared" si="12"/>
        <v xml:space="preserve"> </v>
      </c>
      <c r="L911" s="34"/>
      <c r="M911" s="82"/>
      <c r="N911" s="37"/>
    </row>
    <row r="912" spans="1:14" ht="12.75" customHeight="1" x14ac:dyDescent="0.3">
      <c r="A912" s="27"/>
      <c r="B912" s="41"/>
      <c r="C912" s="71"/>
      <c r="D912" s="28"/>
      <c r="E912" s="29"/>
      <c r="F912" s="56"/>
      <c r="G912" s="39"/>
      <c r="H912" s="51"/>
      <c r="I912" s="45"/>
      <c r="J912" s="17"/>
      <c r="K912" s="18" t="str">
        <f t="shared" si="12"/>
        <v xml:space="preserve"> </v>
      </c>
      <c r="L912" s="34"/>
      <c r="M912" s="82"/>
      <c r="N912" s="37"/>
    </row>
    <row r="913" spans="1:14" ht="12.75" customHeight="1" x14ac:dyDescent="0.3">
      <c r="A913" s="27"/>
      <c r="B913" s="41"/>
      <c r="C913" s="71"/>
      <c r="D913" s="28"/>
      <c r="E913" s="29"/>
      <c r="F913" s="56"/>
      <c r="G913" s="39"/>
      <c r="H913" s="51"/>
      <c r="I913" s="45"/>
      <c r="J913" s="17"/>
      <c r="K913" s="18" t="str">
        <f t="shared" si="12"/>
        <v xml:space="preserve"> </v>
      </c>
      <c r="L913" s="34"/>
      <c r="M913" s="82"/>
      <c r="N913" s="37"/>
    </row>
    <row r="914" spans="1:14" ht="12.75" customHeight="1" x14ac:dyDescent="0.3">
      <c r="A914" s="27"/>
      <c r="B914" s="41"/>
      <c r="C914" s="71"/>
      <c r="D914" s="28"/>
      <c r="E914" s="29"/>
      <c r="F914" s="56"/>
      <c r="G914" s="39"/>
      <c r="H914" s="51"/>
      <c r="I914" s="45"/>
      <c r="J914" s="17"/>
      <c r="K914" s="18" t="str">
        <f t="shared" si="12"/>
        <v xml:space="preserve"> </v>
      </c>
      <c r="L914" s="34"/>
      <c r="M914" s="82"/>
      <c r="N914" s="37"/>
    </row>
    <row r="915" spans="1:14" ht="12.75" customHeight="1" x14ac:dyDescent="0.3">
      <c r="A915" s="27"/>
      <c r="B915" s="41"/>
      <c r="C915" s="71"/>
      <c r="D915" s="28"/>
      <c r="E915" s="29"/>
      <c r="F915" s="56"/>
      <c r="G915" s="39"/>
      <c r="H915" s="51"/>
      <c r="I915" s="45"/>
      <c r="J915" s="17"/>
      <c r="K915" s="18" t="str">
        <f t="shared" si="12"/>
        <v xml:space="preserve"> </v>
      </c>
      <c r="L915" s="34"/>
      <c r="M915" s="82"/>
      <c r="N915" s="37"/>
    </row>
    <row r="916" spans="1:14" ht="12.75" customHeight="1" x14ac:dyDescent="0.3">
      <c r="A916" s="27"/>
      <c r="B916" s="41"/>
      <c r="C916" s="71"/>
      <c r="D916" s="28"/>
      <c r="E916" s="29"/>
      <c r="F916" s="56"/>
      <c r="G916" s="39"/>
      <c r="H916" s="51"/>
      <c r="I916" s="45"/>
      <c r="J916" s="17"/>
      <c r="K916" s="18" t="str">
        <f t="shared" si="12"/>
        <v xml:space="preserve"> </v>
      </c>
      <c r="L916" s="34"/>
      <c r="M916" s="82"/>
      <c r="N916" s="37"/>
    </row>
    <row r="917" spans="1:14" ht="12.75" customHeight="1" x14ac:dyDescent="0.3">
      <c r="A917" s="27"/>
      <c r="B917" s="41"/>
      <c r="C917" s="71"/>
      <c r="D917" s="28"/>
      <c r="E917" s="29"/>
      <c r="F917" s="56"/>
      <c r="G917" s="39"/>
      <c r="H917" s="51"/>
      <c r="I917" s="45"/>
      <c r="J917" s="17"/>
      <c r="K917" s="18" t="str">
        <f t="shared" si="12"/>
        <v xml:space="preserve"> </v>
      </c>
      <c r="L917" s="34"/>
      <c r="M917" s="82"/>
      <c r="N917" s="37"/>
    </row>
    <row r="918" spans="1:14" ht="12.75" customHeight="1" x14ac:dyDescent="0.3">
      <c r="A918" s="27"/>
      <c r="B918" s="41"/>
      <c r="C918" s="71"/>
      <c r="D918" s="28"/>
      <c r="E918" s="29"/>
      <c r="F918" s="56"/>
      <c r="G918" s="39"/>
      <c r="H918" s="51"/>
      <c r="I918" s="45"/>
      <c r="J918" s="17"/>
      <c r="K918" s="18" t="str">
        <f t="shared" si="12"/>
        <v xml:space="preserve"> </v>
      </c>
      <c r="L918" s="34"/>
      <c r="M918" s="82"/>
      <c r="N918" s="37"/>
    </row>
    <row r="919" spans="1:14" ht="12.75" customHeight="1" x14ac:dyDescent="0.3">
      <c r="A919" s="27"/>
      <c r="B919" s="41"/>
      <c r="C919" s="71"/>
      <c r="D919" s="28"/>
      <c r="E919" s="29"/>
      <c r="F919" s="56"/>
      <c r="G919" s="39"/>
      <c r="H919" s="51"/>
      <c r="I919" s="45"/>
      <c r="J919" s="17"/>
      <c r="K919" s="18" t="str">
        <f t="shared" si="12"/>
        <v xml:space="preserve"> </v>
      </c>
      <c r="L919" s="34"/>
      <c r="M919" s="82"/>
      <c r="N919" s="37"/>
    </row>
    <row r="920" spans="1:14" ht="12.75" customHeight="1" x14ac:dyDescent="0.3">
      <c r="A920" s="27"/>
      <c r="B920" s="41"/>
      <c r="C920" s="71"/>
      <c r="D920" s="28"/>
      <c r="E920" s="29"/>
      <c r="F920" s="56"/>
      <c r="G920" s="39"/>
      <c r="H920" s="51"/>
      <c r="I920" s="45"/>
      <c r="J920" s="17"/>
      <c r="K920" s="18" t="str">
        <f t="shared" si="12"/>
        <v xml:space="preserve"> </v>
      </c>
      <c r="L920" s="34"/>
      <c r="M920" s="82"/>
      <c r="N920" s="37"/>
    </row>
    <row r="921" spans="1:14" ht="12.75" customHeight="1" x14ac:dyDescent="0.3">
      <c r="A921" s="27"/>
      <c r="B921" s="41"/>
      <c r="C921" s="71"/>
      <c r="D921" s="28"/>
      <c r="E921" s="29"/>
      <c r="F921" s="56"/>
      <c r="G921" s="39"/>
      <c r="H921" s="51"/>
      <c r="I921" s="45"/>
      <c r="J921" s="17"/>
      <c r="K921" s="18" t="str">
        <f t="shared" si="12"/>
        <v xml:space="preserve"> </v>
      </c>
      <c r="L921" s="34"/>
      <c r="M921" s="82"/>
      <c r="N921" s="37"/>
    </row>
    <row r="922" spans="1:14" ht="12.75" customHeight="1" x14ac:dyDescent="0.3">
      <c r="A922" s="27"/>
      <c r="B922" s="41"/>
      <c r="C922" s="71"/>
      <c r="D922" s="28"/>
      <c r="E922" s="29"/>
      <c r="F922" s="56"/>
      <c r="G922" s="39"/>
      <c r="H922" s="51"/>
      <c r="I922" s="45"/>
      <c r="J922" s="17"/>
      <c r="K922" s="18" t="str">
        <f t="shared" si="12"/>
        <v xml:space="preserve"> </v>
      </c>
      <c r="L922" s="34"/>
      <c r="M922" s="82"/>
      <c r="N922" s="37"/>
    </row>
    <row r="923" spans="1:14" ht="12.75" customHeight="1" x14ac:dyDescent="0.3">
      <c r="A923" s="27"/>
      <c r="B923" s="41"/>
      <c r="C923" s="71"/>
      <c r="D923" s="28"/>
      <c r="E923" s="29"/>
      <c r="F923" s="56"/>
      <c r="G923" s="39"/>
      <c r="H923" s="51"/>
      <c r="I923" s="45"/>
      <c r="J923" s="17"/>
      <c r="K923" s="18" t="str">
        <f t="shared" si="12"/>
        <v xml:space="preserve"> </v>
      </c>
      <c r="L923" s="34"/>
      <c r="M923" s="82"/>
      <c r="N923" s="37"/>
    </row>
    <row r="924" spans="1:14" ht="12.75" customHeight="1" x14ac:dyDescent="0.3">
      <c r="A924" s="27"/>
      <c r="B924" s="41"/>
      <c r="C924" s="71"/>
      <c r="D924" s="28"/>
      <c r="E924" s="29"/>
      <c r="F924" s="56"/>
      <c r="G924" s="39"/>
      <c r="H924" s="51"/>
      <c r="I924" s="45"/>
      <c r="J924" s="17"/>
      <c r="K924" s="18" t="str">
        <f t="shared" si="12"/>
        <v xml:space="preserve"> </v>
      </c>
      <c r="L924" s="34"/>
      <c r="M924" s="82"/>
      <c r="N924" s="37"/>
    </row>
    <row r="925" spans="1:14" ht="12.75" customHeight="1" x14ac:dyDescent="0.3">
      <c r="A925" s="27"/>
      <c r="B925" s="41"/>
      <c r="C925" s="71"/>
      <c r="D925" s="28"/>
      <c r="E925" s="29"/>
      <c r="F925" s="56"/>
      <c r="G925" s="39"/>
      <c r="H925" s="51"/>
      <c r="I925" s="45"/>
      <c r="J925" s="17"/>
      <c r="K925" s="18" t="str">
        <f t="shared" si="12"/>
        <v xml:space="preserve"> </v>
      </c>
      <c r="L925" s="34"/>
      <c r="M925" s="82"/>
      <c r="N925" s="37"/>
    </row>
    <row r="926" spans="1:14" ht="12.75" customHeight="1" x14ac:dyDescent="0.3">
      <c r="A926" s="27"/>
      <c r="B926" s="41"/>
      <c r="C926" s="71"/>
      <c r="D926" s="28"/>
      <c r="E926" s="29"/>
      <c r="F926" s="56"/>
      <c r="G926" s="39"/>
      <c r="H926" s="51"/>
      <c r="I926" s="45"/>
      <c r="J926" s="17"/>
      <c r="K926" s="18" t="str">
        <f t="shared" si="12"/>
        <v xml:space="preserve"> </v>
      </c>
      <c r="L926" s="34"/>
      <c r="M926" s="82"/>
      <c r="N926" s="37"/>
    </row>
    <row r="927" spans="1:14" ht="12.75" customHeight="1" x14ac:dyDescent="0.3">
      <c r="A927" s="27"/>
      <c r="B927" s="41"/>
      <c r="C927" s="71"/>
      <c r="D927" s="28"/>
      <c r="E927" s="29"/>
      <c r="F927" s="56"/>
      <c r="G927" s="39"/>
      <c r="H927" s="51"/>
      <c r="I927" s="45"/>
      <c r="J927" s="17"/>
      <c r="K927" s="18" t="str">
        <f t="shared" si="12"/>
        <v xml:space="preserve"> </v>
      </c>
      <c r="L927" s="34"/>
      <c r="M927" s="82"/>
      <c r="N927" s="37"/>
    </row>
    <row r="928" spans="1:14" ht="12.75" customHeight="1" x14ac:dyDescent="0.3">
      <c r="A928" s="27"/>
      <c r="B928" s="41"/>
      <c r="C928" s="71"/>
      <c r="D928" s="28"/>
      <c r="E928" s="29"/>
      <c r="F928" s="56"/>
      <c r="G928" s="39"/>
      <c r="H928" s="51"/>
      <c r="I928" s="45"/>
      <c r="J928" s="17"/>
      <c r="K928" s="18" t="str">
        <f t="shared" si="12"/>
        <v xml:space="preserve"> </v>
      </c>
      <c r="L928" s="34"/>
      <c r="M928" s="82"/>
      <c r="N928" s="37"/>
    </row>
    <row r="929" spans="1:14" ht="12.75" customHeight="1" x14ac:dyDescent="0.3">
      <c r="A929" s="27"/>
      <c r="B929" s="41"/>
      <c r="C929" s="71"/>
      <c r="D929" s="28"/>
      <c r="E929" s="29"/>
      <c r="F929" s="56"/>
      <c r="G929" s="39"/>
      <c r="H929" s="51"/>
      <c r="I929" s="45"/>
      <c r="J929" s="17"/>
      <c r="K929" s="18" t="str">
        <f t="shared" si="12"/>
        <v xml:space="preserve"> </v>
      </c>
      <c r="L929" s="34"/>
      <c r="M929" s="82"/>
      <c r="N929" s="37"/>
    </row>
    <row r="930" spans="1:14" ht="12.75" customHeight="1" x14ac:dyDescent="0.3">
      <c r="A930" s="27"/>
      <c r="B930" s="41"/>
      <c r="C930" s="71"/>
      <c r="D930" s="28"/>
      <c r="E930" s="29"/>
      <c r="F930" s="56"/>
      <c r="G930" s="39"/>
      <c r="H930" s="51"/>
      <c r="I930" s="45"/>
      <c r="J930" s="17"/>
      <c r="K930" s="18" t="str">
        <f t="shared" si="12"/>
        <v xml:space="preserve"> </v>
      </c>
      <c r="L930" s="34"/>
      <c r="M930" s="82"/>
      <c r="N930" s="37"/>
    </row>
    <row r="931" spans="1:14" ht="12.75" customHeight="1" x14ac:dyDescent="0.3">
      <c r="A931" s="27"/>
      <c r="B931" s="41"/>
      <c r="C931" s="71"/>
      <c r="D931" s="28"/>
      <c r="E931" s="29"/>
      <c r="F931" s="56"/>
      <c r="G931" s="39"/>
      <c r="H931" s="51"/>
      <c r="I931" s="45"/>
      <c r="J931" s="17"/>
      <c r="K931" s="18" t="str">
        <f t="shared" si="12"/>
        <v xml:space="preserve"> </v>
      </c>
      <c r="L931" s="34"/>
      <c r="M931" s="82"/>
      <c r="N931" s="37"/>
    </row>
    <row r="932" spans="1:14" ht="12.75" customHeight="1" x14ac:dyDescent="0.3">
      <c r="A932" s="27"/>
      <c r="B932" s="41"/>
      <c r="C932" s="71"/>
      <c r="D932" s="28"/>
      <c r="E932" s="29"/>
      <c r="F932" s="56"/>
      <c r="G932" s="39"/>
      <c r="H932" s="51"/>
      <c r="I932" s="45"/>
      <c r="J932" s="17"/>
      <c r="K932" s="18" t="str">
        <f t="shared" si="12"/>
        <v xml:space="preserve"> </v>
      </c>
      <c r="L932" s="34"/>
      <c r="M932" s="82"/>
      <c r="N932" s="37"/>
    </row>
    <row r="933" spans="1:14" ht="12.75" customHeight="1" x14ac:dyDescent="0.3">
      <c r="A933" s="26"/>
      <c r="B933" s="41"/>
      <c r="C933" s="71"/>
      <c r="D933" s="28"/>
      <c r="E933" s="29"/>
      <c r="F933" s="56"/>
      <c r="G933" s="39"/>
      <c r="H933" s="51"/>
      <c r="I933" s="45"/>
      <c r="J933" s="17"/>
      <c r="K933" s="18" t="str">
        <f t="shared" si="12"/>
        <v xml:space="preserve"> </v>
      </c>
      <c r="L933" s="34"/>
      <c r="M933" s="82"/>
      <c r="N933" s="37"/>
    </row>
    <row r="934" spans="1:14" ht="12.75" customHeight="1" x14ac:dyDescent="0.3">
      <c r="A934" s="27"/>
      <c r="B934" s="41"/>
      <c r="C934" s="71"/>
      <c r="D934" s="28"/>
      <c r="E934" s="29"/>
      <c r="F934" s="56"/>
      <c r="G934" s="39"/>
      <c r="H934" s="51"/>
      <c r="I934" s="45"/>
      <c r="J934" s="17"/>
      <c r="K934" s="18" t="str">
        <f t="shared" si="12"/>
        <v xml:space="preserve"> </v>
      </c>
      <c r="L934" s="34"/>
      <c r="M934" s="82"/>
      <c r="N934" s="37"/>
    </row>
    <row r="935" spans="1:14" ht="12.75" customHeight="1" x14ac:dyDescent="0.3">
      <c r="A935" s="27"/>
      <c r="B935" s="41"/>
      <c r="C935" s="71"/>
      <c r="D935" s="28"/>
      <c r="E935" s="29"/>
      <c r="F935" s="56"/>
      <c r="G935" s="39"/>
      <c r="H935" s="51"/>
      <c r="I935" s="45"/>
      <c r="J935" s="17"/>
      <c r="K935" s="18" t="str">
        <f t="shared" si="12"/>
        <v xml:space="preserve"> </v>
      </c>
      <c r="L935" s="34"/>
      <c r="M935" s="82"/>
      <c r="N935" s="37"/>
    </row>
    <row r="936" spans="1:14" ht="12.75" customHeight="1" x14ac:dyDescent="0.3">
      <c r="A936" s="27"/>
      <c r="B936" s="41"/>
      <c r="C936" s="71"/>
      <c r="D936" s="28"/>
      <c r="E936" s="29"/>
      <c r="F936" s="56"/>
      <c r="G936" s="39"/>
      <c r="H936" s="51"/>
      <c r="I936" s="45"/>
      <c r="J936" s="17"/>
      <c r="K936" s="18" t="str">
        <f t="shared" si="12"/>
        <v xml:space="preserve"> </v>
      </c>
      <c r="L936" s="34"/>
      <c r="M936" s="82"/>
      <c r="N936" s="37"/>
    </row>
    <row r="937" spans="1:14" ht="12.75" customHeight="1" x14ac:dyDescent="0.3">
      <c r="A937" s="27"/>
      <c r="B937" s="41"/>
      <c r="C937" s="71"/>
      <c r="D937" s="28"/>
      <c r="E937" s="29"/>
      <c r="F937" s="56"/>
      <c r="G937" s="39"/>
      <c r="H937" s="51"/>
      <c r="I937" s="45"/>
      <c r="J937" s="17"/>
      <c r="K937" s="18" t="str">
        <f t="shared" si="12"/>
        <v xml:space="preserve"> </v>
      </c>
      <c r="L937" s="34"/>
      <c r="M937" s="82"/>
      <c r="N937" s="37"/>
    </row>
    <row r="938" spans="1:14" ht="12.75" customHeight="1" x14ac:dyDescent="0.3">
      <c r="A938" s="27"/>
      <c r="B938" s="41"/>
      <c r="C938" s="71"/>
      <c r="D938" s="28"/>
      <c r="E938" s="29"/>
      <c r="F938" s="56"/>
      <c r="G938" s="39"/>
      <c r="H938" s="51"/>
      <c r="I938" s="45"/>
      <c r="J938" s="17"/>
      <c r="K938" s="18" t="str">
        <f t="shared" si="12"/>
        <v xml:space="preserve"> </v>
      </c>
      <c r="L938" s="34"/>
      <c r="M938" s="82"/>
      <c r="N938" s="37"/>
    </row>
    <row r="939" spans="1:14" ht="12.75" customHeight="1" x14ac:dyDescent="0.3">
      <c r="A939" s="27"/>
      <c r="B939" s="41"/>
      <c r="C939" s="71"/>
      <c r="D939" s="28"/>
      <c r="E939" s="29"/>
      <c r="F939" s="56"/>
      <c r="G939" s="39"/>
      <c r="H939" s="51"/>
      <c r="I939" s="45"/>
      <c r="J939" s="17"/>
      <c r="K939" s="18" t="str">
        <f t="shared" si="12"/>
        <v xml:space="preserve"> </v>
      </c>
      <c r="L939" s="34"/>
      <c r="M939" s="82"/>
      <c r="N939" s="37"/>
    </row>
    <row r="940" spans="1:14" ht="12.75" customHeight="1" x14ac:dyDescent="0.3">
      <c r="A940" s="27"/>
      <c r="B940" s="41"/>
      <c r="C940" s="71"/>
      <c r="D940" s="28"/>
      <c r="E940" s="29"/>
      <c r="F940" s="56"/>
      <c r="G940" s="39"/>
      <c r="H940" s="51"/>
      <c r="I940" s="45"/>
      <c r="J940" s="17"/>
      <c r="K940" s="18" t="str">
        <f t="shared" si="12"/>
        <v xml:space="preserve"> </v>
      </c>
      <c r="L940" s="34"/>
      <c r="M940" s="82"/>
      <c r="N940" s="37"/>
    </row>
    <row r="941" spans="1:14" ht="12.75" customHeight="1" x14ac:dyDescent="0.3">
      <c r="A941" s="27"/>
      <c r="B941" s="41"/>
      <c r="C941" s="71"/>
      <c r="D941" s="28"/>
      <c r="E941" s="29"/>
      <c r="F941" s="56"/>
      <c r="G941" s="39"/>
      <c r="H941" s="51"/>
      <c r="I941" s="45"/>
      <c r="J941" s="17"/>
      <c r="K941" s="18" t="str">
        <f t="shared" ref="K941:K1004" si="13">IF(I941,IF(ISNUMBER(J941),J941*I941," ")," ")</f>
        <v xml:space="preserve"> </v>
      </c>
      <c r="L941" s="34"/>
      <c r="M941" s="82"/>
      <c r="N941" s="37"/>
    </row>
    <row r="942" spans="1:14" ht="12.75" customHeight="1" x14ac:dyDescent="0.3">
      <c r="A942" s="27"/>
      <c r="B942" s="41"/>
      <c r="C942" s="71"/>
      <c r="D942" s="28"/>
      <c r="E942" s="29"/>
      <c r="F942" s="56"/>
      <c r="G942" s="39"/>
      <c r="H942" s="51"/>
      <c r="I942" s="45"/>
      <c r="J942" s="17"/>
      <c r="K942" s="18" t="str">
        <f t="shared" si="13"/>
        <v xml:space="preserve"> </v>
      </c>
      <c r="L942" s="34"/>
      <c r="M942" s="82"/>
      <c r="N942" s="37"/>
    </row>
    <row r="943" spans="1:14" ht="12.75" customHeight="1" x14ac:dyDescent="0.3">
      <c r="A943" s="27"/>
      <c r="B943" s="41"/>
      <c r="C943" s="71"/>
      <c r="D943" s="28"/>
      <c r="E943" s="29"/>
      <c r="F943" s="56"/>
      <c r="G943" s="39"/>
      <c r="H943" s="51"/>
      <c r="I943" s="45"/>
      <c r="J943" s="17"/>
      <c r="K943" s="18" t="str">
        <f t="shared" si="13"/>
        <v xml:space="preserve"> </v>
      </c>
      <c r="L943" s="34"/>
      <c r="M943" s="82"/>
      <c r="N943" s="37"/>
    </row>
    <row r="944" spans="1:14" ht="12.75" customHeight="1" x14ac:dyDescent="0.3">
      <c r="A944" s="27"/>
      <c r="B944" s="41"/>
      <c r="C944" s="71"/>
      <c r="D944" s="28"/>
      <c r="E944" s="29"/>
      <c r="F944" s="56"/>
      <c r="G944" s="39"/>
      <c r="H944" s="51"/>
      <c r="I944" s="45"/>
      <c r="J944" s="17"/>
      <c r="K944" s="18" t="str">
        <f t="shared" si="13"/>
        <v xml:space="preserve"> </v>
      </c>
      <c r="L944" s="34"/>
      <c r="M944" s="82"/>
      <c r="N944" s="37"/>
    </row>
    <row r="945" spans="1:14" ht="12.75" customHeight="1" x14ac:dyDescent="0.3">
      <c r="A945" s="27"/>
      <c r="B945" s="41"/>
      <c r="C945" s="71"/>
      <c r="D945" s="28"/>
      <c r="E945" s="29"/>
      <c r="F945" s="56"/>
      <c r="G945" s="39"/>
      <c r="H945" s="51"/>
      <c r="I945" s="45"/>
      <c r="J945" s="17"/>
      <c r="K945" s="18" t="str">
        <f t="shared" si="13"/>
        <v xml:space="preserve"> </v>
      </c>
      <c r="L945" s="34"/>
      <c r="M945" s="82"/>
      <c r="N945" s="37"/>
    </row>
    <row r="946" spans="1:14" ht="12.75" customHeight="1" x14ac:dyDescent="0.3">
      <c r="A946" s="27"/>
      <c r="B946" s="41"/>
      <c r="C946" s="71"/>
      <c r="D946" s="28"/>
      <c r="E946" s="29"/>
      <c r="F946" s="56"/>
      <c r="G946" s="39"/>
      <c r="H946" s="51"/>
      <c r="I946" s="45"/>
      <c r="J946" s="17"/>
      <c r="K946" s="18" t="str">
        <f t="shared" si="13"/>
        <v xml:space="preserve"> </v>
      </c>
      <c r="L946" s="34"/>
      <c r="M946" s="82"/>
      <c r="N946" s="37"/>
    </row>
    <row r="947" spans="1:14" ht="12.75" customHeight="1" x14ac:dyDescent="0.3">
      <c r="A947" s="27"/>
      <c r="B947" s="41"/>
      <c r="C947" s="71"/>
      <c r="D947" s="28"/>
      <c r="E947" s="29"/>
      <c r="F947" s="56"/>
      <c r="G947" s="39"/>
      <c r="H947" s="51"/>
      <c r="I947" s="45"/>
      <c r="J947" s="17"/>
      <c r="K947" s="18" t="str">
        <f t="shared" si="13"/>
        <v xml:space="preserve"> </v>
      </c>
      <c r="L947" s="34"/>
      <c r="M947" s="82"/>
      <c r="N947" s="37"/>
    </row>
    <row r="948" spans="1:14" ht="12.75" customHeight="1" x14ac:dyDescent="0.3">
      <c r="A948" s="27"/>
      <c r="B948" s="41"/>
      <c r="C948" s="71"/>
      <c r="D948" s="28"/>
      <c r="E948" s="29"/>
      <c r="F948" s="56"/>
      <c r="G948" s="39"/>
      <c r="H948" s="51"/>
      <c r="I948" s="45"/>
      <c r="J948" s="17"/>
      <c r="K948" s="18" t="str">
        <f t="shared" si="13"/>
        <v xml:space="preserve"> </v>
      </c>
      <c r="L948" s="34"/>
      <c r="M948" s="82"/>
      <c r="N948" s="37"/>
    </row>
    <row r="949" spans="1:14" ht="12.75" customHeight="1" x14ac:dyDescent="0.3">
      <c r="A949" s="27"/>
      <c r="B949" s="41"/>
      <c r="C949" s="71"/>
      <c r="D949" s="28"/>
      <c r="E949" s="29"/>
      <c r="F949" s="56"/>
      <c r="G949" s="39"/>
      <c r="H949" s="51"/>
      <c r="I949" s="45"/>
      <c r="J949" s="17"/>
      <c r="K949" s="18" t="str">
        <f t="shared" si="13"/>
        <v xml:space="preserve"> </v>
      </c>
      <c r="L949" s="34"/>
      <c r="M949" s="82"/>
      <c r="N949" s="37"/>
    </row>
    <row r="950" spans="1:14" ht="12.75" customHeight="1" x14ac:dyDescent="0.3">
      <c r="A950" s="27"/>
      <c r="B950" s="41"/>
      <c r="C950" s="71"/>
      <c r="D950" s="28"/>
      <c r="E950" s="29"/>
      <c r="F950" s="56"/>
      <c r="G950" s="39"/>
      <c r="H950" s="51"/>
      <c r="I950" s="45"/>
      <c r="J950" s="17"/>
      <c r="K950" s="18" t="str">
        <f t="shared" si="13"/>
        <v xml:space="preserve"> </v>
      </c>
      <c r="L950" s="34"/>
      <c r="M950" s="82"/>
      <c r="N950" s="37"/>
    </row>
    <row r="951" spans="1:14" ht="12.75" customHeight="1" x14ac:dyDescent="0.3">
      <c r="A951" s="27"/>
      <c r="B951" s="41"/>
      <c r="C951" s="71"/>
      <c r="D951" s="28"/>
      <c r="E951" s="29"/>
      <c r="F951" s="56"/>
      <c r="G951" s="39"/>
      <c r="H951" s="51"/>
      <c r="I951" s="45"/>
      <c r="J951" s="17"/>
      <c r="K951" s="18" t="str">
        <f t="shared" si="13"/>
        <v xml:space="preserve"> </v>
      </c>
      <c r="L951" s="34"/>
      <c r="M951" s="82"/>
      <c r="N951" s="37"/>
    </row>
    <row r="952" spans="1:14" ht="12.75" customHeight="1" x14ac:dyDescent="0.3">
      <c r="A952" s="27"/>
      <c r="B952" s="41"/>
      <c r="C952" s="71"/>
      <c r="D952" s="28"/>
      <c r="E952" s="29"/>
      <c r="F952" s="56"/>
      <c r="G952" s="39"/>
      <c r="H952" s="51"/>
      <c r="I952" s="45"/>
      <c r="J952" s="17"/>
      <c r="K952" s="18" t="str">
        <f t="shared" si="13"/>
        <v xml:space="preserve"> </v>
      </c>
      <c r="L952" s="34"/>
      <c r="M952" s="82"/>
      <c r="N952" s="37"/>
    </row>
    <row r="953" spans="1:14" ht="12.75" customHeight="1" x14ac:dyDescent="0.3">
      <c r="A953" s="27"/>
      <c r="B953" s="41"/>
      <c r="C953" s="71"/>
      <c r="D953" s="28"/>
      <c r="E953" s="29"/>
      <c r="F953" s="56"/>
      <c r="G953" s="39"/>
      <c r="H953" s="51"/>
      <c r="I953" s="45"/>
      <c r="J953" s="17"/>
      <c r="K953" s="18" t="str">
        <f t="shared" si="13"/>
        <v xml:space="preserve"> </v>
      </c>
      <c r="L953" s="34"/>
      <c r="M953" s="82"/>
      <c r="N953" s="37"/>
    </row>
    <row r="954" spans="1:14" ht="12.75" customHeight="1" x14ac:dyDescent="0.3">
      <c r="A954" s="27"/>
      <c r="B954" s="41"/>
      <c r="C954" s="71"/>
      <c r="D954" s="28"/>
      <c r="E954" s="29"/>
      <c r="F954" s="56"/>
      <c r="G954" s="39"/>
      <c r="H954" s="51"/>
      <c r="I954" s="45"/>
      <c r="J954" s="17"/>
      <c r="K954" s="18" t="str">
        <f t="shared" si="13"/>
        <v xml:space="preserve"> </v>
      </c>
      <c r="L954" s="34"/>
      <c r="M954" s="82"/>
      <c r="N954" s="37"/>
    </row>
    <row r="955" spans="1:14" ht="12.75" customHeight="1" x14ac:dyDescent="0.3">
      <c r="A955" s="26"/>
      <c r="B955" s="41"/>
      <c r="C955" s="71"/>
      <c r="D955" s="28"/>
      <c r="E955" s="29"/>
      <c r="F955" s="56"/>
      <c r="G955" s="39"/>
      <c r="H955" s="51"/>
      <c r="I955" s="45"/>
      <c r="J955" s="17"/>
      <c r="K955" s="18" t="str">
        <f t="shared" si="13"/>
        <v xml:space="preserve"> </v>
      </c>
      <c r="L955" s="34"/>
      <c r="M955" s="82"/>
      <c r="N955" s="37"/>
    </row>
    <row r="956" spans="1:14" ht="12.75" customHeight="1" x14ac:dyDescent="0.3">
      <c r="A956" s="27"/>
      <c r="B956" s="41"/>
      <c r="C956" s="71"/>
      <c r="D956" s="28"/>
      <c r="E956" s="29"/>
      <c r="F956" s="56"/>
      <c r="G956" s="39"/>
      <c r="H956" s="51"/>
      <c r="I956" s="45"/>
      <c r="J956" s="17"/>
      <c r="K956" s="18" t="str">
        <f t="shared" si="13"/>
        <v xml:space="preserve"> </v>
      </c>
      <c r="L956" s="34"/>
      <c r="M956" s="82"/>
      <c r="N956" s="37"/>
    </row>
    <row r="957" spans="1:14" ht="12.75" customHeight="1" x14ac:dyDescent="0.3">
      <c r="A957" s="27"/>
      <c r="B957" s="41"/>
      <c r="C957" s="71"/>
      <c r="D957" s="28"/>
      <c r="E957" s="29"/>
      <c r="F957" s="56"/>
      <c r="G957" s="39"/>
      <c r="H957" s="51"/>
      <c r="I957" s="45"/>
      <c r="J957" s="17"/>
      <c r="K957" s="18" t="str">
        <f t="shared" si="13"/>
        <v xml:space="preserve"> </v>
      </c>
      <c r="L957" s="34"/>
      <c r="M957" s="82"/>
      <c r="N957" s="37"/>
    </row>
    <row r="958" spans="1:14" ht="12.75" customHeight="1" x14ac:dyDescent="0.3">
      <c r="A958" s="27"/>
      <c r="B958" s="41"/>
      <c r="C958" s="71"/>
      <c r="D958" s="28"/>
      <c r="E958" s="29"/>
      <c r="F958" s="56"/>
      <c r="G958" s="39"/>
      <c r="H958" s="51"/>
      <c r="I958" s="45"/>
      <c r="J958" s="17"/>
      <c r="K958" s="18" t="str">
        <f t="shared" si="13"/>
        <v xml:space="preserve"> </v>
      </c>
      <c r="L958" s="34"/>
      <c r="M958" s="82"/>
      <c r="N958" s="37"/>
    </row>
    <row r="959" spans="1:14" ht="12.75" customHeight="1" x14ac:dyDescent="0.3">
      <c r="A959" s="27"/>
      <c r="B959" s="41"/>
      <c r="C959" s="71"/>
      <c r="D959" s="28"/>
      <c r="E959" s="29"/>
      <c r="F959" s="56"/>
      <c r="G959" s="39"/>
      <c r="H959" s="51"/>
      <c r="I959" s="45"/>
      <c r="J959" s="17"/>
      <c r="K959" s="18" t="str">
        <f t="shared" si="13"/>
        <v xml:space="preserve"> </v>
      </c>
      <c r="L959" s="34"/>
      <c r="M959" s="82"/>
      <c r="N959" s="37"/>
    </row>
    <row r="960" spans="1:14" ht="12.75" customHeight="1" x14ac:dyDescent="0.3">
      <c r="A960" s="27"/>
      <c r="B960" s="41"/>
      <c r="C960" s="71"/>
      <c r="D960" s="28"/>
      <c r="E960" s="29"/>
      <c r="F960" s="56"/>
      <c r="G960" s="39"/>
      <c r="H960" s="51"/>
      <c r="I960" s="45"/>
      <c r="J960" s="17"/>
      <c r="K960" s="18" t="str">
        <f t="shared" si="13"/>
        <v xml:space="preserve"> </v>
      </c>
      <c r="L960" s="34"/>
      <c r="M960" s="82"/>
      <c r="N960" s="37"/>
    </row>
    <row r="961" spans="1:14" ht="12.75" customHeight="1" x14ac:dyDescent="0.3">
      <c r="A961" s="27"/>
      <c r="B961" s="41"/>
      <c r="C961" s="71"/>
      <c r="D961" s="28"/>
      <c r="E961" s="29"/>
      <c r="F961" s="56"/>
      <c r="G961" s="39"/>
      <c r="H961" s="51"/>
      <c r="I961" s="45"/>
      <c r="J961" s="17"/>
      <c r="K961" s="18" t="str">
        <f t="shared" si="13"/>
        <v xml:space="preserve"> </v>
      </c>
      <c r="L961" s="34"/>
      <c r="M961" s="82"/>
      <c r="N961" s="37"/>
    </row>
    <row r="962" spans="1:14" ht="12.75" customHeight="1" x14ac:dyDescent="0.3">
      <c r="A962" s="27"/>
      <c r="B962" s="41"/>
      <c r="C962" s="71"/>
      <c r="D962" s="28"/>
      <c r="E962" s="29"/>
      <c r="F962" s="56"/>
      <c r="G962" s="39"/>
      <c r="H962" s="51"/>
      <c r="I962" s="45"/>
      <c r="J962" s="17"/>
      <c r="K962" s="18" t="str">
        <f t="shared" si="13"/>
        <v xml:space="preserve"> </v>
      </c>
      <c r="L962" s="34"/>
      <c r="M962" s="82"/>
      <c r="N962" s="37"/>
    </row>
    <row r="963" spans="1:14" ht="12.75" customHeight="1" x14ac:dyDescent="0.3">
      <c r="A963" s="27"/>
      <c r="B963" s="41"/>
      <c r="C963" s="71"/>
      <c r="D963" s="28"/>
      <c r="E963" s="29"/>
      <c r="F963" s="56"/>
      <c r="G963" s="39"/>
      <c r="H963" s="51"/>
      <c r="I963" s="45"/>
      <c r="J963" s="17"/>
      <c r="K963" s="18" t="str">
        <f t="shared" si="13"/>
        <v xml:space="preserve"> </v>
      </c>
      <c r="L963" s="34"/>
      <c r="M963" s="82"/>
      <c r="N963" s="37"/>
    </row>
    <row r="964" spans="1:14" ht="12.75" customHeight="1" x14ac:dyDescent="0.3">
      <c r="A964" s="27"/>
      <c r="B964" s="41"/>
      <c r="C964" s="71"/>
      <c r="D964" s="28"/>
      <c r="E964" s="29"/>
      <c r="F964" s="56"/>
      <c r="G964" s="39"/>
      <c r="H964" s="51"/>
      <c r="I964" s="45"/>
      <c r="J964" s="17"/>
      <c r="K964" s="18" t="str">
        <f t="shared" si="13"/>
        <v xml:space="preserve"> </v>
      </c>
      <c r="L964" s="34"/>
      <c r="M964" s="82"/>
      <c r="N964" s="37"/>
    </row>
    <row r="965" spans="1:14" ht="12.75" customHeight="1" x14ac:dyDescent="0.3">
      <c r="A965" s="27"/>
      <c r="B965" s="41"/>
      <c r="C965" s="71"/>
      <c r="D965" s="28"/>
      <c r="E965" s="29"/>
      <c r="F965" s="56"/>
      <c r="G965" s="39"/>
      <c r="H965" s="51"/>
      <c r="I965" s="45"/>
      <c r="J965" s="17"/>
      <c r="K965" s="18" t="str">
        <f t="shared" si="13"/>
        <v xml:space="preserve"> </v>
      </c>
      <c r="L965" s="34"/>
      <c r="M965" s="82"/>
      <c r="N965" s="37"/>
    </row>
    <row r="966" spans="1:14" ht="12.75" customHeight="1" x14ac:dyDescent="0.3">
      <c r="A966" s="27"/>
      <c r="B966" s="41"/>
      <c r="C966" s="71"/>
      <c r="D966" s="28"/>
      <c r="E966" s="29"/>
      <c r="F966" s="56"/>
      <c r="G966" s="39"/>
      <c r="H966" s="51"/>
      <c r="I966" s="45"/>
      <c r="J966" s="17"/>
      <c r="K966" s="18" t="str">
        <f t="shared" si="13"/>
        <v xml:space="preserve"> </v>
      </c>
      <c r="L966" s="34"/>
      <c r="M966" s="82"/>
      <c r="N966" s="37"/>
    </row>
    <row r="967" spans="1:14" ht="12.75" customHeight="1" x14ac:dyDescent="0.3">
      <c r="A967" s="27"/>
      <c r="B967" s="41"/>
      <c r="C967" s="71"/>
      <c r="D967" s="28"/>
      <c r="E967" s="29"/>
      <c r="F967" s="56"/>
      <c r="G967" s="39"/>
      <c r="H967" s="51"/>
      <c r="I967" s="45"/>
      <c r="J967" s="17"/>
      <c r="K967" s="18" t="str">
        <f t="shared" si="13"/>
        <v xml:space="preserve"> </v>
      </c>
      <c r="L967" s="34"/>
      <c r="M967" s="82"/>
      <c r="N967" s="37"/>
    </row>
    <row r="968" spans="1:14" ht="12.75" customHeight="1" x14ac:dyDescent="0.3">
      <c r="A968" s="27"/>
      <c r="B968" s="41"/>
      <c r="C968" s="71"/>
      <c r="D968" s="28"/>
      <c r="E968" s="29"/>
      <c r="F968" s="56"/>
      <c r="G968" s="39"/>
      <c r="H968" s="51"/>
      <c r="I968" s="45"/>
      <c r="J968" s="17"/>
      <c r="K968" s="18" t="str">
        <f t="shared" si="13"/>
        <v xml:space="preserve"> </v>
      </c>
      <c r="L968" s="34"/>
      <c r="M968" s="82"/>
      <c r="N968" s="37"/>
    </row>
    <row r="969" spans="1:14" ht="12.75" customHeight="1" x14ac:dyDescent="0.3">
      <c r="A969" s="27"/>
      <c r="B969" s="41"/>
      <c r="C969" s="71"/>
      <c r="D969" s="28"/>
      <c r="E969" s="29"/>
      <c r="F969" s="56"/>
      <c r="G969" s="39"/>
      <c r="H969" s="51"/>
      <c r="I969" s="45"/>
      <c r="J969" s="17"/>
      <c r="K969" s="18" t="str">
        <f t="shared" si="13"/>
        <v xml:space="preserve"> </v>
      </c>
      <c r="L969" s="34"/>
      <c r="M969" s="82"/>
      <c r="N969" s="37"/>
    </row>
    <row r="970" spans="1:14" ht="12.75" customHeight="1" x14ac:dyDescent="0.3">
      <c r="A970" s="27"/>
      <c r="B970" s="41"/>
      <c r="C970" s="71"/>
      <c r="D970" s="28"/>
      <c r="E970" s="29"/>
      <c r="F970" s="56"/>
      <c r="G970" s="39"/>
      <c r="H970" s="51"/>
      <c r="I970" s="45"/>
      <c r="J970" s="17"/>
      <c r="K970" s="18" t="str">
        <f t="shared" si="13"/>
        <v xml:space="preserve"> </v>
      </c>
      <c r="L970" s="34"/>
      <c r="M970" s="82"/>
      <c r="N970" s="37"/>
    </row>
    <row r="971" spans="1:14" ht="12.75" customHeight="1" x14ac:dyDescent="0.3">
      <c r="A971" s="27"/>
      <c r="B971" s="41"/>
      <c r="C971" s="71"/>
      <c r="D971" s="28"/>
      <c r="E971" s="29"/>
      <c r="F971" s="56"/>
      <c r="G971" s="39"/>
      <c r="H971" s="51"/>
      <c r="I971" s="45"/>
      <c r="J971" s="17"/>
      <c r="K971" s="18" t="str">
        <f t="shared" si="13"/>
        <v xml:space="preserve"> </v>
      </c>
      <c r="L971" s="34"/>
      <c r="M971" s="82"/>
      <c r="N971" s="37"/>
    </row>
    <row r="972" spans="1:14" ht="12.75" customHeight="1" x14ac:dyDescent="0.3">
      <c r="A972" s="27"/>
      <c r="B972" s="41"/>
      <c r="C972" s="71"/>
      <c r="D972" s="28"/>
      <c r="E972" s="29"/>
      <c r="F972" s="56"/>
      <c r="G972" s="39"/>
      <c r="H972" s="51"/>
      <c r="I972" s="45"/>
      <c r="J972" s="17"/>
      <c r="K972" s="18" t="str">
        <f t="shared" si="13"/>
        <v xml:space="preserve"> </v>
      </c>
      <c r="L972" s="34"/>
      <c r="M972" s="82"/>
      <c r="N972" s="37"/>
    </row>
    <row r="973" spans="1:14" ht="12.75" customHeight="1" x14ac:dyDescent="0.3">
      <c r="A973" s="27"/>
      <c r="B973" s="41"/>
      <c r="C973" s="71"/>
      <c r="D973" s="28"/>
      <c r="E973" s="29"/>
      <c r="F973" s="56"/>
      <c r="G973" s="39"/>
      <c r="H973" s="51"/>
      <c r="I973" s="45"/>
      <c r="J973" s="17"/>
      <c r="K973" s="18" t="str">
        <f t="shared" si="13"/>
        <v xml:space="preserve"> </v>
      </c>
      <c r="L973" s="34"/>
      <c r="M973" s="82"/>
      <c r="N973" s="37"/>
    </row>
    <row r="974" spans="1:14" ht="12.75" customHeight="1" x14ac:dyDescent="0.3">
      <c r="A974" s="27"/>
      <c r="B974" s="41"/>
      <c r="C974" s="71"/>
      <c r="D974" s="28"/>
      <c r="E974" s="29"/>
      <c r="F974" s="56"/>
      <c r="G974" s="39"/>
      <c r="H974" s="51"/>
      <c r="I974" s="45"/>
      <c r="J974" s="17"/>
      <c r="K974" s="18" t="str">
        <f t="shared" si="13"/>
        <v xml:space="preserve"> </v>
      </c>
      <c r="L974" s="34"/>
      <c r="M974" s="82"/>
      <c r="N974" s="37"/>
    </row>
    <row r="975" spans="1:14" ht="12.75" customHeight="1" x14ac:dyDescent="0.3">
      <c r="A975" s="27"/>
      <c r="B975" s="41"/>
      <c r="C975" s="71"/>
      <c r="D975" s="28"/>
      <c r="E975" s="29"/>
      <c r="F975" s="56"/>
      <c r="G975" s="39"/>
      <c r="H975" s="51"/>
      <c r="I975" s="45"/>
      <c r="J975" s="17"/>
      <c r="K975" s="18" t="str">
        <f t="shared" si="13"/>
        <v xml:space="preserve"> </v>
      </c>
      <c r="L975" s="34"/>
      <c r="M975" s="82"/>
      <c r="N975" s="37"/>
    </row>
    <row r="976" spans="1:14" ht="12.75" customHeight="1" x14ac:dyDescent="0.3">
      <c r="A976" s="27"/>
      <c r="B976" s="41"/>
      <c r="C976" s="71"/>
      <c r="D976" s="28"/>
      <c r="E976" s="29"/>
      <c r="F976" s="56"/>
      <c r="G976" s="39"/>
      <c r="H976" s="51"/>
      <c r="I976" s="45"/>
      <c r="J976" s="17"/>
      <c r="K976" s="18" t="str">
        <f t="shared" si="13"/>
        <v xml:space="preserve"> </v>
      </c>
      <c r="L976" s="34"/>
      <c r="M976" s="82"/>
      <c r="N976" s="37"/>
    </row>
    <row r="977" spans="1:14" ht="12.75" customHeight="1" x14ac:dyDescent="0.3">
      <c r="A977" s="26"/>
      <c r="B977" s="41"/>
      <c r="C977" s="71"/>
      <c r="D977" s="28"/>
      <c r="E977" s="29"/>
      <c r="F977" s="56"/>
      <c r="G977" s="39"/>
      <c r="H977" s="51"/>
      <c r="I977" s="45"/>
      <c r="J977" s="17"/>
      <c r="K977" s="18" t="str">
        <f t="shared" si="13"/>
        <v xml:space="preserve"> </v>
      </c>
      <c r="L977" s="34"/>
      <c r="M977" s="82"/>
      <c r="N977" s="37"/>
    </row>
    <row r="978" spans="1:14" ht="12.75" customHeight="1" x14ac:dyDescent="0.3">
      <c r="A978" s="27"/>
      <c r="B978" s="41"/>
      <c r="C978" s="71"/>
      <c r="D978" s="28"/>
      <c r="E978" s="29"/>
      <c r="F978" s="56"/>
      <c r="G978" s="39"/>
      <c r="H978" s="51"/>
      <c r="I978" s="45"/>
      <c r="J978" s="17"/>
      <c r="K978" s="18" t="str">
        <f t="shared" si="13"/>
        <v xml:space="preserve"> </v>
      </c>
      <c r="L978" s="34"/>
      <c r="M978" s="82"/>
      <c r="N978" s="37"/>
    </row>
    <row r="979" spans="1:14" ht="12.75" customHeight="1" x14ac:dyDescent="0.3">
      <c r="A979" s="27"/>
      <c r="B979" s="41"/>
      <c r="C979" s="71"/>
      <c r="D979" s="28"/>
      <c r="E979" s="29"/>
      <c r="F979" s="56"/>
      <c r="G979" s="39"/>
      <c r="H979" s="51"/>
      <c r="I979" s="45"/>
      <c r="J979" s="17"/>
      <c r="K979" s="18" t="str">
        <f t="shared" si="13"/>
        <v xml:space="preserve"> </v>
      </c>
      <c r="L979" s="34"/>
      <c r="M979" s="82"/>
      <c r="N979" s="37"/>
    </row>
    <row r="980" spans="1:14" ht="12.75" customHeight="1" x14ac:dyDescent="0.3">
      <c r="A980" s="27"/>
      <c r="B980" s="41"/>
      <c r="C980" s="71"/>
      <c r="D980" s="28"/>
      <c r="E980" s="29"/>
      <c r="F980" s="56"/>
      <c r="G980" s="39"/>
      <c r="H980" s="51"/>
      <c r="I980" s="45"/>
      <c r="J980" s="17"/>
      <c r="K980" s="18" t="str">
        <f t="shared" si="13"/>
        <v xml:space="preserve"> </v>
      </c>
      <c r="L980" s="34"/>
      <c r="M980" s="82"/>
      <c r="N980" s="37"/>
    </row>
    <row r="981" spans="1:14" ht="12.75" customHeight="1" x14ac:dyDescent="0.3">
      <c r="A981" s="27"/>
      <c r="B981" s="41"/>
      <c r="C981" s="71"/>
      <c r="D981" s="28"/>
      <c r="E981" s="29"/>
      <c r="F981" s="56"/>
      <c r="G981" s="39"/>
      <c r="H981" s="51"/>
      <c r="I981" s="45"/>
      <c r="J981" s="17"/>
      <c r="K981" s="18" t="str">
        <f t="shared" si="13"/>
        <v xml:space="preserve"> </v>
      </c>
      <c r="L981" s="34"/>
      <c r="M981" s="82"/>
      <c r="N981" s="37"/>
    </row>
    <row r="982" spans="1:14" ht="12.75" customHeight="1" x14ac:dyDescent="0.3">
      <c r="A982" s="27"/>
      <c r="B982" s="41"/>
      <c r="C982" s="71"/>
      <c r="D982" s="28"/>
      <c r="E982" s="29"/>
      <c r="F982" s="56"/>
      <c r="G982" s="39"/>
      <c r="H982" s="51"/>
      <c r="I982" s="45"/>
      <c r="J982" s="17"/>
      <c r="K982" s="18" t="str">
        <f t="shared" si="13"/>
        <v xml:space="preserve"> </v>
      </c>
      <c r="L982" s="34"/>
      <c r="M982" s="82"/>
      <c r="N982" s="37"/>
    </row>
    <row r="983" spans="1:14" ht="12.75" customHeight="1" x14ac:dyDescent="0.3">
      <c r="A983" s="27"/>
      <c r="B983" s="41"/>
      <c r="C983" s="71"/>
      <c r="D983" s="28"/>
      <c r="E983" s="29"/>
      <c r="F983" s="56"/>
      <c r="G983" s="39"/>
      <c r="H983" s="51"/>
      <c r="I983" s="45"/>
      <c r="J983" s="17"/>
      <c r="K983" s="18" t="str">
        <f t="shared" si="13"/>
        <v xml:space="preserve"> </v>
      </c>
      <c r="L983" s="34"/>
      <c r="M983" s="82"/>
      <c r="N983" s="37"/>
    </row>
    <row r="984" spans="1:14" ht="12.75" customHeight="1" x14ac:dyDescent="0.3">
      <c r="A984" s="27"/>
      <c r="B984" s="41"/>
      <c r="C984" s="71"/>
      <c r="D984" s="28"/>
      <c r="E984" s="29"/>
      <c r="F984" s="56"/>
      <c r="G984" s="39"/>
      <c r="H984" s="51"/>
      <c r="I984" s="45"/>
      <c r="J984" s="17"/>
      <c r="K984" s="18" t="str">
        <f t="shared" si="13"/>
        <v xml:space="preserve"> </v>
      </c>
      <c r="L984" s="34"/>
      <c r="M984" s="82"/>
      <c r="N984" s="37"/>
    </row>
    <row r="985" spans="1:14" ht="12.75" customHeight="1" x14ac:dyDescent="0.3">
      <c r="A985" s="27"/>
      <c r="B985" s="41"/>
      <c r="C985" s="71"/>
      <c r="D985" s="28"/>
      <c r="E985" s="29"/>
      <c r="F985" s="56"/>
      <c r="G985" s="39"/>
      <c r="H985" s="51"/>
      <c r="I985" s="45"/>
      <c r="J985" s="17"/>
      <c r="K985" s="18" t="str">
        <f t="shared" si="13"/>
        <v xml:space="preserve"> </v>
      </c>
      <c r="L985" s="34"/>
      <c r="M985" s="82"/>
      <c r="N985" s="37"/>
    </row>
    <row r="986" spans="1:14" ht="12.75" customHeight="1" x14ac:dyDescent="0.3">
      <c r="A986" s="27"/>
      <c r="B986" s="41"/>
      <c r="C986" s="71"/>
      <c r="D986" s="28"/>
      <c r="E986" s="29"/>
      <c r="F986" s="56"/>
      <c r="G986" s="39"/>
      <c r="H986" s="51"/>
      <c r="I986" s="45"/>
      <c r="J986" s="17"/>
      <c r="K986" s="18" t="str">
        <f t="shared" si="13"/>
        <v xml:space="preserve"> </v>
      </c>
      <c r="L986" s="34"/>
      <c r="M986" s="82"/>
      <c r="N986" s="37"/>
    </row>
    <row r="987" spans="1:14" ht="12.75" customHeight="1" x14ac:dyDescent="0.3">
      <c r="A987" s="27"/>
      <c r="B987" s="41"/>
      <c r="C987" s="71"/>
      <c r="D987" s="28"/>
      <c r="E987" s="29"/>
      <c r="F987" s="56"/>
      <c r="G987" s="39"/>
      <c r="H987" s="51"/>
      <c r="I987" s="45"/>
      <c r="J987" s="17"/>
      <c r="K987" s="18" t="str">
        <f t="shared" si="13"/>
        <v xml:space="preserve"> </v>
      </c>
      <c r="L987" s="34"/>
      <c r="M987" s="82"/>
      <c r="N987" s="37"/>
    </row>
    <row r="988" spans="1:14" ht="12.75" customHeight="1" x14ac:dyDescent="0.3">
      <c r="A988" s="27"/>
      <c r="B988" s="41"/>
      <c r="C988" s="71"/>
      <c r="D988" s="28"/>
      <c r="E988" s="29"/>
      <c r="F988" s="56"/>
      <c r="G988" s="39"/>
      <c r="H988" s="51"/>
      <c r="I988" s="45"/>
      <c r="J988" s="17"/>
      <c r="K988" s="18" t="str">
        <f t="shared" si="13"/>
        <v xml:space="preserve"> </v>
      </c>
      <c r="L988" s="34"/>
      <c r="M988" s="82"/>
      <c r="N988" s="37"/>
    </row>
    <row r="989" spans="1:14" ht="12.75" customHeight="1" x14ac:dyDescent="0.3">
      <c r="A989" s="27"/>
      <c r="B989" s="41"/>
      <c r="C989" s="71"/>
      <c r="D989" s="28"/>
      <c r="E989" s="29"/>
      <c r="F989" s="56"/>
      <c r="G989" s="39"/>
      <c r="H989" s="51"/>
      <c r="I989" s="45"/>
      <c r="J989" s="17"/>
      <c r="K989" s="18" t="str">
        <f t="shared" si="13"/>
        <v xml:space="preserve"> </v>
      </c>
      <c r="L989" s="34"/>
      <c r="M989" s="82"/>
      <c r="N989" s="37"/>
    </row>
    <row r="990" spans="1:14" ht="12.75" customHeight="1" x14ac:dyDescent="0.3">
      <c r="A990" s="27"/>
      <c r="B990" s="41"/>
      <c r="C990" s="71"/>
      <c r="D990" s="28"/>
      <c r="E990" s="29"/>
      <c r="F990" s="56"/>
      <c r="G990" s="39"/>
      <c r="H990" s="51"/>
      <c r="I990" s="45"/>
      <c r="J990" s="17"/>
      <c r="K990" s="18" t="str">
        <f t="shared" si="13"/>
        <v xml:space="preserve"> </v>
      </c>
      <c r="L990" s="34"/>
      <c r="M990" s="82"/>
      <c r="N990" s="37"/>
    </row>
    <row r="991" spans="1:14" ht="12.75" customHeight="1" x14ac:dyDescent="0.3">
      <c r="A991" s="27"/>
      <c r="B991" s="41"/>
      <c r="C991" s="71"/>
      <c r="D991" s="28"/>
      <c r="E991" s="29"/>
      <c r="F991" s="56"/>
      <c r="G991" s="39"/>
      <c r="H991" s="51"/>
      <c r="I991" s="45"/>
      <c r="J991" s="17"/>
      <c r="K991" s="18" t="str">
        <f t="shared" si="13"/>
        <v xml:space="preserve"> </v>
      </c>
      <c r="L991" s="34"/>
      <c r="M991" s="82"/>
      <c r="N991" s="37"/>
    </row>
    <row r="992" spans="1:14" ht="12.75" customHeight="1" x14ac:dyDescent="0.3">
      <c r="A992" s="27"/>
      <c r="B992" s="41"/>
      <c r="C992" s="71"/>
      <c r="D992" s="28"/>
      <c r="E992" s="29"/>
      <c r="F992" s="56"/>
      <c r="G992" s="39"/>
      <c r="H992" s="51"/>
      <c r="I992" s="45"/>
      <c r="J992" s="17"/>
      <c r="K992" s="18" t="str">
        <f t="shared" si="13"/>
        <v xml:space="preserve"> </v>
      </c>
      <c r="L992" s="34"/>
      <c r="M992" s="82"/>
      <c r="N992" s="37"/>
    </row>
    <row r="993" spans="1:14" ht="12.75" customHeight="1" x14ac:dyDescent="0.3">
      <c r="A993" s="27"/>
      <c r="B993" s="41"/>
      <c r="C993" s="71"/>
      <c r="D993" s="28"/>
      <c r="E993" s="29"/>
      <c r="F993" s="56"/>
      <c r="G993" s="39"/>
      <c r="H993" s="51"/>
      <c r="I993" s="45"/>
      <c r="J993" s="17"/>
      <c r="K993" s="18" t="str">
        <f t="shared" si="13"/>
        <v xml:space="preserve"> </v>
      </c>
      <c r="L993" s="34"/>
      <c r="M993" s="82"/>
      <c r="N993" s="37"/>
    </row>
    <row r="994" spans="1:14" ht="12.75" customHeight="1" x14ac:dyDescent="0.3">
      <c r="A994" s="27"/>
      <c r="B994" s="41"/>
      <c r="C994" s="71"/>
      <c r="D994" s="28"/>
      <c r="E994" s="29"/>
      <c r="F994" s="56"/>
      <c r="G994" s="39"/>
      <c r="H994" s="51"/>
      <c r="I994" s="45"/>
      <c r="J994" s="17"/>
      <c r="K994" s="18" t="str">
        <f t="shared" si="13"/>
        <v xml:space="preserve"> </v>
      </c>
      <c r="L994" s="34"/>
      <c r="M994" s="82"/>
      <c r="N994" s="37"/>
    </row>
    <row r="995" spans="1:14" ht="12.75" customHeight="1" x14ac:dyDescent="0.3">
      <c r="A995" s="27"/>
      <c r="B995" s="41"/>
      <c r="C995" s="71"/>
      <c r="D995" s="28"/>
      <c r="E995" s="29"/>
      <c r="F995" s="56"/>
      <c r="G995" s="39"/>
      <c r="H995" s="51"/>
      <c r="I995" s="45"/>
      <c r="J995" s="17"/>
      <c r="K995" s="18" t="str">
        <f t="shared" si="13"/>
        <v xml:space="preserve"> </v>
      </c>
      <c r="L995" s="34"/>
      <c r="M995" s="82"/>
      <c r="N995" s="37"/>
    </row>
    <row r="996" spans="1:14" ht="12.75" customHeight="1" x14ac:dyDescent="0.3">
      <c r="A996" s="27"/>
      <c r="B996" s="41"/>
      <c r="C996" s="71"/>
      <c r="D996" s="28"/>
      <c r="E996" s="29"/>
      <c r="F996" s="56"/>
      <c r="G996" s="39"/>
      <c r="H996" s="51"/>
      <c r="I996" s="45"/>
      <c r="J996" s="17"/>
      <c r="K996" s="18" t="str">
        <f t="shared" si="13"/>
        <v xml:space="preserve"> </v>
      </c>
      <c r="L996" s="34"/>
      <c r="M996" s="82"/>
      <c r="N996" s="37"/>
    </row>
    <row r="997" spans="1:14" ht="12.75" customHeight="1" x14ac:dyDescent="0.3">
      <c r="A997" s="27"/>
      <c r="B997" s="41"/>
      <c r="C997" s="71"/>
      <c r="D997" s="28"/>
      <c r="E997" s="29"/>
      <c r="F997" s="56"/>
      <c r="G997" s="39"/>
      <c r="H997" s="51"/>
      <c r="I997" s="45"/>
      <c r="J997" s="17"/>
      <c r="K997" s="18" t="str">
        <f t="shared" si="13"/>
        <v xml:space="preserve"> </v>
      </c>
      <c r="L997" s="34"/>
      <c r="M997" s="82"/>
      <c r="N997" s="37"/>
    </row>
    <row r="998" spans="1:14" ht="12.75" customHeight="1" x14ac:dyDescent="0.3">
      <c r="A998" s="27"/>
      <c r="B998" s="41"/>
      <c r="C998" s="71"/>
      <c r="D998" s="28"/>
      <c r="E998" s="29"/>
      <c r="F998" s="56"/>
      <c r="G998" s="39"/>
      <c r="H998" s="51"/>
      <c r="I998" s="45"/>
      <c r="J998" s="17"/>
      <c r="K998" s="18" t="str">
        <f t="shared" si="13"/>
        <v xml:space="preserve"> </v>
      </c>
      <c r="L998" s="34"/>
      <c r="M998" s="82"/>
      <c r="N998" s="37"/>
    </row>
    <row r="999" spans="1:14" ht="12.75" customHeight="1" x14ac:dyDescent="0.3">
      <c r="A999" s="26"/>
      <c r="B999" s="41"/>
      <c r="C999" s="71"/>
      <c r="D999" s="28"/>
      <c r="E999" s="29"/>
      <c r="F999" s="56"/>
      <c r="G999" s="39"/>
      <c r="H999" s="51"/>
      <c r="I999" s="45"/>
      <c r="J999" s="17"/>
      <c r="K999" s="18" t="str">
        <f t="shared" si="13"/>
        <v xml:space="preserve"> </v>
      </c>
      <c r="L999" s="34"/>
      <c r="M999" s="82"/>
      <c r="N999" s="37"/>
    </row>
    <row r="1000" spans="1:14" ht="12.75" customHeight="1" x14ac:dyDescent="0.3">
      <c r="A1000" s="27"/>
      <c r="B1000" s="41"/>
      <c r="C1000" s="71"/>
      <c r="D1000" s="28"/>
      <c r="E1000" s="29"/>
      <c r="F1000" s="56"/>
      <c r="G1000" s="39"/>
      <c r="H1000" s="51"/>
      <c r="I1000" s="45"/>
      <c r="J1000" s="17"/>
      <c r="K1000" s="18" t="str">
        <f t="shared" si="13"/>
        <v xml:space="preserve"> </v>
      </c>
      <c r="L1000" s="34"/>
      <c r="M1000" s="82"/>
      <c r="N1000" s="37"/>
    </row>
    <row r="1001" spans="1:14" ht="12.75" customHeight="1" x14ac:dyDescent="0.3">
      <c r="A1001" s="27"/>
      <c r="B1001" s="41"/>
      <c r="C1001" s="71"/>
      <c r="D1001" s="28"/>
      <c r="E1001" s="29"/>
      <c r="F1001" s="56"/>
      <c r="G1001" s="39"/>
      <c r="H1001" s="51"/>
      <c r="I1001" s="45"/>
      <c r="J1001" s="17"/>
      <c r="K1001" s="18" t="str">
        <f t="shared" si="13"/>
        <v xml:space="preserve"> </v>
      </c>
      <c r="L1001" s="34"/>
      <c r="M1001" s="82"/>
      <c r="N1001" s="37"/>
    </row>
    <row r="1002" spans="1:14" ht="12.75" customHeight="1" x14ac:dyDescent="0.3">
      <c r="A1002" s="27"/>
      <c r="B1002" s="41"/>
      <c r="C1002" s="71"/>
      <c r="D1002" s="28"/>
      <c r="E1002" s="29"/>
      <c r="F1002" s="56"/>
      <c r="G1002" s="39"/>
      <c r="H1002" s="51"/>
      <c r="I1002" s="45"/>
      <c r="J1002" s="17"/>
      <c r="K1002" s="18" t="str">
        <f t="shared" si="13"/>
        <v xml:space="preserve"> </v>
      </c>
      <c r="L1002" s="34"/>
      <c r="M1002" s="82"/>
      <c r="N1002" s="37"/>
    </row>
    <row r="1003" spans="1:14" ht="12.75" customHeight="1" x14ac:dyDescent="0.3">
      <c r="A1003" s="27"/>
      <c r="B1003" s="41"/>
      <c r="C1003" s="71"/>
      <c r="D1003" s="28"/>
      <c r="E1003" s="29"/>
      <c r="F1003" s="56"/>
      <c r="G1003" s="39"/>
      <c r="H1003" s="51"/>
      <c r="I1003" s="45"/>
      <c r="J1003" s="17"/>
      <c r="K1003" s="18" t="str">
        <f t="shared" si="13"/>
        <v xml:space="preserve"> </v>
      </c>
      <c r="L1003" s="34"/>
      <c r="M1003" s="82"/>
      <c r="N1003" s="37"/>
    </row>
    <row r="1004" spans="1:14" ht="12.75" customHeight="1" x14ac:dyDescent="0.3">
      <c r="A1004" s="27"/>
      <c r="B1004" s="41"/>
      <c r="C1004" s="71"/>
      <c r="D1004" s="28"/>
      <c r="E1004" s="29"/>
      <c r="F1004" s="56"/>
      <c r="G1004" s="39"/>
      <c r="H1004" s="51"/>
      <c r="I1004" s="45"/>
      <c r="J1004" s="17"/>
      <c r="K1004" s="18" t="str">
        <f t="shared" si="13"/>
        <v xml:space="preserve"> </v>
      </c>
      <c r="L1004" s="34"/>
      <c r="M1004" s="82"/>
      <c r="N1004" s="37"/>
    </row>
    <row r="1005" spans="1:14" ht="12.75" customHeight="1" x14ac:dyDescent="0.3">
      <c r="A1005" s="27"/>
      <c r="B1005" s="41"/>
      <c r="C1005" s="71"/>
      <c r="D1005" s="28"/>
      <c r="E1005" s="29"/>
      <c r="F1005" s="56"/>
      <c r="G1005" s="39"/>
      <c r="H1005" s="51"/>
      <c r="I1005" s="45"/>
      <c r="J1005" s="17"/>
      <c r="K1005" s="18" t="str">
        <f t="shared" ref="K1005:K1068" si="14">IF(I1005,IF(ISNUMBER(J1005),J1005*I1005," ")," ")</f>
        <v xml:space="preserve"> </v>
      </c>
      <c r="L1005" s="34"/>
      <c r="M1005" s="82"/>
      <c r="N1005" s="37"/>
    </row>
    <row r="1006" spans="1:14" ht="12.75" customHeight="1" x14ac:dyDescent="0.3">
      <c r="A1006" s="27"/>
      <c r="B1006" s="41"/>
      <c r="C1006" s="71"/>
      <c r="D1006" s="28"/>
      <c r="E1006" s="29"/>
      <c r="F1006" s="56"/>
      <c r="G1006" s="39"/>
      <c r="H1006" s="51"/>
      <c r="I1006" s="45"/>
      <c r="J1006" s="17"/>
      <c r="K1006" s="18" t="str">
        <f t="shared" si="14"/>
        <v xml:space="preserve"> </v>
      </c>
      <c r="L1006" s="34"/>
      <c r="M1006" s="82"/>
      <c r="N1006" s="37"/>
    </row>
    <row r="1007" spans="1:14" ht="12.75" customHeight="1" x14ac:dyDescent="0.3">
      <c r="A1007" s="27"/>
      <c r="B1007" s="41"/>
      <c r="C1007" s="71"/>
      <c r="D1007" s="28"/>
      <c r="E1007" s="29"/>
      <c r="F1007" s="56"/>
      <c r="G1007" s="39"/>
      <c r="H1007" s="51"/>
      <c r="I1007" s="45"/>
      <c r="J1007" s="17"/>
      <c r="K1007" s="18" t="str">
        <f t="shared" si="14"/>
        <v xml:space="preserve"> </v>
      </c>
      <c r="L1007" s="34"/>
      <c r="M1007" s="82"/>
      <c r="N1007" s="37"/>
    </row>
    <row r="1008" spans="1:14" ht="12.75" customHeight="1" x14ac:dyDescent="0.3">
      <c r="A1008" s="27"/>
      <c r="B1008" s="41"/>
      <c r="C1008" s="71"/>
      <c r="D1008" s="28"/>
      <c r="E1008" s="29"/>
      <c r="F1008" s="56"/>
      <c r="G1008" s="39"/>
      <c r="H1008" s="51"/>
      <c r="I1008" s="45"/>
      <c r="J1008" s="17"/>
      <c r="K1008" s="18" t="str">
        <f t="shared" si="14"/>
        <v xml:space="preserve"> </v>
      </c>
      <c r="L1008" s="34"/>
      <c r="M1008" s="82"/>
      <c r="N1008" s="37"/>
    </row>
    <row r="1009" spans="1:14" ht="12.75" customHeight="1" x14ac:dyDescent="0.3">
      <c r="A1009" s="27"/>
      <c r="B1009" s="41"/>
      <c r="C1009" s="71"/>
      <c r="D1009" s="28"/>
      <c r="E1009" s="29"/>
      <c r="F1009" s="56"/>
      <c r="G1009" s="39"/>
      <c r="H1009" s="51"/>
      <c r="I1009" s="45"/>
      <c r="J1009" s="17"/>
      <c r="K1009" s="18" t="str">
        <f t="shared" si="14"/>
        <v xml:space="preserve"> </v>
      </c>
      <c r="L1009" s="34"/>
      <c r="M1009" s="82"/>
      <c r="N1009" s="37"/>
    </row>
    <row r="1010" spans="1:14" ht="12.75" customHeight="1" x14ac:dyDescent="0.3">
      <c r="A1010" s="27"/>
      <c r="B1010" s="41"/>
      <c r="C1010" s="71"/>
      <c r="D1010" s="28"/>
      <c r="E1010" s="29"/>
      <c r="F1010" s="56"/>
      <c r="G1010" s="39"/>
      <c r="H1010" s="51"/>
      <c r="I1010" s="45"/>
      <c r="J1010" s="17"/>
      <c r="K1010" s="18" t="str">
        <f t="shared" si="14"/>
        <v xml:space="preserve"> </v>
      </c>
      <c r="L1010" s="34"/>
      <c r="M1010" s="82"/>
      <c r="N1010" s="37"/>
    </row>
    <row r="1011" spans="1:14" ht="12.75" customHeight="1" x14ac:dyDescent="0.3">
      <c r="A1011" s="27"/>
      <c r="B1011" s="41"/>
      <c r="C1011" s="71"/>
      <c r="D1011" s="28"/>
      <c r="E1011" s="29"/>
      <c r="F1011" s="56"/>
      <c r="G1011" s="39"/>
      <c r="H1011" s="51"/>
      <c r="I1011" s="45"/>
      <c r="J1011" s="17"/>
      <c r="K1011" s="18" t="str">
        <f t="shared" si="14"/>
        <v xml:space="preserve"> </v>
      </c>
      <c r="L1011" s="34"/>
      <c r="M1011" s="82"/>
      <c r="N1011" s="37"/>
    </row>
    <row r="1012" spans="1:14" ht="12.75" customHeight="1" x14ac:dyDescent="0.3">
      <c r="A1012" s="27"/>
      <c r="B1012" s="41"/>
      <c r="C1012" s="71"/>
      <c r="D1012" s="28"/>
      <c r="E1012" s="29"/>
      <c r="F1012" s="56"/>
      <c r="G1012" s="39"/>
      <c r="H1012" s="51"/>
      <c r="I1012" s="45"/>
      <c r="J1012" s="17"/>
      <c r="K1012" s="18" t="str">
        <f t="shared" si="14"/>
        <v xml:space="preserve"> </v>
      </c>
      <c r="L1012" s="34"/>
      <c r="M1012" s="82"/>
      <c r="N1012" s="37"/>
    </row>
    <row r="1013" spans="1:14" ht="12.75" customHeight="1" x14ac:dyDescent="0.3">
      <c r="A1013" s="27"/>
      <c r="B1013" s="41"/>
      <c r="C1013" s="71"/>
      <c r="D1013" s="28"/>
      <c r="E1013" s="29"/>
      <c r="F1013" s="56"/>
      <c r="G1013" s="39"/>
      <c r="H1013" s="51"/>
      <c r="I1013" s="45"/>
      <c r="J1013" s="17"/>
      <c r="K1013" s="18" t="str">
        <f t="shared" si="14"/>
        <v xml:space="preserve"> </v>
      </c>
      <c r="L1013" s="34"/>
      <c r="M1013" s="82"/>
      <c r="N1013" s="37"/>
    </row>
    <row r="1014" spans="1:14" ht="12.75" customHeight="1" x14ac:dyDescent="0.3">
      <c r="A1014" s="27"/>
      <c r="B1014" s="41"/>
      <c r="C1014" s="71"/>
      <c r="D1014" s="28"/>
      <c r="E1014" s="29"/>
      <c r="F1014" s="56"/>
      <c r="G1014" s="39"/>
      <c r="H1014" s="51"/>
      <c r="I1014" s="45"/>
      <c r="J1014" s="17"/>
      <c r="K1014" s="18" t="str">
        <f t="shared" si="14"/>
        <v xml:space="preserve"> </v>
      </c>
      <c r="L1014" s="34"/>
      <c r="M1014" s="82"/>
      <c r="N1014" s="37"/>
    </row>
    <row r="1015" spans="1:14" ht="12.75" customHeight="1" x14ac:dyDescent="0.3">
      <c r="A1015" s="27"/>
      <c r="B1015" s="41"/>
      <c r="C1015" s="71"/>
      <c r="D1015" s="28"/>
      <c r="E1015" s="29"/>
      <c r="F1015" s="56"/>
      <c r="G1015" s="39"/>
      <c r="H1015" s="51"/>
      <c r="I1015" s="45"/>
      <c r="J1015" s="17"/>
      <c r="K1015" s="18" t="str">
        <f t="shared" si="14"/>
        <v xml:space="preserve"> </v>
      </c>
      <c r="L1015" s="34"/>
      <c r="M1015" s="82"/>
      <c r="N1015" s="37"/>
    </row>
    <row r="1016" spans="1:14" ht="12.75" customHeight="1" x14ac:dyDescent="0.3">
      <c r="A1016" s="27"/>
      <c r="B1016" s="41"/>
      <c r="C1016" s="71"/>
      <c r="D1016" s="28"/>
      <c r="E1016" s="29"/>
      <c r="F1016" s="56"/>
      <c r="G1016" s="39"/>
      <c r="H1016" s="51"/>
      <c r="I1016" s="45"/>
      <c r="J1016" s="17"/>
      <c r="K1016" s="18" t="str">
        <f t="shared" si="14"/>
        <v xml:space="preserve"> </v>
      </c>
      <c r="L1016" s="34"/>
      <c r="M1016" s="82"/>
      <c r="N1016" s="37"/>
    </row>
    <row r="1017" spans="1:14" ht="12.75" customHeight="1" x14ac:dyDescent="0.3">
      <c r="A1017" s="27"/>
      <c r="B1017" s="41"/>
      <c r="C1017" s="71"/>
      <c r="D1017" s="28"/>
      <c r="E1017" s="29"/>
      <c r="F1017" s="56"/>
      <c r="G1017" s="39"/>
      <c r="H1017" s="51"/>
      <c r="I1017" s="45"/>
      <c r="J1017" s="17"/>
      <c r="K1017" s="18" t="str">
        <f t="shared" si="14"/>
        <v xml:space="preserve"> </v>
      </c>
      <c r="L1017" s="34"/>
      <c r="M1017" s="82"/>
      <c r="N1017" s="37"/>
    </row>
    <row r="1018" spans="1:14" ht="12.75" customHeight="1" x14ac:dyDescent="0.3">
      <c r="A1018" s="27"/>
      <c r="B1018" s="41"/>
      <c r="C1018" s="71"/>
      <c r="D1018" s="28"/>
      <c r="E1018" s="29"/>
      <c r="F1018" s="56"/>
      <c r="G1018" s="39"/>
      <c r="H1018" s="51"/>
      <c r="I1018" s="45"/>
      <c r="J1018" s="17"/>
      <c r="K1018" s="18" t="str">
        <f t="shared" si="14"/>
        <v xml:space="preserve"> </v>
      </c>
      <c r="L1018" s="34"/>
      <c r="M1018" s="82"/>
      <c r="N1018" s="37"/>
    </row>
    <row r="1019" spans="1:14" ht="12.75" customHeight="1" x14ac:dyDescent="0.3">
      <c r="A1019" s="27"/>
      <c r="B1019" s="41"/>
      <c r="C1019" s="71"/>
      <c r="D1019" s="28"/>
      <c r="E1019" s="29"/>
      <c r="F1019" s="56"/>
      <c r="G1019" s="39"/>
      <c r="H1019" s="51"/>
      <c r="I1019" s="45"/>
      <c r="J1019" s="17"/>
      <c r="K1019" s="18" t="str">
        <f t="shared" si="14"/>
        <v xml:space="preserve"> </v>
      </c>
      <c r="L1019" s="34"/>
      <c r="M1019" s="82"/>
      <c r="N1019" s="37"/>
    </row>
    <row r="1020" spans="1:14" ht="12.75" customHeight="1" x14ac:dyDescent="0.3">
      <c r="A1020" s="27"/>
      <c r="B1020" s="41"/>
      <c r="C1020" s="71"/>
      <c r="D1020" s="28"/>
      <c r="E1020" s="29"/>
      <c r="F1020" s="56"/>
      <c r="G1020" s="39"/>
      <c r="H1020" s="51"/>
      <c r="I1020" s="45"/>
      <c r="J1020" s="17"/>
      <c r="K1020" s="18" t="str">
        <f t="shared" si="14"/>
        <v xml:space="preserve"> </v>
      </c>
      <c r="L1020" s="34"/>
      <c r="M1020" s="82"/>
      <c r="N1020" s="37"/>
    </row>
    <row r="1021" spans="1:14" ht="12.75" customHeight="1" x14ac:dyDescent="0.3">
      <c r="A1021" s="26"/>
      <c r="B1021" s="41"/>
      <c r="C1021" s="71"/>
      <c r="D1021" s="28"/>
      <c r="E1021" s="29"/>
      <c r="F1021" s="56"/>
      <c r="G1021" s="39"/>
      <c r="H1021" s="51"/>
      <c r="I1021" s="45"/>
      <c r="J1021" s="17"/>
      <c r="K1021" s="18" t="str">
        <f t="shared" si="14"/>
        <v xml:space="preserve"> </v>
      </c>
      <c r="L1021" s="34"/>
      <c r="M1021" s="82"/>
      <c r="N1021" s="37"/>
    </row>
    <row r="1022" spans="1:14" ht="12.75" customHeight="1" x14ac:dyDescent="0.3">
      <c r="A1022" s="27"/>
      <c r="B1022" s="41"/>
      <c r="C1022" s="71"/>
      <c r="D1022" s="28"/>
      <c r="E1022" s="29"/>
      <c r="F1022" s="56"/>
      <c r="G1022" s="39"/>
      <c r="H1022" s="51"/>
      <c r="I1022" s="45"/>
      <c r="J1022" s="17"/>
      <c r="K1022" s="18" t="str">
        <f t="shared" si="14"/>
        <v xml:space="preserve"> </v>
      </c>
      <c r="L1022" s="34"/>
      <c r="M1022" s="82"/>
      <c r="N1022" s="37"/>
    </row>
    <row r="1023" spans="1:14" ht="12.75" customHeight="1" x14ac:dyDescent="0.3">
      <c r="A1023" s="27"/>
      <c r="B1023" s="41"/>
      <c r="C1023" s="71"/>
      <c r="D1023" s="28"/>
      <c r="E1023" s="29"/>
      <c r="F1023" s="56"/>
      <c r="G1023" s="39"/>
      <c r="H1023" s="51"/>
      <c r="I1023" s="45"/>
      <c r="J1023" s="17"/>
      <c r="K1023" s="18" t="str">
        <f t="shared" si="14"/>
        <v xml:space="preserve"> </v>
      </c>
      <c r="L1023" s="34"/>
      <c r="M1023" s="82"/>
      <c r="N1023" s="37"/>
    </row>
    <row r="1024" spans="1:14" ht="12.75" customHeight="1" x14ac:dyDescent="0.3">
      <c r="A1024" s="27"/>
      <c r="B1024" s="41"/>
      <c r="C1024" s="71"/>
      <c r="D1024" s="28"/>
      <c r="E1024" s="29"/>
      <c r="F1024" s="56"/>
      <c r="G1024" s="39"/>
      <c r="H1024" s="51"/>
      <c r="I1024" s="45"/>
      <c r="J1024" s="17"/>
      <c r="K1024" s="18" t="str">
        <f t="shared" si="14"/>
        <v xml:space="preserve"> </v>
      </c>
      <c r="L1024" s="34"/>
      <c r="M1024" s="82"/>
      <c r="N1024" s="37"/>
    </row>
    <row r="1025" spans="1:14" ht="12.75" customHeight="1" x14ac:dyDescent="0.3">
      <c r="A1025" s="27"/>
      <c r="B1025" s="41"/>
      <c r="C1025" s="71"/>
      <c r="D1025" s="28"/>
      <c r="E1025" s="29"/>
      <c r="F1025" s="56"/>
      <c r="G1025" s="39"/>
      <c r="H1025" s="51"/>
      <c r="I1025" s="45"/>
      <c r="J1025" s="17"/>
      <c r="K1025" s="18" t="str">
        <f t="shared" si="14"/>
        <v xml:space="preserve"> </v>
      </c>
      <c r="L1025" s="34"/>
      <c r="M1025" s="82"/>
      <c r="N1025" s="37"/>
    </row>
    <row r="1026" spans="1:14" ht="12.75" customHeight="1" x14ac:dyDescent="0.3">
      <c r="A1026" s="27"/>
      <c r="B1026" s="41"/>
      <c r="C1026" s="71"/>
      <c r="D1026" s="28"/>
      <c r="E1026" s="29"/>
      <c r="F1026" s="56"/>
      <c r="G1026" s="39"/>
      <c r="H1026" s="51"/>
      <c r="I1026" s="45"/>
      <c r="J1026" s="17"/>
      <c r="K1026" s="18" t="str">
        <f t="shared" si="14"/>
        <v xml:space="preserve"> </v>
      </c>
      <c r="L1026" s="34"/>
      <c r="M1026" s="82"/>
      <c r="N1026" s="37"/>
    </row>
    <row r="1027" spans="1:14" ht="12.75" customHeight="1" x14ac:dyDescent="0.3">
      <c r="A1027" s="27"/>
      <c r="B1027" s="41"/>
      <c r="C1027" s="71"/>
      <c r="D1027" s="28"/>
      <c r="E1027" s="29"/>
      <c r="F1027" s="56"/>
      <c r="G1027" s="39"/>
      <c r="H1027" s="51"/>
      <c r="I1027" s="45"/>
      <c r="J1027" s="17"/>
      <c r="K1027" s="18" t="str">
        <f t="shared" si="14"/>
        <v xml:space="preserve"> </v>
      </c>
      <c r="L1027" s="34"/>
      <c r="M1027" s="82"/>
      <c r="N1027" s="37"/>
    </row>
    <row r="1028" spans="1:14" ht="12.75" customHeight="1" x14ac:dyDescent="0.3">
      <c r="A1028" s="27"/>
      <c r="B1028" s="41"/>
      <c r="C1028" s="71"/>
      <c r="D1028" s="28"/>
      <c r="E1028" s="29"/>
      <c r="F1028" s="56"/>
      <c r="G1028" s="39"/>
      <c r="H1028" s="51"/>
      <c r="I1028" s="45"/>
      <c r="J1028" s="17"/>
      <c r="K1028" s="18" t="str">
        <f t="shared" si="14"/>
        <v xml:space="preserve"> </v>
      </c>
      <c r="L1028" s="34"/>
      <c r="M1028" s="82"/>
      <c r="N1028" s="37"/>
    </row>
    <row r="1029" spans="1:14" ht="12.75" customHeight="1" x14ac:dyDescent="0.3">
      <c r="A1029" s="27"/>
      <c r="B1029" s="41"/>
      <c r="C1029" s="71"/>
      <c r="D1029" s="28"/>
      <c r="E1029" s="29"/>
      <c r="F1029" s="56"/>
      <c r="G1029" s="39"/>
      <c r="H1029" s="51"/>
      <c r="I1029" s="45"/>
      <c r="J1029" s="17"/>
      <c r="K1029" s="18" t="str">
        <f t="shared" si="14"/>
        <v xml:space="preserve"> </v>
      </c>
      <c r="L1029" s="34"/>
      <c r="M1029" s="82"/>
      <c r="N1029" s="37"/>
    </row>
    <row r="1030" spans="1:14" ht="12.75" customHeight="1" x14ac:dyDescent="0.3">
      <c r="A1030" s="27"/>
      <c r="B1030" s="41"/>
      <c r="C1030" s="71"/>
      <c r="D1030" s="28"/>
      <c r="E1030" s="29"/>
      <c r="F1030" s="56"/>
      <c r="G1030" s="39"/>
      <c r="H1030" s="51"/>
      <c r="I1030" s="45"/>
      <c r="J1030" s="17"/>
      <c r="K1030" s="18" t="str">
        <f t="shared" si="14"/>
        <v xml:space="preserve"> </v>
      </c>
      <c r="L1030" s="34"/>
      <c r="M1030" s="82"/>
      <c r="N1030" s="37"/>
    </row>
    <row r="1031" spans="1:14" ht="12.75" customHeight="1" x14ac:dyDescent="0.3">
      <c r="A1031" s="27"/>
      <c r="B1031" s="41"/>
      <c r="C1031" s="71"/>
      <c r="D1031" s="28"/>
      <c r="E1031" s="29"/>
      <c r="F1031" s="56"/>
      <c r="G1031" s="39"/>
      <c r="H1031" s="51"/>
      <c r="I1031" s="45"/>
      <c r="J1031" s="17"/>
      <c r="K1031" s="18" t="str">
        <f t="shared" si="14"/>
        <v xml:space="preserve"> </v>
      </c>
      <c r="L1031" s="34"/>
      <c r="M1031" s="82"/>
      <c r="N1031" s="37"/>
    </row>
    <row r="1032" spans="1:14" ht="12.75" customHeight="1" x14ac:dyDescent="0.3">
      <c r="A1032" s="27"/>
      <c r="B1032" s="41"/>
      <c r="C1032" s="71"/>
      <c r="D1032" s="28"/>
      <c r="E1032" s="29"/>
      <c r="F1032" s="56"/>
      <c r="G1032" s="39"/>
      <c r="H1032" s="51"/>
      <c r="I1032" s="45"/>
      <c r="J1032" s="17"/>
      <c r="K1032" s="18" t="str">
        <f t="shared" si="14"/>
        <v xml:space="preserve"> </v>
      </c>
      <c r="L1032" s="34"/>
      <c r="M1032" s="82"/>
      <c r="N1032" s="37"/>
    </row>
    <row r="1033" spans="1:14" ht="12.75" customHeight="1" x14ac:dyDescent="0.3">
      <c r="A1033" s="27"/>
      <c r="B1033" s="41"/>
      <c r="C1033" s="71"/>
      <c r="D1033" s="28"/>
      <c r="E1033" s="29"/>
      <c r="F1033" s="56"/>
      <c r="G1033" s="39"/>
      <c r="H1033" s="51"/>
      <c r="I1033" s="45"/>
      <c r="J1033" s="17"/>
      <c r="K1033" s="18" t="str">
        <f t="shared" si="14"/>
        <v xml:space="preserve"> </v>
      </c>
      <c r="L1033" s="34"/>
      <c r="M1033" s="82"/>
      <c r="N1033" s="37"/>
    </row>
    <row r="1034" spans="1:14" ht="12.75" customHeight="1" x14ac:dyDescent="0.3">
      <c r="A1034" s="27"/>
      <c r="B1034" s="41"/>
      <c r="C1034" s="71"/>
      <c r="D1034" s="28"/>
      <c r="E1034" s="29"/>
      <c r="F1034" s="56"/>
      <c r="G1034" s="39"/>
      <c r="H1034" s="51"/>
      <c r="I1034" s="45"/>
      <c r="J1034" s="17"/>
      <c r="K1034" s="18" t="str">
        <f t="shared" si="14"/>
        <v xml:space="preserve"> </v>
      </c>
      <c r="L1034" s="34"/>
      <c r="M1034" s="82"/>
      <c r="N1034" s="37"/>
    </row>
    <row r="1035" spans="1:14" ht="12.75" customHeight="1" x14ac:dyDescent="0.3">
      <c r="A1035" s="27"/>
      <c r="B1035" s="41"/>
      <c r="C1035" s="71"/>
      <c r="D1035" s="28"/>
      <c r="E1035" s="29"/>
      <c r="F1035" s="56"/>
      <c r="G1035" s="39"/>
      <c r="H1035" s="51"/>
      <c r="I1035" s="45"/>
      <c r="J1035" s="17"/>
      <c r="K1035" s="18" t="str">
        <f t="shared" si="14"/>
        <v xml:space="preserve"> </v>
      </c>
      <c r="L1035" s="34"/>
      <c r="M1035" s="82"/>
      <c r="N1035" s="37"/>
    </row>
    <row r="1036" spans="1:14" ht="12.75" customHeight="1" x14ac:dyDescent="0.3">
      <c r="A1036" s="27"/>
      <c r="B1036" s="41"/>
      <c r="C1036" s="71"/>
      <c r="D1036" s="28"/>
      <c r="E1036" s="29"/>
      <c r="F1036" s="56"/>
      <c r="G1036" s="39"/>
      <c r="H1036" s="51"/>
      <c r="I1036" s="45"/>
      <c r="J1036" s="17"/>
      <c r="K1036" s="18" t="str">
        <f t="shared" si="14"/>
        <v xml:space="preserve"> </v>
      </c>
      <c r="L1036" s="34"/>
      <c r="M1036" s="82"/>
      <c r="N1036" s="37"/>
    </row>
    <row r="1037" spans="1:14" ht="12.75" customHeight="1" x14ac:dyDescent="0.3">
      <c r="A1037" s="27"/>
      <c r="B1037" s="41"/>
      <c r="C1037" s="71"/>
      <c r="D1037" s="28"/>
      <c r="E1037" s="29"/>
      <c r="F1037" s="56"/>
      <c r="G1037" s="39"/>
      <c r="H1037" s="51"/>
      <c r="I1037" s="45"/>
      <c r="J1037" s="17"/>
      <c r="K1037" s="18" t="str">
        <f t="shared" si="14"/>
        <v xml:space="preserve"> </v>
      </c>
      <c r="L1037" s="34"/>
      <c r="M1037" s="82"/>
      <c r="N1037" s="37"/>
    </row>
    <row r="1038" spans="1:14" ht="12.75" customHeight="1" x14ac:dyDescent="0.3">
      <c r="A1038" s="27"/>
      <c r="B1038" s="41"/>
      <c r="C1038" s="71"/>
      <c r="D1038" s="28"/>
      <c r="E1038" s="29"/>
      <c r="F1038" s="56"/>
      <c r="G1038" s="39"/>
      <c r="H1038" s="51"/>
      <c r="I1038" s="45"/>
      <c r="J1038" s="17"/>
      <c r="K1038" s="18" t="str">
        <f t="shared" si="14"/>
        <v xml:space="preserve"> </v>
      </c>
      <c r="L1038" s="34"/>
      <c r="M1038" s="82"/>
      <c r="N1038" s="37"/>
    </row>
    <row r="1039" spans="1:14" ht="12.75" customHeight="1" x14ac:dyDescent="0.3">
      <c r="A1039" s="27"/>
      <c r="B1039" s="41"/>
      <c r="C1039" s="71"/>
      <c r="D1039" s="28"/>
      <c r="E1039" s="29"/>
      <c r="F1039" s="56"/>
      <c r="G1039" s="39"/>
      <c r="H1039" s="51"/>
      <c r="I1039" s="45"/>
      <c r="J1039" s="17"/>
      <c r="K1039" s="18" t="str">
        <f t="shared" si="14"/>
        <v xml:space="preserve"> </v>
      </c>
      <c r="L1039" s="34"/>
      <c r="M1039" s="82"/>
      <c r="N1039" s="37"/>
    </row>
    <row r="1040" spans="1:14" ht="12.75" customHeight="1" x14ac:dyDescent="0.3">
      <c r="A1040" s="27"/>
      <c r="B1040" s="41"/>
      <c r="C1040" s="71"/>
      <c r="D1040" s="28"/>
      <c r="E1040" s="29"/>
      <c r="F1040" s="56"/>
      <c r="G1040" s="39"/>
      <c r="H1040" s="51"/>
      <c r="I1040" s="45"/>
      <c r="J1040" s="17"/>
      <c r="K1040" s="18" t="str">
        <f t="shared" si="14"/>
        <v xml:space="preserve"> </v>
      </c>
      <c r="L1040" s="34"/>
      <c r="M1040" s="82"/>
      <c r="N1040" s="37"/>
    </row>
    <row r="1041" spans="1:14" ht="12.75" customHeight="1" x14ac:dyDescent="0.3">
      <c r="A1041" s="27"/>
      <c r="B1041" s="41"/>
      <c r="C1041" s="71"/>
      <c r="D1041" s="28"/>
      <c r="E1041" s="29"/>
      <c r="F1041" s="56"/>
      <c r="G1041" s="39"/>
      <c r="H1041" s="51"/>
      <c r="I1041" s="45"/>
      <c r="J1041" s="17"/>
      <c r="K1041" s="18" t="str">
        <f t="shared" si="14"/>
        <v xml:space="preserve"> </v>
      </c>
      <c r="L1041" s="34"/>
      <c r="M1041" s="82"/>
      <c r="N1041" s="37"/>
    </row>
    <row r="1042" spans="1:14" ht="12.75" customHeight="1" x14ac:dyDescent="0.3">
      <c r="A1042" s="27"/>
      <c r="B1042" s="41"/>
      <c r="C1042" s="71"/>
      <c r="D1042" s="28"/>
      <c r="E1042" s="29"/>
      <c r="F1042" s="56"/>
      <c r="G1042" s="39"/>
      <c r="H1042" s="51"/>
      <c r="I1042" s="45"/>
      <c r="J1042" s="17"/>
      <c r="K1042" s="18" t="str">
        <f t="shared" si="14"/>
        <v xml:space="preserve"> </v>
      </c>
      <c r="L1042" s="34"/>
      <c r="M1042" s="82"/>
      <c r="N1042" s="37"/>
    </row>
    <row r="1043" spans="1:14" ht="12.75" customHeight="1" x14ac:dyDescent="0.3">
      <c r="A1043" s="26"/>
      <c r="B1043" s="41"/>
      <c r="C1043" s="71"/>
      <c r="D1043" s="28"/>
      <c r="E1043" s="29"/>
      <c r="F1043" s="56"/>
      <c r="G1043" s="39"/>
      <c r="H1043" s="51"/>
      <c r="I1043" s="45"/>
      <c r="J1043" s="17"/>
      <c r="K1043" s="18" t="str">
        <f t="shared" si="14"/>
        <v xml:space="preserve"> </v>
      </c>
      <c r="L1043" s="34"/>
      <c r="M1043" s="82"/>
      <c r="N1043" s="37"/>
    </row>
    <row r="1044" spans="1:14" ht="12.75" customHeight="1" x14ac:dyDescent="0.3">
      <c r="A1044" s="27"/>
      <c r="B1044" s="41"/>
      <c r="C1044" s="71"/>
      <c r="D1044" s="28"/>
      <c r="E1044" s="29"/>
      <c r="F1044" s="56"/>
      <c r="G1044" s="39"/>
      <c r="H1044" s="51"/>
      <c r="I1044" s="45"/>
      <c r="J1044" s="17"/>
      <c r="K1044" s="18" t="str">
        <f t="shared" si="14"/>
        <v xml:space="preserve"> </v>
      </c>
      <c r="L1044" s="34"/>
      <c r="M1044" s="82"/>
      <c r="N1044" s="37"/>
    </row>
    <row r="1045" spans="1:14" ht="12.75" customHeight="1" x14ac:dyDescent="0.3">
      <c r="A1045" s="27"/>
      <c r="B1045" s="41"/>
      <c r="C1045" s="71"/>
      <c r="D1045" s="28"/>
      <c r="E1045" s="29"/>
      <c r="F1045" s="56"/>
      <c r="G1045" s="39"/>
      <c r="H1045" s="51"/>
      <c r="I1045" s="45"/>
      <c r="J1045" s="17"/>
      <c r="K1045" s="18" t="str">
        <f t="shared" si="14"/>
        <v xml:space="preserve"> </v>
      </c>
      <c r="L1045" s="34"/>
      <c r="M1045" s="82"/>
      <c r="N1045" s="37"/>
    </row>
    <row r="1046" spans="1:14" ht="12.75" customHeight="1" x14ac:dyDescent="0.3">
      <c r="A1046" s="27"/>
      <c r="B1046" s="41"/>
      <c r="C1046" s="71"/>
      <c r="D1046" s="28"/>
      <c r="E1046" s="29"/>
      <c r="F1046" s="56"/>
      <c r="G1046" s="39"/>
      <c r="H1046" s="51"/>
      <c r="I1046" s="45"/>
      <c r="J1046" s="17"/>
      <c r="K1046" s="18" t="str">
        <f t="shared" si="14"/>
        <v xml:space="preserve"> </v>
      </c>
      <c r="L1046" s="34"/>
      <c r="M1046" s="82"/>
      <c r="N1046" s="37"/>
    </row>
    <row r="1047" spans="1:14" ht="12.75" customHeight="1" x14ac:dyDescent="0.3">
      <c r="A1047" s="27"/>
      <c r="B1047" s="41"/>
      <c r="C1047" s="71"/>
      <c r="D1047" s="28"/>
      <c r="E1047" s="29"/>
      <c r="F1047" s="56"/>
      <c r="G1047" s="39"/>
      <c r="H1047" s="51"/>
      <c r="I1047" s="45"/>
      <c r="J1047" s="17"/>
      <c r="K1047" s="18" t="str">
        <f t="shared" si="14"/>
        <v xml:space="preserve"> </v>
      </c>
      <c r="L1047" s="34"/>
      <c r="M1047" s="82"/>
      <c r="N1047" s="37"/>
    </row>
    <row r="1048" spans="1:14" ht="12.75" customHeight="1" x14ac:dyDescent="0.3">
      <c r="A1048" s="27"/>
      <c r="B1048" s="41"/>
      <c r="C1048" s="71"/>
      <c r="D1048" s="28"/>
      <c r="E1048" s="29"/>
      <c r="F1048" s="56"/>
      <c r="G1048" s="39"/>
      <c r="H1048" s="51"/>
      <c r="I1048" s="45"/>
      <c r="J1048" s="17"/>
      <c r="K1048" s="18" t="str">
        <f t="shared" si="14"/>
        <v xml:space="preserve"> </v>
      </c>
      <c r="L1048" s="34"/>
      <c r="M1048" s="82"/>
      <c r="N1048" s="37"/>
    </row>
    <row r="1049" spans="1:14" ht="12.75" customHeight="1" x14ac:dyDescent="0.3">
      <c r="A1049" s="27"/>
      <c r="B1049" s="41"/>
      <c r="C1049" s="71"/>
      <c r="D1049" s="28"/>
      <c r="E1049" s="29"/>
      <c r="F1049" s="56"/>
      <c r="G1049" s="39"/>
      <c r="H1049" s="51"/>
      <c r="I1049" s="45"/>
      <c r="J1049" s="17"/>
      <c r="K1049" s="18" t="str">
        <f t="shared" si="14"/>
        <v xml:space="preserve"> </v>
      </c>
      <c r="L1049" s="34"/>
      <c r="M1049" s="82"/>
      <c r="N1049" s="37"/>
    </row>
    <row r="1050" spans="1:14" ht="12.75" customHeight="1" x14ac:dyDescent="0.3">
      <c r="A1050" s="27"/>
      <c r="B1050" s="41"/>
      <c r="C1050" s="71"/>
      <c r="D1050" s="28"/>
      <c r="E1050" s="29"/>
      <c r="F1050" s="56"/>
      <c r="G1050" s="39"/>
      <c r="H1050" s="51"/>
      <c r="I1050" s="45"/>
      <c r="J1050" s="17"/>
      <c r="K1050" s="18" t="str">
        <f t="shared" si="14"/>
        <v xml:space="preserve"> </v>
      </c>
      <c r="L1050" s="34"/>
      <c r="M1050" s="82"/>
      <c r="N1050" s="37"/>
    </row>
    <row r="1051" spans="1:14" ht="12.75" customHeight="1" x14ac:dyDescent="0.3">
      <c r="A1051" s="27"/>
      <c r="B1051" s="41"/>
      <c r="C1051" s="71"/>
      <c r="D1051" s="28"/>
      <c r="E1051" s="29"/>
      <c r="F1051" s="56"/>
      <c r="G1051" s="39"/>
      <c r="H1051" s="51"/>
      <c r="I1051" s="45"/>
      <c r="J1051" s="17"/>
      <c r="K1051" s="18" t="str">
        <f t="shared" si="14"/>
        <v xml:space="preserve"> </v>
      </c>
      <c r="L1051" s="34"/>
      <c r="M1051" s="82"/>
      <c r="N1051" s="37"/>
    </row>
    <row r="1052" spans="1:14" ht="12.75" customHeight="1" x14ac:dyDescent="0.3">
      <c r="A1052" s="27"/>
      <c r="B1052" s="41"/>
      <c r="C1052" s="71"/>
      <c r="D1052" s="28"/>
      <c r="E1052" s="29"/>
      <c r="F1052" s="56"/>
      <c r="G1052" s="39"/>
      <c r="H1052" s="51"/>
      <c r="I1052" s="45"/>
      <c r="J1052" s="17"/>
      <c r="K1052" s="18" t="str">
        <f t="shared" si="14"/>
        <v xml:space="preserve"> </v>
      </c>
      <c r="L1052" s="34"/>
      <c r="M1052" s="82"/>
      <c r="N1052" s="37"/>
    </row>
    <row r="1053" spans="1:14" ht="12.75" customHeight="1" x14ac:dyDescent="0.3">
      <c r="A1053" s="27"/>
      <c r="B1053" s="41"/>
      <c r="C1053" s="71"/>
      <c r="D1053" s="28"/>
      <c r="E1053" s="29"/>
      <c r="F1053" s="56"/>
      <c r="G1053" s="39"/>
      <c r="H1053" s="51"/>
      <c r="I1053" s="45"/>
      <c r="J1053" s="17"/>
      <c r="K1053" s="18" t="str">
        <f t="shared" si="14"/>
        <v xml:space="preserve"> </v>
      </c>
      <c r="L1053" s="34"/>
      <c r="M1053" s="82"/>
      <c r="N1053" s="37"/>
    </row>
    <row r="1054" spans="1:14" ht="12.75" customHeight="1" x14ac:dyDescent="0.3">
      <c r="A1054" s="27"/>
      <c r="B1054" s="41"/>
      <c r="C1054" s="71"/>
      <c r="D1054" s="28"/>
      <c r="E1054" s="29"/>
      <c r="F1054" s="56"/>
      <c r="G1054" s="39"/>
      <c r="H1054" s="51"/>
      <c r="I1054" s="45"/>
      <c r="J1054" s="17"/>
      <c r="K1054" s="18" t="str">
        <f t="shared" si="14"/>
        <v xml:space="preserve"> </v>
      </c>
      <c r="L1054" s="34"/>
      <c r="M1054" s="82"/>
      <c r="N1054" s="37"/>
    </row>
    <row r="1055" spans="1:14" ht="12.75" customHeight="1" x14ac:dyDescent="0.3">
      <c r="A1055" s="27"/>
      <c r="B1055" s="41"/>
      <c r="C1055" s="71"/>
      <c r="D1055" s="28"/>
      <c r="E1055" s="29"/>
      <c r="F1055" s="56"/>
      <c r="G1055" s="39"/>
      <c r="H1055" s="51"/>
      <c r="I1055" s="45"/>
      <c r="J1055" s="17"/>
      <c r="K1055" s="18" t="str">
        <f t="shared" si="14"/>
        <v xml:space="preserve"> </v>
      </c>
      <c r="L1055" s="34"/>
      <c r="M1055" s="82"/>
      <c r="N1055" s="37"/>
    </row>
    <row r="1056" spans="1:14" ht="12.75" customHeight="1" x14ac:dyDescent="0.3">
      <c r="A1056" s="27"/>
      <c r="B1056" s="41"/>
      <c r="C1056" s="71"/>
      <c r="D1056" s="28"/>
      <c r="E1056" s="29"/>
      <c r="F1056" s="56"/>
      <c r="G1056" s="39"/>
      <c r="H1056" s="51"/>
      <c r="I1056" s="45"/>
      <c r="J1056" s="17"/>
      <c r="K1056" s="18" t="str">
        <f t="shared" si="14"/>
        <v xml:space="preserve"> </v>
      </c>
      <c r="L1056" s="34"/>
      <c r="M1056" s="82"/>
      <c r="N1056" s="37"/>
    </row>
    <row r="1057" spans="1:23" ht="12.75" customHeight="1" x14ac:dyDescent="0.3">
      <c r="A1057" s="27"/>
      <c r="B1057" s="41"/>
      <c r="C1057" s="71"/>
      <c r="D1057" s="28"/>
      <c r="E1057" s="29"/>
      <c r="F1057" s="56"/>
      <c r="G1057" s="39"/>
      <c r="H1057" s="51"/>
      <c r="I1057" s="45"/>
      <c r="J1057" s="17"/>
      <c r="K1057" s="18" t="str">
        <f t="shared" si="14"/>
        <v xml:space="preserve"> </v>
      </c>
      <c r="L1057" s="34"/>
      <c r="M1057" s="82"/>
      <c r="N1057" s="37"/>
    </row>
    <row r="1058" spans="1:23" ht="12.75" customHeight="1" x14ac:dyDescent="0.3">
      <c r="A1058" s="27"/>
      <c r="B1058" s="41"/>
      <c r="C1058" s="71"/>
      <c r="D1058" s="28"/>
      <c r="E1058" s="29"/>
      <c r="F1058" s="56"/>
      <c r="G1058" s="39"/>
      <c r="H1058" s="51"/>
      <c r="I1058" s="45"/>
      <c r="J1058" s="17"/>
      <c r="K1058" s="18" t="str">
        <f t="shared" si="14"/>
        <v xml:space="preserve"> </v>
      </c>
      <c r="L1058" s="34"/>
      <c r="M1058" s="82"/>
      <c r="N1058" s="37"/>
    </row>
    <row r="1059" spans="1:23" ht="12.75" customHeight="1" x14ac:dyDescent="0.3">
      <c r="A1059" s="27"/>
      <c r="B1059" s="41"/>
      <c r="C1059" s="71"/>
      <c r="D1059" s="28"/>
      <c r="E1059" s="29"/>
      <c r="F1059" s="56"/>
      <c r="G1059" s="39"/>
      <c r="H1059" s="51"/>
      <c r="I1059" s="45"/>
      <c r="J1059" s="17"/>
      <c r="K1059" s="18" t="str">
        <f t="shared" si="14"/>
        <v xml:space="preserve"> </v>
      </c>
      <c r="L1059" s="34"/>
      <c r="M1059" s="82"/>
      <c r="N1059" s="37"/>
      <c r="W1059" s="12"/>
    </row>
    <row r="1060" spans="1:23" ht="12.75" customHeight="1" x14ac:dyDescent="0.3">
      <c r="A1060" s="27"/>
      <c r="B1060" s="41"/>
      <c r="C1060" s="71"/>
      <c r="D1060" s="28"/>
      <c r="E1060" s="29"/>
      <c r="F1060" s="56"/>
      <c r="G1060" s="39"/>
      <c r="H1060" s="51"/>
      <c r="I1060" s="45"/>
      <c r="J1060" s="17"/>
      <c r="K1060" s="18" t="str">
        <f t="shared" si="14"/>
        <v xml:space="preserve"> </v>
      </c>
      <c r="L1060" s="34"/>
      <c r="M1060" s="82"/>
      <c r="N1060" s="37"/>
    </row>
    <row r="1061" spans="1:23" ht="12.75" customHeight="1" x14ac:dyDescent="0.3">
      <c r="A1061" s="27"/>
      <c r="B1061" s="41"/>
      <c r="C1061" s="71"/>
      <c r="D1061" s="28"/>
      <c r="E1061" s="29"/>
      <c r="F1061" s="56"/>
      <c r="G1061" s="39"/>
      <c r="H1061" s="51"/>
      <c r="I1061" s="45"/>
      <c r="J1061" s="17"/>
      <c r="K1061" s="18" t="str">
        <f t="shared" si="14"/>
        <v xml:space="preserve"> </v>
      </c>
      <c r="L1061" s="34"/>
      <c r="M1061" s="82"/>
      <c r="N1061" s="37"/>
    </row>
    <row r="1062" spans="1:23" ht="12.75" customHeight="1" x14ac:dyDescent="0.3">
      <c r="A1062" s="27"/>
      <c r="B1062" s="41"/>
      <c r="C1062" s="71"/>
      <c r="D1062" s="28"/>
      <c r="E1062" s="29"/>
      <c r="F1062" s="56"/>
      <c r="G1062" s="39"/>
      <c r="H1062" s="51"/>
      <c r="I1062" s="45"/>
      <c r="J1062" s="17"/>
      <c r="K1062" s="18" t="str">
        <f t="shared" si="14"/>
        <v xml:space="preserve"> </v>
      </c>
      <c r="L1062" s="34"/>
      <c r="M1062" s="82"/>
      <c r="N1062" s="37"/>
    </row>
    <row r="1063" spans="1:23" ht="12.75" customHeight="1" x14ac:dyDescent="0.3">
      <c r="A1063" s="27"/>
      <c r="B1063" s="41"/>
      <c r="C1063" s="71"/>
      <c r="D1063" s="28"/>
      <c r="E1063" s="29"/>
      <c r="F1063" s="56"/>
      <c r="G1063" s="39"/>
      <c r="H1063" s="51"/>
      <c r="I1063" s="45"/>
      <c r="J1063" s="17"/>
      <c r="K1063" s="18" t="str">
        <f t="shared" si="14"/>
        <v xml:space="preserve"> </v>
      </c>
      <c r="L1063" s="34"/>
      <c r="M1063" s="82"/>
      <c r="N1063" s="37"/>
      <c r="W1063" s="12"/>
    </row>
    <row r="1064" spans="1:23" ht="12.75" customHeight="1" x14ac:dyDescent="0.3">
      <c r="A1064" s="27"/>
      <c r="B1064" s="41"/>
      <c r="C1064" s="71"/>
      <c r="D1064" s="28"/>
      <c r="E1064" s="29"/>
      <c r="F1064" s="56"/>
      <c r="G1064" s="39"/>
      <c r="H1064" s="51"/>
      <c r="I1064" s="45"/>
      <c r="J1064" s="17"/>
      <c r="K1064" s="18" t="str">
        <f t="shared" si="14"/>
        <v xml:space="preserve"> </v>
      </c>
      <c r="L1064" s="34"/>
      <c r="M1064" s="82"/>
      <c r="N1064" s="37"/>
    </row>
    <row r="1065" spans="1:23" ht="12.75" customHeight="1" x14ac:dyDescent="0.3">
      <c r="A1065" s="26"/>
      <c r="B1065" s="41"/>
      <c r="C1065" s="71"/>
      <c r="D1065" s="28"/>
      <c r="E1065" s="29"/>
      <c r="F1065" s="56"/>
      <c r="G1065" s="39"/>
      <c r="H1065" s="51"/>
      <c r="I1065" s="45"/>
      <c r="J1065" s="17"/>
      <c r="K1065" s="18" t="str">
        <f t="shared" si="14"/>
        <v xml:space="preserve"> </v>
      </c>
      <c r="L1065" s="34"/>
      <c r="M1065" s="82"/>
      <c r="N1065" s="37"/>
    </row>
    <row r="1066" spans="1:23" ht="12.75" customHeight="1" x14ac:dyDescent="0.3">
      <c r="A1066" s="27"/>
      <c r="B1066" s="41"/>
      <c r="C1066" s="71"/>
      <c r="D1066" s="28"/>
      <c r="E1066" s="29"/>
      <c r="F1066" s="56"/>
      <c r="G1066" s="39"/>
      <c r="H1066" s="51"/>
      <c r="I1066" s="45"/>
      <c r="J1066" s="17"/>
      <c r="K1066" s="18" t="str">
        <f t="shared" si="14"/>
        <v xml:space="preserve"> </v>
      </c>
      <c r="L1066" s="34"/>
      <c r="M1066" s="82"/>
      <c r="N1066" s="37"/>
    </row>
    <row r="1067" spans="1:23" ht="12.75" customHeight="1" x14ac:dyDescent="0.3">
      <c r="A1067" s="27"/>
      <c r="B1067" s="41"/>
      <c r="C1067" s="71"/>
      <c r="D1067" s="28"/>
      <c r="E1067" s="29"/>
      <c r="F1067" s="56"/>
      <c r="G1067" s="39"/>
      <c r="H1067" s="51"/>
      <c r="I1067" s="45"/>
      <c r="J1067" s="17"/>
      <c r="K1067" s="18" t="str">
        <f t="shared" si="14"/>
        <v xml:space="preserve"> </v>
      </c>
      <c r="L1067" s="34"/>
      <c r="M1067" s="82"/>
      <c r="N1067" s="37"/>
    </row>
    <row r="1068" spans="1:23" ht="12.75" customHeight="1" x14ac:dyDescent="0.3">
      <c r="A1068" s="27"/>
      <c r="B1068" s="41"/>
      <c r="C1068" s="71"/>
      <c r="D1068" s="28"/>
      <c r="E1068" s="29"/>
      <c r="F1068" s="56"/>
      <c r="G1068" s="39"/>
      <c r="H1068" s="51"/>
      <c r="I1068" s="45"/>
      <c r="J1068" s="17"/>
      <c r="K1068" s="18" t="str">
        <f t="shared" si="14"/>
        <v xml:space="preserve"> </v>
      </c>
      <c r="L1068" s="34"/>
      <c r="M1068" s="82"/>
      <c r="N1068" s="37"/>
    </row>
    <row r="1069" spans="1:23" ht="12.75" customHeight="1" x14ac:dyDescent="0.3">
      <c r="A1069" s="27"/>
      <c r="B1069" s="41"/>
      <c r="C1069" s="71"/>
      <c r="D1069" s="28"/>
      <c r="E1069" s="29"/>
      <c r="F1069" s="56"/>
      <c r="G1069" s="39"/>
      <c r="H1069" s="51"/>
      <c r="I1069" s="45"/>
      <c r="J1069" s="17"/>
      <c r="K1069" s="18" t="str">
        <f t="shared" ref="K1069:K1132" si="15">IF(I1069,IF(ISNUMBER(J1069),J1069*I1069," ")," ")</f>
        <v xml:space="preserve"> </v>
      </c>
      <c r="L1069" s="34"/>
      <c r="M1069" s="82"/>
      <c r="N1069" s="37"/>
    </row>
    <row r="1070" spans="1:23" ht="12.75" customHeight="1" x14ac:dyDescent="0.3">
      <c r="A1070" s="27"/>
      <c r="B1070" s="41"/>
      <c r="C1070" s="71"/>
      <c r="D1070" s="28"/>
      <c r="E1070" s="29"/>
      <c r="F1070" s="56"/>
      <c r="G1070" s="39"/>
      <c r="H1070" s="51"/>
      <c r="I1070" s="45"/>
      <c r="J1070" s="17"/>
      <c r="K1070" s="18" t="str">
        <f t="shared" si="15"/>
        <v xml:space="preserve"> </v>
      </c>
      <c r="L1070" s="34"/>
      <c r="M1070" s="82"/>
      <c r="N1070" s="37"/>
    </row>
    <row r="1071" spans="1:23" ht="12.75" customHeight="1" x14ac:dyDescent="0.3">
      <c r="A1071" s="27"/>
      <c r="B1071" s="41"/>
      <c r="C1071" s="71"/>
      <c r="D1071" s="28"/>
      <c r="E1071" s="29"/>
      <c r="F1071" s="56"/>
      <c r="G1071" s="39"/>
      <c r="H1071" s="51"/>
      <c r="I1071" s="45"/>
      <c r="J1071" s="17"/>
      <c r="K1071" s="18" t="str">
        <f t="shared" si="15"/>
        <v xml:space="preserve"> </v>
      </c>
      <c r="L1071" s="34"/>
      <c r="M1071" s="82"/>
      <c r="N1071" s="37"/>
    </row>
    <row r="1072" spans="1:23" ht="12.75" customHeight="1" x14ac:dyDescent="0.3">
      <c r="A1072" s="27"/>
      <c r="B1072" s="41"/>
      <c r="C1072" s="71"/>
      <c r="D1072" s="28"/>
      <c r="E1072" s="29"/>
      <c r="F1072" s="56"/>
      <c r="G1072" s="39"/>
      <c r="H1072" s="51"/>
      <c r="I1072" s="45"/>
      <c r="J1072" s="17"/>
      <c r="K1072" s="18" t="str">
        <f t="shared" si="15"/>
        <v xml:space="preserve"> </v>
      </c>
      <c r="L1072" s="34"/>
      <c r="M1072" s="82"/>
      <c r="N1072" s="37"/>
    </row>
    <row r="1073" spans="1:14" ht="12.75" customHeight="1" x14ac:dyDescent="0.3">
      <c r="A1073" s="27"/>
      <c r="B1073" s="41"/>
      <c r="C1073" s="71"/>
      <c r="D1073" s="28"/>
      <c r="E1073" s="29"/>
      <c r="F1073" s="56"/>
      <c r="G1073" s="39"/>
      <c r="H1073" s="51"/>
      <c r="I1073" s="45"/>
      <c r="J1073" s="17"/>
      <c r="K1073" s="18" t="str">
        <f t="shared" si="15"/>
        <v xml:space="preserve"> </v>
      </c>
      <c r="L1073" s="34"/>
      <c r="M1073" s="82"/>
      <c r="N1073" s="37"/>
    </row>
    <row r="1074" spans="1:14" ht="12.75" customHeight="1" x14ac:dyDescent="0.3">
      <c r="A1074" s="27"/>
      <c r="B1074" s="41"/>
      <c r="C1074" s="71"/>
      <c r="D1074" s="28"/>
      <c r="E1074" s="29"/>
      <c r="F1074" s="56"/>
      <c r="G1074" s="39"/>
      <c r="H1074" s="51"/>
      <c r="I1074" s="45"/>
      <c r="J1074" s="17"/>
      <c r="K1074" s="18" t="str">
        <f t="shared" si="15"/>
        <v xml:space="preserve"> </v>
      </c>
      <c r="L1074" s="34"/>
      <c r="M1074" s="82"/>
      <c r="N1074" s="37"/>
    </row>
    <row r="1075" spans="1:14" ht="12.75" customHeight="1" x14ac:dyDescent="0.3">
      <c r="A1075" s="27"/>
      <c r="B1075" s="41"/>
      <c r="C1075" s="71"/>
      <c r="D1075" s="28"/>
      <c r="E1075" s="29"/>
      <c r="F1075" s="56"/>
      <c r="G1075" s="39"/>
      <c r="H1075" s="51"/>
      <c r="I1075" s="45"/>
      <c r="J1075" s="17"/>
      <c r="K1075" s="18" t="str">
        <f t="shared" si="15"/>
        <v xml:space="preserve"> </v>
      </c>
      <c r="L1075" s="34"/>
      <c r="M1075" s="82"/>
      <c r="N1075" s="37"/>
    </row>
    <row r="1076" spans="1:14" ht="12.75" customHeight="1" x14ac:dyDescent="0.3">
      <c r="A1076" s="27"/>
      <c r="B1076" s="41"/>
      <c r="C1076" s="71"/>
      <c r="D1076" s="28"/>
      <c r="E1076" s="29"/>
      <c r="F1076" s="56"/>
      <c r="G1076" s="39"/>
      <c r="H1076" s="51"/>
      <c r="I1076" s="45"/>
      <c r="J1076" s="17"/>
      <c r="K1076" s="18" t="str">
        <f t="shared" si="15"/>
        <v xml:space="preserve"> </v>
      </c>
      <c r="L1076" s="34"/>
      <c r="M1076" s="82"/>
      <c r="N1076" s="37"/>
    </row>
    <row r="1077" spans="1:14" ht="12.75" customHeight="1" x14ac:dyDescent="0.3">
      <c r="A1077" s="27"/>
      <c r="B1077" s="41"/>
      <c r="C1077" s="71"/>
      <c r="D1077" s="28"/>
      <c r="E1077" s="29"/>
      <c r="F1077" s="56"/>
      <c r="G1077" s="39"/>
      <c r="H1077" s="51"/>
      <c r="I1077" s="45"/>
      <c r="J1077" s="17"/>
      <c r="K1077" s="18" t="str">
        <f t="shared" si="15"/>
        <v xml:space="preserve"> </v>
      </c>
      <c r="L1077" s="34"/>
      <c r="M1077" s="82"/>
      <c r="N1077" s="37"/>
    </row>
    <row r="1078" spans="1:14" ht="12.75" customHeight="1" x14ac:dyDescent="0.3">
      <c r="A1078" s="27"/>
      <c r="B1078" s="41"/>
      <c r="C1078" s="71"/>
      <c r="D1078" s="28"/>
      <c r="E1078" s="29"/>
      <c r="F1078" s="56"/>
      <c r="G1078" s="39"/>
      <c r="H1078" s="51"/>
      <c r="I1078" s="45"/>
      <c r="J1078" s="17"/>
      <c r="K1078" s="18" t="str">
        <f t="shared" si="15"/>
        <v xml:space="preserve"> </v>
      </c>
      <c r="L1078" s="34"/>
      <c r="M1078" s="82"/>
      <c r="N1078" s="37"/>
    </row>
    <row r="1079" spans="1:14" ht="12.75" customHeight="1" x14ac:dyDescent="0.3">
      <c r="A1079" s="27"/>
      <c r="B1079" s="41"/>
      <c r="C1079" s="71"/>
      <c r="D1079" s="28"/>
      <c r="E1079" s="29"/>
      <c r="F1079" s="56"/>
      <c r="G1079" s="39"/>
      <c r="H1079" s="51"/>
      <c r="I1079" s="45"/>
      <c r="J1079" s="17"/>
      <c r="K1079" s="18" t="str">
        <f t="shared" si="15"/>
        <v xml:space="preserve"> </v>
      </c>
      <c r="L1079" s="34"/>
      <c r="M1079" s="82"/>
      <c r="N1079" s="37"/>
    </row>
    <row r="1080" spans="1:14" ht="12.75" customHeight="1" x14ac:dyDescent="0.3">
      <c r="A1080" s="27"/>
      <c r="B1080" s="41"/>
      <c r="C1080" s="71"/>
      <c r="D1080" s="28"/>
      <c r="E1080" s="29"/>
      <c r="F1080" s="56"/>
      <c r="G1080" s="39"/>
      <c r="H1080" s="51"/>
      <c r="I1080" s="45"/>
      <c r="J1080" s="17"/>
      <c r="K1080" s="18" t="str">
        <f t="shared" si="15"/>
        <v xml:space="preserve"> </v>
      </c>
      <c r="L1080" s="34"/>
      <c r="M1080" s="82"/>
      <c r="N1080" s="37"/>
    </row>
    <row r="1081" spans="1:14" ht="12.75" customHeight="1" x14ac:dyDescent="0.3">
      <c r="A1081" s="27"/>
      <c r="B1081" s="41"/>
      <c r="C1081" s="71"/>
      <c r="D1081" s="28"/>
      <c r="E1081" s="29"/>
      <c r="F1081" s="56"/>
      <c r="G1081" s="39"/>
      <c r="H1081" s="51"/>
      <c r="I1081" s="45"/>
      <c r="J1081" s="17"/>
      <c r="K1081" s="18" t="str">
        <f t="shared" si="15"/>
        <v xml:space="preserve"> </v>
      </c>
      <c r="L1081" s="34"/>
      <c r="M1081" s="82"/>
      <c r="N1081" s="37"/>
    </row>
    <row r="1082" spans="1:14" ht="12.75" customHeight="1" x14ac:dyDescent="0.3">
      <c r="A1082" s="27"/>
      <c r="B1082" s="41"/>
      <c r="C1082" s="71"/>
      <c r="D1082" s="28"/>
      <c r="E1082" s="29"/>
      <c r="F1082" s="56"/>
      <c r="G1082" s="39"/>
      <c r="H1082" s="51"/>
      <c r="I1082" s="45"/>
      <c r="J1082" s="17"/>
      <c r="K1082" s="18" t="str">
        <f t="shared" si="15"/>
        <v xml:space="preserve"> </v>
      </c>
      <c r="L1082" s="34"/>
      <c r="M1082" s="82"/>
      <c r="N1082" s="37"/>
    </row>
    <row r="1083" spans="1:14" ht="12.75" customHeight="1" x14ac:dyDescent="0.3">
      <c r="A1083" s="27"/>
      <c r="B1083" s="41"/>
      <c r="C1083" s="71"/>
      <c r="D1083" s="28"/>
      <c r="E1083" s="29"/>
      <c r="F1083" s="56"/>
      <c r="G1083" s="39"/>
      <c r="H1083" s="51"/>
      <c r="I1083" s="45"/>
      <c r="J1083" s="17"/>
      <c r="K1083" s="18" t="str">
        <f t="shared" si="15"/>
        <v xml:space="preserve"> </v>
      </c>
      <c r="L1083" s="34"/>
      <c r="M1083" s="82"/>
      <c r="N1083" s="37"/>
    </row>
    <row r="1084" spans="1:14" ht="12.75" customHeight="1" x14ac:dyDescent="0.3">
      <c r="A1084" s="27"/>
      <c r="B1084" s="41"/>
      <c r="C1084" s="71"/>
      <c r="D1084" s="28"/>
      <c r="E1084" s="29"/>
      <c r="F1084" s="56"/>
      <c r="G1084" s="39"/>
      <c r="H1084" s="51"/>
      <c r="I1084" s="45"/>
      <c r="J1084" s="17"/>
      <c r="K1084" s="18" t="str">
        <f t="shared" si="15"/>
        <v xml:space="preserve"> </v>
      </c>
      <c r="L1084" s="34"/>
      <c r="M1084" s="82"/>
      <c r="N1084" s="37"/>
    </row>
    <row r="1085" spans="1:14" ht="12.75" customHeight="1" x14ac:dyDescent="0.3">
      <c r="A1085" s="27"/>
      <c r="B1085" s="41"/>
      <c r="C1085" s="71"/>
      <c r="D1085" s="28"/>
      <c r="E1085" s="29"/>
      <c r="F1085" s="56"/>
      <c r="G1085" s="39"/>
      <c r="H1085" s="51"/>
      <c r="I1085" s="45"/>
      <c r="J1085" s="17"/>
      <c r="K1085" s="18" t="str">
        <f t="shared" si="15"/>
        <v xml:space="preserve"> </v>
      </c>
      <c r="L1085" s="34"/>
      <c r="M1085" s="82"/>
      <c r="N1085" s="37"/>
    </row>
    <row r="1086" spans="1:14" ht="12.75" customHeight="1" x14ac:dyDescent="0.3">
      <c r="A1086" s="27"/>
      <c r="B1086" s="41"/>
      <c r="C1086" s="71"/>
      <c r="D1086" s="28"/>
      <c r="E1086" s="29"/>
      <c r="F1086" s="56"/>
      <c r="G1086" s="39"/>
      <c r="H1086" s="51"/>
      <c r="I1086" s="45"/>
      <c r="J1086" s="17"/>
      <c r="K1086" s="18" t="str">
        <f t="shared" si="15"/>
        <v xml:space="preserve"> </v>
      </c>
      <c r="L1086" s="34"/>
      <c r="M1086" s="82"/>
      <c r="N1086" s="37"/>
    </row>
    <row r="1087" spans="1:14" ht="12.75" customHeight="1" x14ac:dyDescent="0.3">
      <c r="A1087" s="26"/>
      <c r="B1087" s="41"/>
      <c r="C1087" s="71"/>
      <c r="D1087" s="28"/>
      <c r="E1087" s="29"/>
      <c r="F1087" s="56"/>
      <c r="G1087" s="39"/>
      <c r="H1087" s="51"/>
      <c r="I1087" s="45"/>
      <c r="J1087" s="17"/>
      <c r="K1087" s="18" t="str">
        <f t="shared" si="15"/>
        <v xml:space="preserve"> </v>
      </c>
      <c r="L1087" s="34"/>
      <c r="M1087" s="82"/>
      <c r="N1087" s="37"/>
    </row>
    <row r="1088" spans="1:14" ht="12.75" customHeight="1" x14ac:dyDescent="0.3">
      <c r="A1088" s="27"/>
      <c r="B1088" s="41"/>
      <c r="C1088" s="71"/>
      <c r="D1088" s="28"/>
      <c r="E1088" s="29"/>
      <c r="F1088" s="56"/>
      <c r="G1088" s="39"/>
      <c r="H1088" s="51"/>
      <c r="I1088" s="45"/>
      <c r="J1088" s="17"/>
      <c r="K1088" s="18" t="str">
        <f t="shared" si="15"/>
        <v xml:space="preserve"> </v>
      </c>
      <c r="L1088" s="34"/>
      <c r="M1088" s="82"/>
      <c r="N1088" s="37"/>
    </row>
    <row r="1089" spans="1:14" ht="12.75" customHeight="1" x14ac:dyDescent="0.3">
      <c r="A1089" s="27"/>
      <c r="B1089" s="41"/>
      <c r="C1089" s="71"/>
      <c r="D1089" s="28"/>
      <c r="E1089" s="29"/>
      <c r="F1089" s="56"/>
      <c r="G1089" s="39"/>
      <c r="H1089" s="51"/>
      <c r="I1089" s="45"/>
      <c r="J1089" s="17"/>
      <c r="K1089" s="18" t="str">
        <f t="shared" si="15"/>
        <v xml:space="preserve"> </v>
      </c>
      <c r="L1089" s="34"/>
      <c r="M1089" s="82"/>
      <c r="N1089" s="37"/>
    </row>
    <row r="1090" spans="1:14" ht="12.75" customHeight="1" x14ac:dyDescent="0.3">
      <c r="A1090" s="27"/>
      <c r="B1090" s="41"/>
      <c r="C1090" s="71"/>
      <c r="D1090" s="28"/>
      <c r="E1090" s="29"/>
      <c r="F1090" s="56"/>
      <c r="G1090" s="39"/>
      <c r="H1090" s="51"/>
      <c r="I1090" s="45"/>
      <c r="J1090" s="17"/>
      <c r="K1090" s="18" t="str">
        <f t="shared" si="15"/>
        <v xml:space="preserve"> </v>
      </c>
      <c r="L1090" s="34"/>
      <c r="M1090" s="82"/>
      <c r="N1090" s="37"/>
    </row>
    <row r="1091" spans="1:14" ht="12.75" customHeight="1" x14ac:dyDescent="0.3">
      <c r="A1091" s="27"/>
      <c r="B1091" s="41"/>
      <c r="C1091" s="71"/>
      <c r="D1091" s="28"/>
      <c r="E1091" s="29"/>
      <c r="F1091" s="56"/>
      <c r="G1091" s="39"/>
      <c r="H1091" s="51"/>
      <c r="I1091" s="45"/>
      <c r="J1091" s="17"/>
      <c r="K1091" s="18" t="str">
        <f t="shared" si="15"/>
        <v xml:space="preserve"> </v>
      </c>
      <c r="L1091" s="34"/>
      <c r="M1091" s="82"/>
      <c r="N1091" s="37"/>
    </row>
    <row r="1092" spans="1:14" ht="12.75" customHeight="1" x14ac:dyDescent="0.3">
      <c r="A1092" s="27"/>
      <c r="B1092" s="41"/>
      <c r="C1092" s="71"/>
      <c r="D1092" s="28"/>
      <c r="E1092" s="29"/>
      <c r="F1092" s="56"/>
      <c r="G1092" s="39"/>
      <c r="H1092" s="51"/>
      <c r="I1092" s="45"/>
      <c r="J1092" s="17"/>
      <c r="K1092" s="18" t="str">
        <f t="shared" si="15"/>
        <v xml:space="preserve"> </v>
      </c>
      <c r="L1092" s="34"/>
      <c r="M1092" s="82"/>
      <c r="N1092" s="37"/>
    </row>
    <row r="1093" spans="1:14" ht="12.75" customHeight="1" x14ac:dyDescent="0.3">
      <c r="A1093" s="27"/>
      <c r="B1093" s="41"/>
      <c r="C1093" s="71"/>
      <c r="D1093" s="28"/>
      <c r="E1093" s="29"/>
      <c r="F1093" s="56"/>
      <c r="G1093" s="39"/>
      <c r="H1093" s="51"/>
      <c r="I1093" s="45"/>
      <c r="J1093" s="17"/>
      <c r="K1093" s="18" t="str">
        <f t="shared" si="15"/>
        <v xml:space="preserve"> </v>
      </c>
      <c r="L1093" s="34"/>
      <c r="M1093" s="82"/>
      <c r="N1093" s="37"/>
    </row>
    <row r="1094" spans="1:14" ht="12.75" customHeight="1" x14ac:dyDescent="0.3">
      <c r="A1094" s="27"/>
      <c r="B1094" s="41"/>
      <c r="C1094" s="71"/>
      <c r="D1094" s="28"/>
      <c r="E1094" s="29"/>
      <c r="F1094" s="56"/>
      <c r="G1094" s="39"/>
      <c r="H1094" s="51"/>
      <c r="I1094" s="45"/>
      <c r="J1094" s="17"/>
      <c r="K1094" s="18" t="str">
        <f t="shared" si="15"/>
        <v xml:space="preserve"> </v>
      </c>
      <c r="L1094" s="34"/>
      <c r="M1094" s="82"/>
      <c r="N1094" s="37"/>
    </row>
    <row r="1095" spans="1:14" ht="12.75" customHeight="1" x14ac:dyDescent="0.3">
      <c r="A1095" s="27"/>
      <c r="B1095" s="41"/>
      <c r="C1095" s="71"/>
      <c r="D1095" s="28"/>
      <c r="E1095" s="29"/>
      <c r="F1095" s="56"/>
      <c r="G1095" s="39"/>
      <c r="H1095" s="51"/>
      <c r="I1095" s="45"/>
      <c r="J1095" s="17"/>
      <c r="K1095" s="18" t="str">
        <f t="shared" si="15"/>
        <v xml:space="preserve"> </v>
      </c>
      <c r="L1095" s="34"/>
      <c r="M1095" s="82"/>
      <c r="N1095" s="37"/>
    </row>
    <row r="1096" spans="1:14" ht="12.75" customHeight="1" x14ac:dyDescent="0.3">
      <c r="A1096" s="27"/>
      <c r="B1096" s="41"/>
      <c r="C1096" s="71"/>
      <c r="D1096" s="28"/>
      <c r="E1096" s="29"/>
      <c r="F1096" s="56"/>
      <c r="G1096" s="39"/>
      <c r="H1096" s="51"/>
      <c r="I1096" s="45"/>
      <c r="J1096" s="17"/>
      <c r="K1096" s="18" t="str">
        <f t="shared" si="15"/>
        <v xml:space="preserve"> </v>
      </c>
      <c r="L1096" s="34"/>
      <c r="M1096" s="82"/>
      <c r="N1096" s="37"/>
    </row>
    <row r="1097" spans="1:14" ht="12.75" customHeight="1" x14ac:dyDescent="0.3">
      <c r="A1097" s="27"/>
      <c r="B1097" s="41"/>
      <c r="C1097" s="71"/>
      <c r="D1097" s="28"/>
      <c r="E1097" s="29"/>
      <c r="F1097" s="56"/>
      <c r="G1097" s="39"/>
      <c r="H1097" s="51"/>
      <c r="I1097" s="45"/>
      <c r="J1097" s="17"/>
      <c r="K1097" s="18" t="str">
        <f t="shared" si="15"/>
        <v xml:space="preserve"> </v>
      </c>
      <c r="L1097" s="34"/>
      <c r="M1097" s="82"/>
      <c r="N1097" s="37"/>
    </row>
    <row r="1098" spans="1:14" ht="12.75" customHeight="1" x14ac:dyDescent="0.3">
      <c r="A1098" s="27"/>
      <c r="B1098" s="41"/>
      <c r="C1098" s="71"/>
      <c r="D1098" s="28"/>
      <c r="E1098" s="29"/>
      <c r="F1098" s="56"/>
      <c r="G1098" s="39"/>
      <c r="H1098" s="51"/>
      <c r="I1098" s="45"/>
      <c r="J1098" s="17"/>
      <c r="K1098" s="18" t="str">
        <f t="shared" si="15"/>
        <v xml:space="preserve"> </v>
      </c>
      <c r="L1098" s="34"/>
      <c r="M1098" s="82"/>
      <c r="N1098" s="37"/>
    </row>
    <row r="1099" spans="1:14" ht="12.75" customHeight="1" x14ac:dyDescent="0.3">
      <c r="A1099" s="27"/>
      <c r="B1099" s="41"/>
      <c r="C1099" s="71"/>
      <c r="D1099" s="28"/>
      <c r="E1099" s="29"/>
      <c r="F1099" s="56"/>
      <c r="G1099" s="39"/>
      <c r="H1099" s="51"/>
      <c r="I1099" s="45"/>
      <c r="J1099" s="17"/>
      <c r="K1099" s="18" t="str">
        <f t="shared" si="15"/>
        <v xml:space="preserve"> </v>
      </c>
      <c r="L1099" s="34"/>
      <c r="M1099" s="82"/>
      <c r="N1099" s="37"/>
    </row>
    <row r="1100" spans="1:14" ht="12.75" customHeight="1" x14ac:dyDescent="0.3">
      <c r="A1100" s="27"/>
      <c r="B1100" s="41"/>
      <c r="C1100" s="71"/>
      <c r="D1100" s="28"/>
      <c r="E1100" s="29"/>
      <c r="F1100" s="56"/>
      <c r="G1100" s="39"/>
      <c r="H1100" s="51"/>
      <c r="I1100" s="45"/>
      <c r="J1100" s="17"/>
      <c r="K1100" s="18" t="str">
        <f t="shared" si="15"/>
        <v xml:space="preserve"> </v>
      </c>
      <c r="L1100" s="34"/>
      <c r="M1100" s="82"/>
      <c r="N1100" s="37"/>
    </row>
    <row r="1101" spans="1:14" ht="12.75" customHeight="1" x14ac:dyDescent="0.3">
      <c r="A1101" s="27"/>
      <c r="B1101" s="41"/>
      <c r="C1101" s="71"/>
      <c r="D1101" s="28"/>
      <c r="E1101" s="29"/>
      <c r="F1101" s="56"/>
      <c r="G1101" s="39"/>
      <c r="H1101" s="51"/>
      <c r="I1101" s="45"/>
      <c r="J1101" s="17"/>
      <c r="K1101" s="18" t="str">
        <f t="shared" si="15"/>
        <v xml:space="preserve"> </v>
      </c>
      <c r="L1101" s="34"/>
      <c r="M1101" s="82"/>
      <c r="N1101" s="37"/>
    </row>
    <row r="1102" spans="1:14" ht="12.75" customHeight="1" x14ac:dyDescent="0.3">
      <c r="A1102" s="27"/>
      <c r="B1102" s="41"/>
      <c r="C1102" s="71"/>
      <c r="D1102" s="28"/>
      <c r="E1102" s="29"/>
      <c r="F1102" s="56"/>
      <c r="G1102" s="39"/>
      <c r="H1102" s="51"/>
      <c r="I1102" s="45"/>
      <c r="J1102" s="17"/>
      <c r="K1102" s="18" t="str">
        <f t="shared" si="15"/>
        <v xml:space="preserve"> </v>
      </c>
      <c r="L1102" s="34"/>
      <c r="M1102" s="82"/>
      <c r="N1102" s="37"/>
    </row>
    <row r="1103" spans="1:14" ht="12.75" customHeight="1" x14ac:dyDescent="0.3">
      <c r="A1103" s="27"/>
      <c r="B1103" s="41"/>
      <c r="C1103" s="71"/>
      <c r="D1103" s="28"/>
      <c r="E1103" s="29"/>
      <c r="F1103" s="56"/>
      <c r="G1103" s="39"/>
      <c r="H1103" s="51"/>
      <c r="I1103" s="45"/>
      <c r="J1103" s="17"/>
      <c r="K1103" s="18" t="str">
        <f t="shared" si="15"/>
        <v xml:space="preserve"> </v>
      </c>
      <c r="L1103" s="34"/>
      <c r="M1103" s="82"/>
      <c r="N1103" s="37"/>
    </row>
    <row r="1104" spans="1:14" ht="12.75" customHeight="1" x14ac:dyDescent="0.3">
      <c r="A1104" s="27"/>
      <c r="B1104" s="41"/>
      <c r="C1104" s="71"/>
      <c r="D1104" s="28"/>
      <c r="E1104" s="29"/>
      <c r="F1104" s="56"/>
      <c r="G1104" s="39"/>
      <c r="H1104" s="51"/>
      <c r="I1104" s="45"/>
      <c r="J1104" s="17"/>
      <c r="K1104" s="18" t="str">
        <f t="shared" si="15"/>
        <v xml:space="preserve"> </v>
      </c>
      <c r="L1104" s="34"/>
      <c r="M1104" s="82"/>
      <c r="N1104" s="37"/>
    </row>
    <row r="1105" spans="1:14" ht="12.75" customHeight="1" x14ac:dyDescent="0.3">
      <c r="A1105" s="27"/>
      <c r="B1105" s="41"/>
      <c r="C1105" s="71"/>
      <c r="D1105" s="28"/>
      <c r="E1105" s="29"/>
      <c r="F1105" s="56"/>
      <c r="G1105" s="39"/>
      <c r="H1105" s="51"/>
      <c r="I1105" s="45"/>
      <c r="J1105" s="17"/>
      <c r="K1105" s="18" t="str">
        <f t="shared" si="15"/>
        <v xml:space="preserve"> </v>
      </c>
      <c r="L1105" s="34"/>
      <c r="M1105" s="82"/>
      <c r="N1105" s="37"/>
    </row>
    <row r="1106" spans="1:14" ht="12.75" customHeight="1" x14ac:dyDescent="0.3">
      <c r="A1106" s="27"/>
      <c r="B1106" s="41"/>
      <c r="C1106" s="71"/>
      <c r="D1106" s="28"/>
      <c r="E1106" s="29"/>
      <c r="F1106" s="56"/>
      <c r="G1106" s="39"/>
      <c r="H1106" s="51"/>
      <c r="I1106" s="45"/>
      <c r="J1106" s="17"/>
      <c r="K1106" s="18" t="str">
        <f t="shared" si="15"/>
        <v xml:space="preserve"> </v>
      </c>
      <c r="L1106" s="34"/>
      <c r="M1106" s="82"/>
      <c r="N1106" s="37"/>
    </row>
    <row r="1107" spans="1:14" ht="12.75" customHeight="1" x14ac:dyDescent="0.3">
      <c r="A1107" s="27"/>
      <c r="B1107" s="41"/>
      <c r="C1107" s="71"/>
      <c r="D1107" s="28"/>
      <c r="E1107" s="29"/>
      <c r="F1107" s="56"/>
      <c r="G1107" s="39"/>
      <c r="H1107" s="51"/>
      <c r="I1107" s="45"/>
      <c r="J1107" s="17"/>
      <c r="K1107" s="18" t="str">
        <f t="shared" si="15"/>
        <v xml:space="preserve"> </v>
      </c>
      <c r="L1107" s="34"/>
      <c r="M1107" s="82"/>
      <c r="N1107" s="37"/>
    </row>
    <row r="1108" spans="1:14" ht="12.75" customHeight="1" x14ac:dyDescent="0.3">
      <c r="A1108" s="27"/>
      <c r="B1108" s="41"/>
      <c r="C1108" s="71"/>
      <c r="D1108" s="28"/>
      <c r="E1108" s="29"/>
      <c r="F1108" s="56"/>
      <c r="G1108" s="39"/>
      <c r="H1108" s="51"/>
      <c r="I1108" s="45"/>
      <c r="J1108" s="17"/>
      <c r="K1108" s="18" t="str">
        <f t="shared" si="15"/>
        <v xml:space="preserve"> </v>
      </c>
      <c r="L1108" s="34"/>
      <c r="M1108" s="82"/>
      <c r="N1108" s="37"/>
    </row>
    <row r="1109" spans="1:14" ht="12.75" customHeight="1" x14ac:dyDescent="0.3">
      <c r="A1109" s="26"/>
      <c r="B1109" s="41"/>
      <c r="C1109" s="71"/>
      <c r="D1109" s="28"/>
      <c r="E1109" s="29"/>
      <c r="F1109" s="56"/>
      <c r="G1109" s="39"/>
      <c r="H1109" s="51"/>
      <c r="I1109" s="45"/>
      <c r="J1109" s="17"/>
      <c r="K1109" s="18" t="str">
        <f t="shared" si="15"/>
        <v xml:space="preserve"> </v>
      </c>
      <c r="L1109" s="34"/>
      <c r="M1109" s="82"/>
      <c r="N1109" s="37"/>
    </row>
    <row r="1110" spans="1:14" ht="12.75" customHeight="1" x14ac:dyDescent="0.3">
      <c r="A1110" s="27"/>
      <c r="B1110" s="41"/>
      <c r="C1110" s="71"/>
      <c r="D1110" s="28"/>
      <c r="E1110" s="29"/>
      <c r="F1110" s="56"/>
      <c r="G1110" s="39"/>
      <c r="H1110" s="51"/>
      <c r="I1110" s="45"/>
      <c r="J1110" s="17"/>
      <c r="K1110" s="18" t="str">
        <f t="shared" si="15"/>
        <v xml:space="preserve"> </v>
      </c>
      <c r="L1110" s="34"/>
      <c r="M1110" s="82"/>
      <c r="N1110" s="37"/>
    </row>
    <row r="1111" spans="1:14" ht="12.75" customHeight="1" x14ac:dyDescent="0.3">
      <c r="A1111" s="27"/>
      <c r="B1111" s="41"/>
      <c r="C1111" s="71"/>
      <c r="D1111" s="28"/>
      <c r="E1111" s="29"/>
      <c r="F1111" s="56"/>
      <c r="G1111" s="39"/>
      <c r="H1111" s="51"/>
      <c r="I1111" s="45"/>
      <c r="J1111" s="17"/>
      <c r="K1111" s="18" t="str">
        <f t="shared" si="15"/>
        <v xml:space="preserve"> </v>
      </c>
      <c r="L1111" s="34"/>
      <c r="M1111" s="82"/>
      <c r="N1111" s="37"/>
    </row>
    <row r="1112" spans="1:14" ht="12.75" customHeight="1" x14ac:dyDescent="0.3">
      <c r="A1112" s="27"/>
      <c r="B1112" s="41"/>
      <c r="C1112" s="71"/>
      <c r="D1112" s="28"/>
      <c r="E1112" s="29"/>
      <c r="F1112" s="56"/>
      <c r="G1112" s="39"/>
      <c r="H1112" s="51"/>
      <c r="I1112" s="45"/>
      <c r="J1112" s="17"/>
      <c r="K1112" s="18" t="str">
        <f t="shared" si="15"/>
        <v xml:space="preserve"> </v>
      </c>
      <c r="L1112" s="34"/>
      <c r="M1112" s="82"/>
      <c r="N1112" s="37"/>
    </row>
    <row r="1113" spans="1:14" ht="12.75" customHeight="1" x14ac:dyDescent="0.3">
      <c r="A1113" s="27"/>
      <c r="B1113" s="41"/>
      <c r="C1113" s="71"/>
      <c r="D1113" s="28"/>
      <c r="E1113" s="29"/>
      <c r="F1113" s="56"/>
      <c r="G1113" s="39"/>
      <c r="H1113" s="51"/>
      <c r="I1113" s="45"/>
      <c r="J1113" s="17"/>
      <c r="K1113" s="18" t="str">
        <f t="shared" si="15"/>
        <v xml:space="preserve"> </v>
      </c>
      <c r="L1113" s="34"/>
      <c r="M1113" s="82"/>
      <c r="N1113" s="37"/>
    </row>
    <row r="1114" spans="1:14" ht="12.75" customHeight="1" x14ac:dyDescent="0.3">
      <c r="A1114" s="27"/>
      <c r="B1114" s="41"/>
      <c r="C1114" s="71"/>
      <c r="D1114" s="28"/>
      <c r="E1114" s="29"/>
      <c r="F1114" s="56"/>
      <c r="G1114" s="39"/>
      <c r="H1114" s="51"/>
      <c r="I1114" s="45"/>
      <c r="J1114" s="17"/>
      <c r="K1114" s="18" t="str">
        <f t="shared" si="15"/>
        <v xml:space="preserve"> </v>
      </c>
      <c r="L1114" s="34"/>
      <c r="M1114" s="82"/>
      <c r="N1114" s="37"/>
    </row>
    <row r="1115" spans="1:14" ht="12.75" customHeight="1" x14ac:dyDescent="0.3">
      <c r="A1115" s="27"/>
      <c r="B1115" s="41"/>
      <c r="C1115" s="71"/>
      <c r="D1115" s="28"/>
      <c r="E1115" s="29"/>
      <c r="F1115" s="56"/>
      <c r="G1115" s="39"/>
      <c r="H1115" s="51"/>
      <c r="I1115" s="45"/>
      <c r="J1115" s="17"/>
      <c r="K1115" s="18" t="str">
        <f t="shared" si="15"/>
        <v xml:space="preserve"> </v>
      </c>
      <c r="L1115" s="34"/>
      <c r="M1115" s="82"/>
      <c r="N1115" s="37"/>
    </row>
    <row r="1116" spans="1:14" ht="12.75" customHeight="1" x14ac:dyDescent="0.3">
      <c r="A1116" s="27"/>
      <c r="B1116" s="41"/>
      <c r="C1116" s="71"/>
      <c r="D1116" s="28"/>
      <c r="E1116" s="29"/>
      <c r="F1116" s="56"/>
      <c r="G1116" s="39"/>
      <c r="H1116" s="51"/>
      <c r="I1116" s="45"/>
      <c r="J1116" s="17"/>
      <c r="K1116" s="18" t="str">
        <f t="shared" si="15"/>
        <v xml:space="preserve"> </v>
      </c>
      <c r="L1116" s="34"/>
      <c r="M1116" s="82"/>
      <c r="N1116" s="37"/>
    </row>
    <row r="1117" spans="1:14" ht="12.75" customHeight="1" x14ac:dyDescent="0.3">
      <c r="A1117" s="27"/>
      <c r="B1117" s="41"/>
      <c r="C1117" s="71"/>
      <c r="D1117" s="28"/>
      <c r="E1117" s="29"/>
      <c r="F1117" s="56"/>
      <c r="G1117" s="39"/>
      <c r="H1117" s="51"/>
      <c r="I1117" s="45"/>
      <c r="J1117" s="17"/>
      <c r="K1117" s="18" t="str">
        <f t="shared" si="15"/>
        <v xml:space="preserve"> </v>
      </c>
      <c r="L1117" s="34"/>
      <c r="M1117" s="82"/>
      <c r="N1117" s="37"/>
    </row>
    <row r="1118" spans="1:14" ht="12.75" customHeight="1" x14ac:dyDescent="0.3">
      <c r="A1118" s="27"/>
      <c r="B1118" s="41"/>
      <c r="C1118" s="71"/>
      <c r="D1118" s="28"/>
      <c r="E1118" s="29"/>
      <c r="F1118" s="56"/>
      <c r="G1118" s="39"/>
      <c r="H1118" s="51"/>
      <c r="I1118" s="45"/>
      <c r="J1118" s="17"/>
      <c r="K1118" s="18" t="str">
        <f t="shared" si="15"/>
        <v xml:space="preserve"> </v>
      </c>
      <c r="L1118" s="34"/>
      <c r="M1118" s="82"/>
      <c r="N1118" s="37"/>
    </row>
    <row r="1119" spans="1:14" ht="12.75" customHeight="1" x14ac:dyDescent="0.3">
      <c r="A1119" s="27"/>
      <c r="B1119" s="41"/>
      <c r="C1119" s="71"/>
      <c r="D1119" s="28"/>
      <c r="E1119" s="29"/>
      <c r="F1119" s="56"/>
      <c r="G1119" s="39"/>
      <c r="H1119" s="51"/>
      <c r="I1119" s="45"/>
      <c r="J1119" s="17"/>
      <c r="K1119" s="18" t="str">
        <f t="shared" si="15"/>
        <v xml:space="preserve"> </v>
      </c>
      <c r="L1119" s="34"/>
      <c r="M1119" s="82"/>
      <c r="N1119" s="37"/>
    </row>
    <row r="1120" spans="1:14" ht="12.75" customHeight="1" x14ac:dyDescent="0.3">
      <c r="A1120" s="27"/>
      <c r="B1120" s="41"/>
      <c r="C1120" s="71"/>
      <c r="D1120" s="28"/>
      <c r="E1120" s="29"/>
      <c r="F1120" s="56"/>
      <c r="G1120" s="39"/>
      <c r="H1120" s="51"/>
      <c r="I1120" s="45"/>
      <c r="J1120" s="17"/>
      <c r="K1120" s="18" t="str">
        <f t="shared" si="15"/>
        <v xml:space="preserve"> </v>
      </c>
      <c r="L1120" s="34"/>
      <c r="M1120" s="82"/>
      <c r="N1120" s="37"/>
    </row>
    <row r="1121" spans="1:14" ht="12.75" customHeight="1" x14ac:dyDescent="0.3">
      <c r="A1121" s="27"/>
      <c r="B1121" s="41"/>
      <c r="C1121" s="71"/>
      <c r="D1121" s="28"/>
      <c r="E1121" s="29"/>
      <c r="F1121" s="56"/>
      <c r="G1121" s="39"/>
      <c r="H1121" s="51"/>
      <c r="I1121" s="45"/>
      <c r="J1121" s="17"/>
      <c r="K1121" s="18" t="str">
        <f t="shared" si="15"/>
        <v xml:space="preserve"> </v>
      </c>
      <c r="L1121" s="34"/>
      <c r="M1121" s="82"/>
      <c r="N1121" s="37"/>
    </row>
    <row r="1122" spans="1:14" ht="12.75" customHeight="1" x14ac:dyDescent="0.3">
      <c r="A1122" s="27"/>
      <c r="B1122" s="41"/>
      <c r="C1122" s="71"/>
      <c r="D1122" s="28"/>
      <c r="E1122" s="29"/>
      <c r="F1122" s="56"/>
      <c r="G1122" s="39"/>
      <c r="H1122" s="51"/>
      <c r="I1122" s="45"/>
      <c r="J1122" s="17"/>
      <c r="K1122" s="18" t="str">
        <f t="shared" si="15"/>
        <v xml:space="preserve"> </v>
      </c>
      <c r="L1122" s="34"/>
      <c r="M1122" s="82"/>
      <c r="N1122" s="37"/>
    </row>
    <row r="1123" spans="1:14" ht="12.75" customHeight="1" x14ac:dyDescent="0.3">
      <c r="A1123" s="27"/>
      <c r="B1123" s="41"/>
      <c r="C1123" s="71"/>
      <c r="D1123" s="28"/>
      <c r="E1123" s="29"/>
      <c r="F1123" s="56"/>
      <c r="G1123" s="39"/>
      <c r="H1123" s="51"/>
      <c r="I1123" s="45"/>
      <c r="J1123" s="17"/>
      <c r="K1123" s="18" t="str">
        <f t="shared" si="15"/>
        <v xml:space="preserve"> </v>
      </c>
      <c r="L1123" s="34"/>
      <c r="M1123" s="82"/>
      <c r="N1123" s="37"/>
    </row>
    <row r="1124" spans="1:14" ht="12.75" customHeight="1" x14ac:dyDescent="0.3">
      <c r="A1124" s="27"/>
      <c r="B1124" s="41"/>
      <c r="C1124" s="71"/>
      <c r="D1124" s="28"/>
      <c r="E1124" s="29"/>
      <c r="F1124" s="56"/>
      <c r="G1124" s="39"/>
      <c r="H1124" s="51"/>
      <c r="I1124" s="45"/>
      <c r="J1124" s="17"/>
      <c r="K1124" s="18" t="str">
        <f t="shared" si="15"/>
        <v xml:space="preserve"> </v>
      </c>
      <c r="L1124" s="34"/>
      <c r="M1124" s="82"/>
      <c r="N1124" s="37"/>
    </row>
    <row r="1125" spans="1:14" ht="12.75" customHeight="1" x14ac:dyDescent="0.3">
      <c r="A1125" s="27"/>
      <c r="B1125" s="41"/>
      <c r="C1125" s="71"/>
      <c r="D1125" s="28"/>
      <c r="E1125" s="29"/>
      <c r="F1125" s="56"/>
      <c r="G1125" s="39"/>
      <c r="H1125" s="51"/>
      <c r="I1125" s="45"/>
      <c r="J1125" s="17"/>
      <c r="K1125" s="18" t="str">
        <f t="shared" si="15"/>
        <v xml:space="preserve"> </v>
      </c>
      <c r="L1125" s="34"/>
      <c r="M1125" s="82"/>
      <c r="N1125" s="37"/>
    </row>
    <row r="1126" spans="1:14" ht="12.75" customHeight="1" x14ac:dyDescent="0.3">
      <c r="A1126" s="27"/>
      <c r="B1126" s="41"/>
      <c r="C1126" s="71"/>
      <c r="D1126" s="28"/>
      <c r="E1126" s="29"/>
      <c r="F1126" s="56"/>
      <c r="G1126" s="39"/>
      <c r="H1126" s="51"/>
      <c r="I1126" s="45"/>
      <c r="J1126" s="17"/>
      <c r="K1126" s="18" t="str">
        <f t="shared" si="15"/>
        <v xml:space="preserve"> </v>
      </c>
      <c r="L1126" s="34"/>
      <c r="M1126" s="82"/>
      <c r="N1126" s="37"/>
    </row>
    <row r="1127" spans="1:14" ht="12.75" customHeight="1" x14ac:dyDescent="0.3">
      <c r="A1127" s="27"/>
      <c r="B1127" s="41"/>
      <c r="C1127" s="71"/>
      <c r="D1127" s="28"/>
      <c r="E1127" s="29"/>
      <c r="F1127" s="56"/>
      <c r="G1127" s="39"/>
      <c r="H1127" s="51"/>
      <c r="I1127" s="45"/>
      <c r="J1127" s="17"/>
      <c r="K1127" s="18" t="str">
        <f t="shared" si="15"/>
        <v xml:space="preserve"> </v>
      </c>
      <c r="L1127" s="34"/>
      <c r="M1127" s="82"/>
      <c r="N1127" s="37"/>
    </row>
    <row r="1128" spans="1:14" ht="12.75" customHeight="1" x14ac:dyDescent="0.3">
      <c r="A1128" s="27"/>
      <c r="B1128" s="41"/>
      <c r="C1128" s="71"/>
      <c r="D1128" s="28"/>
      <c r="E1128" s="29"/>
      <c r="F1128" s="56"/>
      <c r="G1128" s="39"/>
      <c r="H1128" s="51"/>
      <c r="I1128" s="45"/>
      <c r="J1128" s="17"/>
      <c r="K1128" s="18" t="str">
        <f t="shared" si="15"/>
        <v xml:space="preserve"> </v>
      </c>
      <c r="L1128" s="34"/>
      <c r="M1128" s="82"/>
      <c r="N1128" s="37"/>
    </row>
    <row r="1129" spans="1:14" ht="12.75" customHeight="1" x14ac:dyDescent="0.3">
      <c r="A1129" s="27"/>
      <c r="B1129" s="41"/>
      <c r="C1129" s="71"/>
      <c r="D1129" s="28"/>
      <c r="E1129" s="29"/>
      <c r="F1129" s="56"/>
      <c r="G1129" s="39"/>
      <c r="H1129" s="51"/>
      <c r="I1129" s="45"/>
      <c r="J1129" s="17"/>
      <c r="K1129" s="18" t="str">
        <f t="shared" si="15"/>
        <v xml:space="preserve"> </v>
      </c>
      <c r="L1129" s="34"/>
      <c r="M1129" s="82"/>
      <c r="N1129" s="37"/>
    </row>
    <row r="1130" spans="1:14" ht="12.75" customHeight="1" x14ac:dyDescent="0.3">
      <c r="A1130" s="27"/>
      <c r="B1130" s="41"/>
      <c r="C1130" s="71"/>
      <c r="D1130" s="28"/>
      <c r="E1130" s="29"/>
      <c r="F1130" s="56"/>
      <c r="G1130" s="39"/>
      <c r="H1130" s="51"/>
      <c r="I1130" s="45"/>
      <c r="J1130" s="17"/>
      <c r="K1130" s="18" t="str">
        <f t="shared" si="15"/>
        <v xml:space="preserve"> </v>
      </c>
      <c r="L1130" s="34"/>
      <c r="M1130" s="82"/>
      <c r="N1130" s="37"/>
    </row>
    <row r="1131" spans="1:14" ht="12.75" customHeight="1" x14ac:dyDescent="0.3">
      <c r="A1131" s="26"/>
      <c r="B1131" s="41"/>
      <c r="C1131" s="71"/>
      <c r="D1131" s="28"/>
      <c r="E1131" s="29"/>
      <c r="F1131" s="56"/>
      <c r="G1131" s="39"/>
      <c r="H1131" s="51"/>
      <c r="I1131" s="45"/>
      <c r="J1131" s="17"/>
      <c r="K1131" s="18" t="str">
        <f t="shared" si="15"/>
        <v xml:space="preserve"> </v>
      </c>
      <c r="L1131" s="34"/>
      <c r="M1131" s="82"/>
      <c r="N1131" s="37"/>
    </row>
    <row r="1132" spans="1:14" ht="12.75" customHeight="1" x14ac:dyDescent="0.3">
      <c r="A1132" s="27"/>
      <c r="B1132" s="41"/>
      <c r="C1132" s="71"/>
      <c r="D1132" s="28"/>
      <c r="E1132" s="29"/>
      <c r="F1132" s="56"/>
      <c r="G1132" s="39"/>
      <c r="H1132" s="51"/>
      <c r="I1132" s="45"/>
      <c r="J1132" s="17"/>
      <c r="K1132" s="18" t="str">
        <f t="shared" si="15"/>
        <v xml:space="preserve"> </v>
      </c>
      <c r="L1132" s="34"/>
      <c r="M1132" s="82"/>
      <c r="N1132" s="37"/>
    </row>
    <row r="1133" spans="1:14" ht="12.75" customHeight="1" x14ac:dyDescent="0.3">
      <c r="A1133" s="27"/>
      <c r="B1133" s="41"/>
      <c r="C1133" s="71"/>
      <c r="D1133" s="28"/>
      <c r="E1133" s="29"/>
      <c r="F1133" s="56"/>
      <c r="G1133" s="39"/>
      <c r="H1133" s="51"/>
      <c r="I1133" s="45"/>
      <c r="J1133" s="17"/>
      <c r="K1133" s="18" t="str">
        <f t="shared" ref="K1133:K1196" si="16">IF(I1133,IF(ISNUMBER(J1133),J1133*I1133," ")," ")</f>
        <v xml:space="preserve"> </v>
      </c>
      <c r="L1133" s="34"/>
      <c r="M1133" s="82"/>
      <c r="N1133" s="37"/>
    </row>
    <row r="1134" spans="1:14" ht="12.75" customHeight="1" x14ac:dyDescent="0.3">
      <c r="A1134" s="27"/>
      <c r="B1134" s="41"/>
      <c r="C1134" s="71"/>
      <c r="D1134" s="28"/>
      <c r="E1134" s="29"/>
      <c r="F1134" s="56"/>
      <c r="G1134" s="39"/>
      <c r="H1134" s="51"/>
      <c r="I1134" s="45"/>
      <c r="J1134" s="17"/>
      <c r="K1134" s="18" t="str">
        <f t="shared" si="16"/>
        <v xml:space="preserve"> </v>
      </c>
      <c r="L1134" s="34"/>
      <c r="M1134" s="82"/>
      <c r="N1134" s="37"/>
    </row>
    <row r="1135" spans="1:14" ht="12.75" customHeight="1" x14ac:dyDescent="0.3">
      <c r="A1135" s="27"/>
      <c r="B1135" s="41"/>
      <c r="C1135" s="71"/>
      <c r="D1135" s="28"/>
      <c r="E1135" s="29"/>
      <c r="F1135" s="56"/>
      <c r="G1135" s="39"/>
      <c r="H1135" s="51"/>
      <c r="I1135" s="45"/>
      <c r="J1135" s="17"/>
      <c r="K1135" s="18" t="str">
        <f t="shared" si="16"/>
        <v xml:space="preserve"> </v>
      </c>
      <c r="L1135" s="34"/>
      <c r="M1135" s="82"/>
      <c r="N1135" s="37"/>
    </row>
    <row r="1136" spans="1:14" ht="12.75" customHeight="1" x14ac:dyDescent="0.3">
      <c r="A1136" s="27"/>
      <c r="B1136" s="41"/>
      <c r="C1136" s="71"/>
      <c r="D1136" s="28"/>
      <c r="E1136" s="29"/>
      <c r="F1136" s="56"/>
      <c r="G1136" s="39"/>
      <c r="H1136" s="51"/>
      <c r="I1136" s="45"/>
      <c r="J1136" s="17"/>
      <c r="K1136" s="18" t="str">
        <f t="shared" si="16"/>
        <v xml:space="preserve"> </v>
      </c>
      <c r="L1136" s="34"/>
      <c r="M1136" s="82"/>
      <c r="N1136" s="37"/>
    </row>
    <row r="1137" spans="1:14" ht="12.75" customHeight="1" x14ac:dyDescent="0.3">
      <c r="A1137" s="27"/>
      <c r="B1137" s="41"/>
      <c r="C1137" s="71"/>
      <c r="D1137" s="28"/>
      <c r="E1137" s="29"/>
      <c r="F1137" s="56"/>
      <c r="G1137" s="39"/>
      <c r="H1137" s="51"/>
      <c r="I1137" s="45"/>
      <c r="J1137" s="17"/>
      <c r="K1137" s="18" t="str">
        <f t="shared" si="16"/>
        <v xml:space="preserve"> </v>
      </c>
      <c r="L1137" s="34"/>
      <c r="M1137" s="82"/>
      <c r="N1137" s="37"/>
    </row>
    <row r="1138" spans="1:14" ht="12.75" customHeight="1" x14ac:dyDescent="0.3">
      <c r="A1138" s="27"/>
      <c r="B1138" s="41"/>
      <c r="C1138" s="71"/>
      <c r="D1138" s="28"/>
      <c r="E1138" s="29"/>
      <c r="F1138" s="56"/>
      <c r="G1138" s="39"/>
      <c r="H1138" s="51"/>
      <c r="I1138" s="45"/>
      <c r="J1138" s="17"/>
      <c r="K1138" s="18" t="str">
        <f t="shared" si="16"/>
        <v xml:space="preserve"> </v>
      </c>
      <c r="L1138" s="34"/>
      <c r="M1138" s="82"/>
      <c r="N1138" s="37"/>
    </row>
    <row r="1139" spans="1:14" ht="12.75" customHeight="1" x14ac:dyDescent="0.3">
      <c r="A1139" s="27"/>
      <c r="B1139" s="41"/>
      <c r="C1139" s="71"/>
      <c r="D1139" s="28"/>
      <c r="E1139" s="29"/>
      <c r="F1139" s="56"/>
      <c r="G1139" s="39"/>
      <c r="H1139" s="51"/>
      <c r="I1139" s="45"/>
      <c r="J1139" s="17"/>
      <c r="K1139" s="18" t="str">
        <f t="shared" si="16"/>
        <v xml:space="preserve"> </v>
      </c>
      <c r="L1139" s="34"/>
      <c r="M1139" s="82"/>
      <c r="N1139" s="37"/>
    </row>
    <row r="1140" spans="1:14" ht="12.75" customHeight="1" x14ac:dyDescent="0.3">
      <c r="A1140" s="27"/>
      <c r="B1140" s="41"/>
      <c r="C1140" s="71"/>
      <c r="D1140" s="28"/>
      <c r="E1140" s="29"/>
      <c r="F1140" s="56"/>
      <c r="G1140" s="39"/>
      <c r="H1140" s="51"/>
      <c r="I1140" s="45"/>
      <c r="J1140" s="17"/>
      <c r="K1140" s="18" t="str">
        <f t="shared" si="16"/>
        <v xml:space="preserve"> </v>
      </c>
      <c r="L1140" s="34"/>
      <c r="M1140" s="82"/>
      <c r="N1140" s="37"/>
    </row>
    <row r="1141" spans="1:14" ht="12.75" customHeight="1" x14ac:dyDescent="0.3">
      <c r="A1141" s="27"/>
      <c r="B1141" s="41"/>
      <c r="C1141" s="71"/>
      <c r="D1141" s="28"/>
      <c r="E1141" s="29"/>
      <c r="F1141" s="56"/>
      <c r="G1141" s="39"/>
      <c r="H1141" s="51"/>
      <c r="I1141" s="45"/>
      <c r="J1141" s="17"/>
      <c r="K1141" s="18" t="str">
        <f t="shared" si="16"/>
        <v xml:space="preserve"> </v>
      </c>
      <c r="L1141" s="34"/>
      <c r="M1141" s="82"/>
      <c r="N1141" s="37"/>
    </row>
    <row r="1142" spans="1:14" ht="12.75" customHeight="1" x14ac:dyDescent="0.3">
      <c r="A1142" s="27"/>
      <c r="B1142" s="41"/>
      <c r="C1142" s="71"/>
      <c r="D1142" s="28"/>
      <c r="E1142" s="29"/>
      <c r="F1142" s="56"/>
      <c r="G1142" s="39"/>
      <c r="H1142" s="51"/>
      <c r="I1142" s="45"/>
      <c r="J1142" s="17"/>
      <c r="K1142" s="18" t="str">
        <f t="shared" si="16"/>
        <v xml:space="preserve"> </v>
      </c>
      <c r="L1142" s="34"/>
      <c r="M1142" s="82"/>
      <c r="N1142" s="37"/>
    </row>
    <row r="1143" spans="1:14" ht="12.75" customHeight="1" x14ac:dyDescent="0.3">
      <c r="A1143" s="27"/>
      <c r="B1143" s="41"/>
      <c r="C1143" s="71"/>
      <c r="D1143" s="28"/>
      <c r="E1143" s="29"/>
      <c r="F1143" s="56"/>
      <c r="G1143" s="39"/>
      <c r="H1143" s="51"/>
      <c r="I1143" s="45"/>
      <c r="J1143" s="17"/>
      <c r="K1143" s="18" t="str">
        <f t="shared" si="16"/>
        <v xml:space="preserve"> </v>
      </c>
      <c r="L1143" s="34"/>
      <c r="M1143" s="82"/>
      <c r="N1143" s="37"/>
    </row>
    <row r="1144" spans="1:14" ht="12.75" customHeight="1" x14ac:dyDescent="0.3">
      <c r="A1144" s="27"/>
      <c r="B1144" s="41"/>
      <c r="C1144" s="71"/>
      <c r="D1144" s="28"/>
      <c r="E1144" s="29"/>
      <c r="F1144" s="56"/>
      <c r="G1144" s="39"/>
      <c r="H1144" s="51"/>
      <c r="I1144" s="45"/>
      <c r="J1144" s="17"/>
      <c r="K1144" s="18" t="str">
        <f t="shared" si="16"/>
        <v xml:space="preserve"> </v>
      </c>
      <c r="L1144" s="34"/>
      <c r="M1144" s="82"/>
      <c r="N1144" s="37"/>
    </row>
    <row r="1145" spans="1:14" ht="12.75" customHeight="1" x14ac:dyDescent="0.3">
      <c r="A1145" s="27"/>
      <c r="B1145" s="41"/>
      <c r="C1145" s="71"/>
      <c r="D1145" s="28"/>
      <c r="E1145" s="29"/>
      <c r="F1145" s="56"/>
      <c r="G1145" s="39"/>
      <c r="H1145" s="51"/>
      <c r="I1145" s="45"/>
      <c r="J1145" s="17"/>
      <c r="K1145" s="18" t="str">
        <f t="shared" si="16"/>
        <v xml:space="preserve"> </v>
      </c>
      <c r="L1145" s="34"/>
      <c r="M1145" s="82"/>
      <c r="N1145" s="37"/>
    </row>
    <row r="1146" spans="1:14" ht="12.75" customHeight="1" x14ac:dyDescent="0.3">
      <c r="A1146" s="27"/>
      <c r="B1146" s="41"/>
      <c r="C1146" s="71"/>
      <c r="D1146" s="28"/>
      <c r="E1146" s="29"/>
      <c r="F1146" s="56"/>
      <c r="G1146" s="39"/>
      <c r="H1146" s="51"/>
      <c r="I1146" s="45"/>
      <c r="J1146" s="17"/>
      <c r="K1146" s="18" t="str">
        <f t="shared" si="16"/>
        <v xml:space="preserve"> </v>
      </c>
      <c r="L1146" s="34"/>
      <c r="M1146" s="82"/>
      <c r="N1146" s="37"/>
    </row>
    <row r="1147" spans="1:14" ht="12.75" customHeight="1" x14ac:dyDescent="0.3">
      <c r="A1147" s="27"/>
      <c r="B1147" s="41"/>
      <c r="C1147" s="71"/>
      <c r="D1147" s="28"/>
      <c r="E1147" s="29"/>
      <c r="F1147" s="56"/>
      <c r="G1147" s="39"/>
      <c r="H1147" s="51"/>
      <c r="I1147" s="45"/>
      <c r="J1147" s="17"/>
      <c r="K1147" s="18" t="str">
        <f t="shared" si="16"/>
        <v xml:space="preserve"> </v>
      </c>
      <c r="L1147" s="34"/>
      <c r="M1147" s="82"/>
      <c r="N1147" s="37"/>
    </row>
    <row r="1148" spans="1:14" ht="12.75" customHeight="1" x14ac:dyDescent="0.3">
      <c r="A1148" s="27"/>
      <c r="B1148" s="41"/>
      <c r="C1148" s="71"/>
      <c r="D1148" s="28"/>
      <c r="E1148" s="29"/>
      <c r="F1148" s="56"/>
      <c r="G1148" s="39"/>
      <c r="H1148" s="51"/>
      <c r="I1148" s="45"/>
      <c r="J1148" s="17"/>
      <c r="K1148" s="18" t="str">
        <f t="shared" si="16"/>
        <v xml:space="preserve"> </v>
      </c>
      <c r="L1148" s="34"/>
      <c r="M1148" s="82"/>
      <c r="N1148" s="37"/>
    </row>
    <row r="1149" spans="1:14" ht="12.75" customHeight="1" x14ac:dyDescent="0.3">
      <c r="A1149" s="27"/>
      <c r="B1149" s="41"/>
      <c r="C1149" s="71"/>
      <c r="D1149" s="28"/>
      <c r="E1149" s="29"/>
      <c r="F1149" s="56"/>
      <c r="G1149" s="39"/>
      <c r="H1149" s="51"/>
      <c r="I1149" s="45"/>
      <c r="J1149" s="17"/>
      <c r="K1149" s="18" t="str">
        <f t="shared" si="16"/>
        <v xml:space="preserve"> </v>
      </c>
      <c r="L1149" s="34"/>
      <c r="M1149" s="82"/>
      <c r="N1149" s="37"/>
    </row>
    <row r="1150" spans="1:14" ht="12.75" customHeight="1" x14ac:dyDescent="0.3">
      <c r="A1150" s="27"/>
      <c r="B1150" s="41"/>
      <c r="C1150" s="71"/>
      <c r="D1150" s="28"/>
      <c r="E1150" s="29"/>
      <c r="F1150" s="56"/>
      <c r="G1150" s="39"/>
      <c r="H1150" s="51"/>
      <c r="I1150" s="45"/>
      <c r="J1150" s="17"/>
      <c r="K1150" s="18" t="str">
        <f t="shared" si="16"/>
        <v xml:space="preserve"> </v>
      </c>
      <c r="L1150" s="34"/>
      <c r="M1150" s="82"/>
      <c r="N1150" s="37"/>
    </row>
    <row r="1151" spans="1:14" ht="12.75" customHeight="1" x14ac:dyDescent="0.3">
      <c r="A1151" s="27"/>
      <c r="B1151" s="41"/>
      <c r="C1151" s="71"/>
      <c r="D1151" s="28"/>
      <c r="E1151" s="29"/>
      <c r="F1151" s="56"/>
      <c r="G1151" s="39"/>
      <c r="H1151" s="51"/>
      <c r="I1151" s="45"/>
      <c r="J1151" s="17"/>
      <c r="K1151" s="18" t="str">
        <f t="shared" si="16"/>
        <v xml:space="preserve"> </v>
      </c>
      <c r="L1151" s="34"/>
      <c r="M1151" s="82"/>
      <c r="N1151" s="37"/>
    </row>
    <row r="1152" spans="1:14" ht="12.75" customHeight="1" x14ac:dyDescent="0.3">
      <c r="A1152" s="27"/>
      <c r="B1152" s="41"/>
      <c r="C1152" s="71"/>
      <c r="D1152" s="28"/>
      <c r="E1152" s="29"/>
      <c r="F1152" s="56"/>
      <c r="G1152" s="39"/>
      <c r="H1152" s="51"/>
      <c r="I1152" s="45"/>
      <c r="J1152" s="17"/>
      <c r="K1152" s="18" t="str">
        <f t="shared" si="16"/>
        <v xml:space="preserve"> </v>
      </c>
      <c r="L1152" s="34"/>
      <c r="M1152" s="82"/>
      <c r="N1152" s="37"/>
    </row>
    <row r="1153" spans="1:14" ht="12.75" customHeight="1" x14ac:dyDescent="0.3">
      <c r="A1153" s="26"/>
      <c r="B1153" s="41"/>
      <c r="C1153" s="71"/>
      <c r="D1153" s="28"/>
      <c r="E1153" s="29"/>
      <c r="F1153" s="56"/>
      <c r="G1153" s="39"/>
      <c r="H1153" s="51"/>
      <c r="I1153" s="45"/>
      <c r="J1153" s="17"/>
      <c r="K1153" s="18" t="str">
        <f t="shared" si="16"/>
        <v xml:space="preserve"> </v>
      </c>
      <c r="L1153" s="34"/>
      <c r="M1153" s="82"/>
      <c r="N1153" s="37"/>
    </row>
    <row r="1154" spans="1:14" ht="12.75" customHeight="1" x14ac:dyDescent="0.3">
      <c r="A1154" s="27"/>
      <c r="B1154" s="41"/>
      <c r="C1154" s="71"/>
      <c r="D1154" s="28"/>
      <c r="E1154" s="29"/>
      <c r="F1154" s="56"/>
      <c r="G1154" s="39"/>
      <c r="H1154" s="51"/>
      <c r="I1154" s="45"/>
      <c r="J1154" s="17"/>
      <c r="K1154" s="18" t="str">
        <f t="shared" si="16"/>
        <v xml:space="preserve"> </v>
      </c>
      <c r="L1154" s="34"/>
      <c r="M1154" s="82"/>
      <c r="N1154" s="37"/>
    </row>
    <row r="1155" spans="1:14" ht="12.75" customHeight="1" x14ac:dyDescent="0.3">
      <c r="A1155" s="27"/>
      <c r="B1155" s="41"/>
      <c r="C1155" s="71"/>
      <c r="D1155" s="28"/>
      <c r="E1155" s="29"/>
      <c r="F1155" s="56"/>
      <c r="G1155" s="39"/>
      <c r="H1155" s="51"/>
      <c r="I1155" s="45"/>
      <c r="J1155" s="17"/>
      <c r="K1155" s="18" t="str">
        <f t="shared" si="16"/>
        <v xml:space="preserve"> </v>
      </c>
      <c r="L1155" s="34"/>
      <c r="M1155" s="82"/>
      <c r="N1155" s="37"/>
    </row>
    <row r="1156" spans="1:14" ht="12.75" customHeight="1" x14ac:dyDescent="0.3">
      <c r="A1156" s="27"/>
      <c r="B1156" s="41"/>
      <c r="C1156" s="71"/>
      <c r="D1156" s="28"/>
      <c r="E1156" s="29"/>
      <c r="F1156" s="56"/>
      <c r="G1156" s="39"/>
      <c r="H1156" s="51"/>
      <c r="I1156" s="45"/>
      <c r="J1156" s="17"/>
      <c r="K1156" s="18" t="str">
        <f t="shared" si="16"/>
        <v xml:space="preserve"> </v>
      </c>
      <c r="L1156" s="34"/>
      <c r="M1156" s="82"/>
      <c r="N1156" s="37"/>
    </row>
    <row r="1157" spans="1:14" x14ac:dyDescent="0.3">
      <c r="A1157" s="27"/>
      <c r="B1157" s="41"/>
      <c r="C1157" s="71"/>
      <c r="D1157" s="28"/>
      <c r="E1157" s="29"/>
      <c r="F1157" s="56"/>
      <c r="G1157" s="39"/>
      <c r="H1157" s="51"/>
      <c r="I1157" s="45"/>
      <c r="J1157" s="17"/>
      <c r="K1157" s="18" t="str">
        <f t="shared" si="16"/>
        <v xml:space="preserve"> </v>
      </c>
      <c r="L1157" s="34"/>
      <c r="M1157" s="82"/>
      <c r="N1157" s="37"/>
    </row>
    <row r="1158" spans="1:14" x14ac:dyDescent="0.3">
      <c r="A1158" s="27"/>
      <c r="B1158" s="41"/>
      <c r="C1158" s="71"/>
      <c r="D1158" s="28"/>
      <c r="E1158" s="29"/>
      <c r="F1158" s="56"/>
      <c r="G1158" s="39"/>
      <c r="H1158" s="51"/>
      <c r="I1158" s="45"/>
      <c r="J1158" s="17"/>
      <c r="K1158" s="18" t="str">
        <f t="shared" si="16"/>
        <v xml:space="preserve"> </v>
      </c>
      <c r="L1158" s="34"/>
      <c r="M1158" s="82"/>
      <c r="N1158" s="37"/>
    </row>
    <row r="1159" spans="1:14" x14ac:dyDescent="0.3">
      <c r="A1159" s="27"/>
      <c r="B1159" s="41"/>
      <c r="C1159" s="71"/>
      <c r="D1159" s="28"/>
      <c r="E1159" s="29"/>
      <c r="F1159" s="56"/>
      <c r="G1159" s="39"/>
      <c r="H1159" s="51"/>
      <c r="I1159" s="45"/>
      <c r="J1159" s="17"/>
      <c r="K1159" s="18" t="str">
        <f t="shared" si="16"/>
        <v xml:space="preserve"> </v>
      </c>
      <c r="L1159" s="34"/>
      <c r="M1159" s="82"/>
      <c r="N1159" s="37"/>
    </row>
    <row r="1160" spans="1:14" x14ac:dyDescent="0.3">
      <c r="A1160" s="27"/>
      <c r="B1160" s="41"/>
      <c r="C1160" s="71"/>
      <c r="D1160" s="28"/>
      <c r="E1160" s="29"/>
      <c r="F1160" s="56"/>
      <c r="G1160" s="39"/>
      <c r="H1160" s="51"/>
      <c r="I1160" s="45"/>
      <c r="J1160" s="17"/>
      <c r="K1160" s="18" t="str">
        <f t="shared" si="16"/>
        <v xml:space="preserve"> </v>
      </c>
      <c r="L1160" s="34"/>
      <c r="M1160" s="82"/>
      <c r="N1160" s="37"/>
    </row>
    <row r="1161" spans="1:14" x14ac:dyDescent="0.3">
      <c r="A1161" s="27"/>
      <c r="B1161" s="41"/>
      <c r="C1161" s="71"/>
      <c r="D1161" s="28"/>
      <c r="E1161" s="29"/>
      <c r="F1161" s="56"/>
      <c r="G1161" s="39"/>
      <c r="H1161" s="51"/>
      <c r="I1161" s="45"/>
      <c r="J1161" s="17"/>
      <c r="K1161" s="18" t="str">
        <f t="shared" si="16"/>
        <v xml:space="preserve"> </v>
      </c>
      <c r="L1161" s="34"/>
      <c r="M1161" s="82"/>
      <c r="N1161" s="37"/>
    </row>
    <row r="1162" spans="1:14" x14ac:dyDescent="0.3">
      <c r="A1162" s="27"/>
      <c r="B1162" s="41"/>
      <c r="C1162" s="71"/>
      <c r="D1162" s="28"/>
      <c r="E1162" s="29"/>
      <c r="F1162" s="56"/>
      <c r="G1162" s="39"/>
      <c r="H1162" s="51"/>
      <c r="I1162" s="45"/>
      <c r="J1162" s="17"/>
      <c r="K1162" s="18" t="str">
        <f t="shared" si="16"/>
        <v xml:space="preserve"> </v>
      </c>
      <c r="L1162" s="34"/>
      <c r="M1162" s="82"/>
      <c r="N1162" s="37"/>
    </row>
    <row r="1163" spans="1:14" x14ac:dyDescent="0.3">
      <c r="A1163" s="27"/>
      <c r="B1163" s="41"/>
      <c r="C1163" s="71"/>
      <c r="D1163" s="28"/>
      <c r="E1163" s="29"/>
      <c r="F1163" s="56"/>
      <c r="G1163" s="39"/>
      <c r="H1163" s="51"/>
      <c r="I1163" s="45"/>
      <c r="J1163" s="17"/>
      <c r="K1163" s="18" t="str">
        <f t="shared" si="16"/>
        <v xml:space="preserve"> </v>
      </c>
      <c r="L1163" s="34"/>
      <c r="M1163" s="82"/>
      <c r="N1163" s="37"/>
    </row>
    <row r="1164" spans="1:14" x14ac:dyDescent="0.3">
      <c r="A1164" s="27"/>
      <c r="B1164" s="41"/>
      <c r="C1164" s="71"/>
      <c r="D1164" s="28"/>
      <c r="E1164" s="29"/>
      <c r="F1164" s="56"/>
      <c r="G1164" s="39"/>
      <c r="H1164" s="51"/>
      <c r="I1164" s="45"/>
      <c r="J1164" s="17"/>
      <c r="K1164" s="18" t="str">
        <f t="shared" si="16"/>
        <v xml:space="preserve"> </v>
      </c>
      <c r="L1164" s="34"/>
      <c r="M1164" s="82"/>
      <c r="N1164" s="37"/>
    </row>
    <row r="1165" spans="1:14" x14ac:dyDescent="0.3">
      <c r="A1165" s="27"/>
      <c r="B1165" s="41"/>
      <c r="C1165" s="71"/>
      <c r="D1165" s="28"/>
      <c r="E1165" s="29"/>
      <c r="F1165" s="56"/>
      <c r="G1165" s="39"/>
      <c r="H1165" s="51"/>
      <c r="I1165" s="45"/>
      <c r="J1165" s="17"/>
      <c r="K1165" s="18" t="str">
        <f t="shared" si="16"/>
        <v xml:space="preserve"> </v>
      </c>
      <c r="L1165" s="34"/>
      <c r="M1165" s="82"/>
      <c r="N1165" s="37"/>
    </row>
    <row r="1166" spans="1:14" x14ac:dyDescent="0.3">
      <c r="A1166" s="27"/>
      <c r="B1166" s="41"/>
      <c r="C1166" s="71"/>
      <c r="D1166" s="28"/>
      <c r="E1166" s="29"/>
      <c r="F1166" s="56"/>
      <c r="G1166" s="39"/>
      <c r="H1166" s="51"/>
      <c r="I1166" s="45"/>
      <c r="J1166" s="17"/>
      <c r="K1166" s="18" t="str">
        <f t="shared" si="16"/>
        <v xml:space="preserve"> </v>
      </c>
      <c r="L1166" s="34"/>
      <c r="M1166" s="82"/>
      <c r="N1166" s="37"/>
    </row>
    <row r="1167" spans="1:14" x14ac:dyDescent="0.3">
      <c r="A1167" s="27"/>
      <c r="B1167" s="41"/>
      <c r="C1167" s="71"/>
      <c r="D1167" s="28"/>
      <c r="E1167" s="29"/>
      <c r="F1167" s="56"/>
      <c r="G1167" s="39"/>
      <c r="H1167" s="51"/>
      <c r="I1167" s="45"/>
      <c r="J1167" s="17"/>
      <c r="K1167" s="18" t="str">
        <f t="shared" si="16"/>
        <v xml:space="preserve"> </v>
      </c>
      <c r="L1167" s="34"/>
      <c r="M1167" s="82"/>
      <c r="N1167" s="37"/>
    </row>
    <row r="1168" spans="1:14" x14ac:dyDescent="0.3">
      <c r="A1168" s="27"/>
      <c r="B1168" s="41"/>
      <c r="C1168" s="71"/>
      <c r="D1168" s="28"/>
      <c r="E1168" s="29"/>
      <c r="F1168" s="56"/>
      <c r="G1168" s="39"/>
      <c r="H1168" s="51"/>
      <c r="I1168" s="45"/>
      <c r="J1168" s="17"/>
      <c r="K1168" s="18" t="str">
        <f t="shared" si="16"/>
        <v xml:space="preserve"> </v>
      </c>
      <c r="L1168" s="34"/>
      <c r="M1168" s="82"/>
      <c r="N1168" s="37"/>
    </row>
    <row r="1169" spans="1:14" x14ac:dyDescent="0.3">
      <c r="A1169" s="27"/>
      <c r="B1169" s="41"/>
      <c r="C1169" s="71"/>
      <c r="D1169" s="28"/>
      <c r="E1169" s="29"/>
      <c r="F1169" s="56"/>
      <c r="G1169" s="39"/>
      <c r="H1169" s="51"/>
      <c r="I1169" s="45"/>
      <c r="J1169" s="17"/>
      <c r="K1169" s="18" t="str">
        <f t="shared" si="16"/>
        <v xml:space="preserve"> </v>
      </c>
      <c r="L1169" s="34"/>
      <c r="M1169" s="82"/>
      <c r="N1169" s="37"/>
    </row>
    <row r="1170" spans="1:14" x14ac:dyDescent="0.3">
      <c r="A1170" s="27"/>
      <c r="B1170" s="41"/>
      <c r="C1170" s="71"/>
      <c r="D1170" s="28"/>
      <c r="E1170" s="29"/>
      <c r="F1170" s="56"/>
      <c r="G1170" s="39"/>
      <c r="H1170" s="51"/>
      <c r="I1170" s="45"/>
      <c r="J1170" s="17"/>
      <c r="K1170" s="18" t="str">
        <f t="shared" si="16"/>
        <v xml:space="preserve"> </v>
      </c>
      <c r="L1170" s="34"/>
      <c r="M1170" s="82"/>
      <c r="N1170" s="37"/>
    </row>
    <row r="1171" spans="1:14" x14ac:dyDescent="0.3">
      <c r="A1171" s="27"/>
      <c r="B1171" s="41"/>
      <c r="C1171" s="71"/>
      <c r="D1171" s="28"/>
      <c r="E1171" s="29"/>
      <c r="F1171" s="56"/>
      <c r="G1171" s="39"/>
      <c r="H1171" s="51"/>
      <c r="I1171" s="45"/>
      <c r="J1171" s="17"/>
      <c r="K1171" s="18" t="str">
        <f t="shared" si="16"/>
        <v xml:space="preserve"> </v>
      </c>
      <c r="L1171" s="34"/>
      <c r="M1171" s="82"/>
      <c r="N1171" s="37"/>
    </row>
    <row r="1172" spans="1:14" x14ac:dyDescent="0.3">
      <c r="A1172" s="27"/>
      <c r="B1172" s="41"/>
      <c r="C1172" s="71"/>
      <c r="D1172" s="28"/>
      <c r="E1172" s="29"/>
      <c r="F1172" s="56"/>
      <c r="G1172" s="39"/>
      <c r="H1172" s="51"/>
      <c r="I1172" s="45"/>
      <c r="J1172" s="17"/>
      <c r="K1172" s="18" t="str">
        <f t="shared" si="16"/>
        <v xml:space="preserve"> </v>
      </c>
      <c r="L1172" s="34"/>
      <c r="M1172" s="82"/>
      <c r="N1172" s="37"/>
    </row>
    <row r="1173" spans="1:14" x14ac:dyDescent="0.3">
      <c r="A1173" s="27"/>
      <c r="B1173" s="41"/>
      <c r="C1173" s="71"/>
      <c r="D1173" s="28"/>
      <c r="E1173" s="29"/>
      <c r="F1173" s="56"/>
      <c r="G1173" s="39"/>
      <c r="H1173" s="51"/>
      <c r="I1173" s="45"/>
      <c r="J1173" s="17"/>
      <c r="K1173" s="18" t="str">
        <f t="shared" si="16"/>
        <v xml:space="preserve"> </v>
      </c>
      <c r="L1173" s="34"/>
      <c r="M1173" s="82"/>
      <c r="N1173" s="37"/>
    </row>
    <row r="1174" spans="1:14" x14ac:dyDescent="0.3">
      <c r="A1174" s="27"/>
      <c r="B1174" s="41"/>
      <c r="C1174" s="71"/>
      <c r="D1174" s="28"/>
      <c r="E1174" s="29"/>
      <c r="F1174" s="56"/>
      <c r="G1174" s="39"/>
      <c r="H1174" s="51"/>
      <c r="I1174" s="45"/>
      <c r="J1174" s="17"/>
      <c r="K1174" s="18" t="str">
        <f t="shared" si="16"/>
        <v xml:space="preserve"> </v>
      </c>
      <c r="L1174" s="34"/>
      <c r="M1174" s="82"/>
      <c r="N1174" s="37"/>
    </row>
    <row r="1175" spans="1:14" x14ac:dyDescent="0.3">
      <c r="A1175" s="26"/>
      <c r="B1175" s="41"/>
      <c r="C1175" s="71"/>
      <c r="D1175" s="28"/>
      <c r="E1175" s="29"/>
      <c r="F1175" s="56"/>
      <c r="G1175" s="39"/>
      <c r="H1175" s="51"/>
      <c r="I1175" s="45"/>
      <c r="J1175" s="17"/>
      <c r="K1175" s="18" t="str">
        <f t="shared" si="16"/>
        <v xml:space="preserve"> </v>
      </c>
      <c r="L1175" s="34"/>
      <c r="M1175" s="82"/>
      <c r="N1175" s="37"/>
    </row>
    <row r="1176" spans="1:14" x14ac:dyDescent="0.3">
      <c r="A1176" s="27"/>
      <c r="B1176" s="41"/>
      <c r="C1176" s="71"/>
      <c r="D1176" s="28"/>
      <c r="E1176" s="29"/>
      <c r="F1176" s="56"/>
      <c r="G1176" s="39"/>
      <c r="H1176" s="51"/>
      <c r="I1176" s="45"/>
      <c r="J1176" s="17"/>
      <c r="K1176" s="18" t="str">
        <f t="shared" si="16"/>
        <v xml:space="preserve"> </v>
      </c>
      <c r="L1176" s="34"/>
      <c r="M1176" s="82"/>
      <c r="N1176" s="37"/>
    </row>
    <row r="1177" spans="1:14" x14ac:dyDescent="0.3">
      <c r="A1177" s="27"/>
      <c r="B1177" s="41"/>
      <c r="C1177" s="71"/>
      <c r="D1177" s="28"/>
      <c r="E1177" s="29"/>
      <c r="F1177" s="56"/>
      <c r="G1177" s="39"/>
      <c r="H1177" s="51"/>
      <c r="I1177" s="45"/>
      <c r="J1177" s="17"/>
      <c r="K1177" s="18" t="str">
        <f t="shared" si="16"/>
        <v xml:space="preserve"> </v>
      </c>
      <c r="L1177" s="34"/>
      <c r="M1177" s="82"/>
      <c r="N1177" s="37"/>
    </row>
    <row r="1178" spans="1:14" x14ac:dyDescent="0.3">
      <c r="A1178" s="27"/>
      <c r="B1178" s="41"/>
      <c r="C1178" s="71"/>
      <c r="D1178" s="28"/>
      <c r="E1178" s="29"/>
      <c r="F1178" s="56"/>
      <c r="G1178" s="39"/>
      <c r="H1178" s="51"/>
      <c r="I1178" s="45"/>
      <c r="J1178" s="17"/>
      <c r="K1178" s="18" t="str">
        <f t="shared" si="16"/>
        <v xml:space="preserve"> </v>
      </c>
      <c r="L1178" s="34"/>
      <c r="M1178" s="82"/>
      <c r="N1178" s="37"/>
    </row>
    <row r="1179" spans="1:14" x14ac:dyDescent="0.3">
      <c r="A1179" s="27"/>
      <c r="B1179" s="41"/>
      <c r="C1179" s="71"/>
      <c r="D1179" s="28"/>
      <c r="E1179" s="29"/>
      <c r="F1179" s="56"/>
      <c r="G1179" s="39"/>
      <c r="H1179" s="51"/>
      <c r="I1179" s="45"/>
      <c r="J1179" s="17"/>
      <c r="K1179" s="18" t="str">
        <f t="shared" si="16"/>
        <v xml:space="preserve"> </v>
      </c>
      <c r="L1179" s="34"/>
      <c r="M1179" s="82"/>
      <c r="N1179" s="37"/>
    </row>
    <row r="1180" spans="1:14" x14ac:dyDescent="0.3">
      <c r="A1180" s="27"/>
      <c r="B1180" s="41"/>
      <c r="C1180" s="71"/>
      <c r="D1180" s="28"/>
      <c r="E1180" s="29"/>
      <c r="F1180" s="56"/>
      <c r="G1180" s="39"/>
      <c r="H1180" s="51"/>
      <c r="I1180" s="45"/>
      <c r="J1180" s="17"/>
      <c r="K1180" s="18" t="str">
        <f t="shared" si="16"/>
        <v xml:space="preserve"> </v>
      </c>
      <c r="L1180" s="34"/>
      <c r="M1180" s="82"/>
      <c r="N1180" s="37"/>
    </row>
    <row r="1181" spans="1:14" x14ac:dyDescent="0.3">
      <c r="A1181" s="27"/>
      <c r="B1181" s="41"/>
      <c r="C1181" s="71"/>
      <c r="D1181" s="28"/>
      <c r="E1181" s="29"/>
      <c r="F1181" s="56"/>
      <c r="G1181" s="39"/>
      <c r="H1181" s="51"/>
      <c r="I1181" s="45"/>
      <c r="J1181" s="17"/>
      <c r="K1181" s="18" t="str">
        <f t="shared" si="16"/>
        <v xml:space="preserve"> </v>
      </c>
      <c r="L1181" s="34"/>
      <c r="M1181" s="82"/>
      <c r="N1181" s="37"/>
    </row>
    <row r="1182" spans="1:14" x14ac:dyDescent="0.3">
      <c r="A1182" s="27"/>
      <c r="B1182" s="41"/>
      <c r="C1182" s="71"/>
      <c r="D1182" s="28"/>
      <c r="E1182" s="29"/>
      <c r="F1182" s="56"/>
      <c r="G1182" s="39"/>
      <c r="H1182" s="51"/>
      <c r="I1182" s="45"/>
      <c r="J1182" s="17"/>
      <c r="K1182" s="18" t="str">
        <f t="shared" si="16"/>
        <v xml:space="preserve"> </v>
      </c>
      <c r="L1182" s="34"/>
      <c r="M1182" s="82"/>
      <c r="N1182" s="37"/>
    </row>
    <row r="1183" spans="1:14" x14ac:dyDescent="0.3">
      <c r="A1183" s="27"/>
      <c r="B1183" s="41"/>
      <c r="C1183" s="71"/>
      <c r="D1183" s="28"/>
      <c r="E1183" s="29"/>
      <c r="F1183" s="56"/>
      <c r="G1183" s="39"/>
      <c r="H1183" s="51"/>
      <c r="I1183" s="45"/>
      <c r="J1183" s="17"/>
      <c r="K1183" s="18" t="str">
        <f t="shared" si="16"/>
        <v xml:space="preserve"> </v>
      </c>
      <c r="L1183" s="34"/>
      <c r="M1183" s="82"/>
      <c r="N1183" s="37"/>
    </row>
    <row r="1184" spans="1:14" x14ac:dyDescent="0.3">
      <c r="A1184" s="27"/>
      <c r="B1184" s="41"/>
      <c r="C1184" s="71"/>
      <c r="D1184" s="28"/>
      <c r="E1184" s="29"/>
      <c r="F1184" s="56"/>
      <c r="G1184" s="39"/>
      <c r="H1184" s="51"/>
      <c r="I1184" s="45"/>
      <c r="J1184" s="17"/>
      <c r="K1184" s="18" t="str">
        <f t="shared" si="16"/>
        <v xml:space="preserve"> </v>
      </c>
      <c r="L1184" s="34"/>
      <c r="M1184" s="82"/>
      <c r="N1184" s="37"/>
    </row>
    <row r="1185" spans="1:14" x14ac:dyDescent="0.3">
      <c r="A1185" s="27"/>
      <c r="B1185" s="41"/>
      <c r="C1185" s="71"/>
      <c r="D1185" s="28"/>
      <c r="E1185" s="29"/>
      <c r="F1185" s="56"/>
      <c r="G1185" s="39"/>
      <c r="H1185" s="51"/>
      <c r="I1185" s="45"/>
      <c r="J1185" s="17"/>
      <c r="K1185" s="18" t="str">
        <f t="shared" si="16"/>
        <v xml:space="preserve"> </v>
      </c>
      <c r="L1185" s="34"/>
      <c r="M1185" s="82"/>
      <c r="N1185" s="37"/>
    </row>
    <row r="1186" spans="1:14" x14ac:dyDescent="0.3">
      <c r="A1186" s="27"/>
      <c r="B1186" s="41"/>
      <c r="C1186" s="71"/>
      <c r="D1186" s="28"/>
      <c r="E1186" s="29"/>
      <c r="F1186" s="56"/>
      <c r="G1186" s="39"/>
      <c r="H1186" s="51"/>
      <c r="I1186" s="45"/>
      <c r="J1186" s="17"/>
      <c r="K1186" s="18" t="str">
        <f t="shared" si="16"/>
        <v xml:space="preserve"> </v>
      </c>
      <c r="L1186" s="34"/>
      <c r="M1186" s="82"/>
      <c r="N1186" s="37"/>
    </row>
    <row r="1187" spans="1:14" x14ac:dyDescent="0.3">
      <c r="A1187" s="27"/>
      <c r="B1187" s="41"/>
      <c r="C1187" s="71"/>
      <c r="D1187" s="28"/>
      <c r="E1187" s="29"/>
      <c r="F1187" s="56"/>
      <c r="G1187" s="39"/>
      <c r="H1187" s="51"/>
      <c r="I1187" s="45"/>
      <c r="J1187" s="17"/>
      <c r="K1187" s="18" t="str">
        <f t="shared" si="16"/>
        <v xml:space="preserve"> </v>
      </c>
      <c r="L1187" s="34"/>
      <c r="M1187" s="82"/>
      <c r="N1187" s="37"/>
    </row>
    <row r="1188" spans="1:14" x14ac:dyDescent="0.3">
      <c r="A1188" s="27"/>
      <c r="B1188" s="41"/>
      <c r="C1188" s="71"/>
      <c r="D1188" s="28"/>
      <c r="E1188" s="29"/>
      <c r="F1188" s="56"/>
      <c r="G1188" s="39"/>
      <c r="H1188" s="51"/>
      <c r="I1188" s="45"/>
      <c r="J1188" s="17"/>
      <c r="K1188" s="18" t="str">
        <f t="shared" si="16"/>
        <v xml:space="preserve"> </v>
      </c>
      <c r="L1188" s="34"/>
      <c r="M1188" s="82"/>
      <c r="N1188" s="37"/>
    </row>
    <row r="1189" spans="1:14" x14ac:dyDescent="0.3">
      <c r="A1189" s="27"/>
      <c r="B1189" s="41"/>
      <c r="C1189" s="71"/>
      <c r="D1189" s="28"/>
      <c r="E1189" s="29"/>
      <c r="F1189" s="56"/>
      <c r="G1189" s="39"/>
      <c r="H1189" s="51"/>
      <c r="I1189" s="45"/>
      <c r="J1189" s="17"/>
      <c r="K1189" s="18" t="str">
        <f t="shared" si="16"/>
        <v xml:space="preserve"> </v>
      </c>
      <c r="L1189" s="34"/>
      <c r="M1189" s="82"/>
      <c r="N1189" s="37"/>
    </row>
    <row r="1190" spans="1:14" x14ac:dyDescent="0.3">
      <c r="A1190" s="27"/>
      <c r="B1190" s="41"/>
      <c r="C1190" s="71"/>
      <c r="D1190" s="28"/>
      <c r="E1190" s="29"/>
      <c r="F1190" s="56"/>
      <c r="G1190" s="39"/>
      <c r="H1190" s="51"/>
      <c r="I1190" s="45"/>
      <c r="J1190" s="17"/>
      <c r="K1190" s="18" t="str">
        <f t="shared" si="16"/>
        <v xml:space="preserve"> </v>
      </c>
      <c r="L1190" s="34"/>
      <c r="M1190" s="82"/>
      <c r="N1190" s="37"/>
    </row>
    <row r="1191" spans="1:14" x14ac:dyDescent="0.3">
      <c r="A1191" s="27"/>
      <c r="B1191" s="41"/>
      <c r="C1191" s="71"/>
      <c r="D1191" s="28"/>
      <c r="E1191" s="29"/>
      <c r="F1191" s="56"/>
      <c r="G1191" s="39"/>
      <c r="H1191" s="51"/>
      <c r="I1191" s="45"/>
      <c r="J1191" s="17"/>
      <c r="K1191" s="18" t="str">
        <f t="shared" si="16"/>
        <v xml:space="preserve"> </v>
      </c>
      <c r="L1191" s="34"/>
      <c r="M1191" s="82"/>
      <c r="N1191" s="37"/>
    </row>
    <row r="1192" spans="1:14" x14ac:dyDescent="0.3">
      <c r="A1192" s="27"/>
      <c r="B1192" s="41"/>
      <c r="C1192" s="71"/>
      <c r="D1192" s="28"/>
      <c r="E1192" s="29"/>
      <c r="F1192" s="56"/>
      <c r="G1192" s="39"/>
      <c r="H1192" s="51"/>
      <c r="I1192" s="45"/>
      <c r="J1192" s="17"/>
      <c r="K1192" s="18" t="str">
        <f t="shared" si="16"/>
        <v xml:space="preserve"> </v>
      </c>
      <c r="L1192" s="34"/>
      <c r="M1192" s="82"/>
      <c r="N1192" s="37"/>
    </row>
    <row r="1193" spans="1:14" x14ac:dyDescent="0.3">
      <c r="A1193" s="27"/>
      <c r="B1193" s="41"/>
      <c r="C1193" s="71"/>
      <c r="D1193" s="28"/>
      <c r="E1193" s="29"/>
      <c r="F1193" s="56"/>
      <c r="G1193" s="39"/>
      <c r="H1193" s="51"/>
      <c r="I1193" s="45"/>
      <c r="J1193" s="17"/>
      <c r="K1193" s="18" t="str">
        <f t="shared" si="16"/>
        <v xml:space="preserve"> </v>
      </c>
      <c r="L1193" s="34"/>
      <c r="M1193" s="82"/>
      <c r="N1193" s="37"/>
    </row>
    <row r="1194" spans="1:14" x14ac:dyDescent="0.3">
      <c r="A1194" s="27"/>
      <c r="B1194" s="41"/>
      <c r="C1194" s="71"/>
      <c r="D1194" s="28"/>
      <c r="E1194" s="29"/>
      <c r="F1194" s="56"/>
      <c r="G1194" s="39"/>
      <c r="H1194" s="51"/>
      <c r="I1194" s="45"/>
      <c r="J1194" s="17"/>
      <c r="K1194" s="18" t="str">
        <f t="shared" si="16"/>
        <v xml:space="preserve"> </v>
      </c>
      <c r="L1194" s="34"/>
      <c r="M1194" s="82"/>
      <c r="N1194" s="37"/>
    </row>
    <row r="1195" spans="1:14" x14ac:dyDescent="0.3">
      <c r="A1195" s="27"/>
      <c r="B1195" s="41"/>
      <c r="C1195" s="71"/>
      <c r="D1195" s="28"/>
      <c r="E1195" s="29"/>
      <c r="F1195" s="56"/>
      <c r="G1195" s="39"/>
      <c r="H1195" s="51"/>
      <c r="I1195" s="45"/>
      <c r="J1195" s="17"/>
      <c r="K1195" s="18" t="str">
        <f t="shared" si="16"/>
        <v xml:space="preserve"> </v>
      </c>
      <c r="L1195" s="34"/>
      <c r="M1195" s="82"/>
      <c r="N1195" s="37"/>
    </row>
    <row r="1196" spans="1:14" x14ac:dyDescent="0.3">
      <c r="A1196" s="27"/>
      <c r="B1196" s="41"/>
      <c r="C1196" s="71"/>
      <c r="D1196" s="28"/>
      <c r="E1196" s="29"/>
      <c r="F1196" s="56"/>
      <c r="G1196" s="39"/>
      <c r="H1196" s="51"/>
      <c r="I1196" s="45"/>
      <c r="J1196" s="17"/>
      <c r="K1196" s="18" t="str">
        <f t="shared" si="16"/>
        <v xml:space="preserve"> </v>
      </c>
      <c r="L1196" s="34"/>
      <c r="M1196" s="82"/>
      <c r="N1196" s="37"/>
    </row>
    <row r="1197" spans="1:14" x14ac:dyDescent="0.3">
      <c r="A1197" s="26"/>
      <c r="B1197" s="41"/>
      <c r="C1197" s="71"/>
      <c r="D1197" s="28"/>
      <c r="E1197" s="29"/>
      <c r="F1197" s="56"/>
      <c r="G1197" s="39"/>
      <c r="H1197" s="51"/>
      <c r="I1197" s="45"/>
      <c r="J1197" s="17"/>
      <c r="K1197" s="18" t="str">
        <f t="shared" ref="K1197:K1260" si="17">IF(I1197,IF(ISNUMBER(J1197),J1197*I1197," ")," ")</f>
        <v xml:space="preserve"> </v>
      </c>
      <c r="L1197" s="34"/>
      <c r="M1197" s="82"/>
      <c r="N1197" s="37"/>
    </row>
    <row r="1198" spans="1:14" x14ac:dyDescent="0.3">
      <c r="A1198" s="27"/>
      <c r="B1198" s="41"/>
      <c r="C1198" s="71"/>
      <c r="D1198" s="28"/>
      <c r="E1198" s="29"/>
      <c r="F1198" s="56"/>
      <c r="G1198" s="39"/>
      <c r="H1198" s="51"/>
      <c r="I1198" s="45"/>
      <c r="J1198" s="17"/>
      <c r="K1198" s="18" t="str">
        <f t="shared" si="17"/>
        <v xml:space="preserve"> </v>
      </c>
      <c r="L1198" s="34"/>
      <c r="M1198" s="82"/>
      <c r="N1198" s="37"/>
    </row>
    <row r="1199" spans="1:14" x14ac:dyDescent="0.3">
      <c r="A1199" s="27"/>
      <c r="B1199" s="41"/>
      <c r="C1199" s="71"/>
      <c r="D1199" s="28"/>
      <c r="E1199" s="29"/>
      <c r="F1199" s="56"/>
      <c r="G1199" s="39"/>
      <c r="H1199" s="51"/>
      <c r="I1199" s="45"/>
      <c r="J1199" s="17"/>
      <c r="K1199" s="18" t="str">
        <f t="shared" si="17"/>
        <v xml:space="preserve"> </v>
      </c>
      <c r="L1199" s="34"/>
      <c r="M1199" s="82"/>
      <c r="N1199" s="37"/>
    </row>
    <row r="1200" spans="1:14" x14ac:dyDescent="0.3">
      <c r="A1200" s="27"/>
      <c r="B1200" s="41"/>
      <c r="C1200" s="71"/>
      <c r="D1200" s="28"/>
      <c r="E1200" s="29"/>
      <c r="F1200" s="56"/>
      <c r="G1200" s="39"/>
      <c r="H1200" s="51"/>
      <c r="I1200" s="45"/>
      <c r="J1200" s="17"/>
      <c r="K1200" s="18" t="str">
        <f t="shared" si="17"/>
        <v xml:space="preserve"> </v>
      </c>
      <c r="L1200" s="34"/>
      <c r="M1200" s="82"/>
      <c r="N1200" s="37"/>
    </row>
    <row r="1201" spans="1:14" x14ac:dyDescent="0.3">
      <c r="A1201" s="27"/>
      <c r="B1201" s="41"/>
      <c r="C1201" s="71"/>
      <c r="D1201" s="28"/>
      <c r="E1201" s="29"/>
      <c r="F1201" s="56"/>
      <c r="G1201" s="39"/>
      <c r="H1201" s="51"/>
      <c r="I1201" s="45"/>
      <c r="J1201" s="17"/>
      <c r="K1201" s="18" t="str">
        <f t="shared" si="17"/>
        <v xml:space="preserve"> </v>
      </c>
      <c r="L1201" s="34"/>
      <c r="M1201" s="82"/>
      <c r="N1201" s="37"/>
    </row>
    <row r="1202" spans="1:14" x14ac:dyDescent="0.3">
      <c r="A1202" s="27"/>
      <c r="B1202" s="41"/>
      <c r="C1202" s="71"/>
      <c r="D1202" s="28"/>
      <c r="E1202" s="29"/>
      <c r="F1202" s="56"/>
      <c r="G1202" s="39"/>
      <c r="H1202" s="51"/>
      <c r="I1202" s="45"/>
      <c r="J1202" s="17"/>
      <c r="K1202" s="18" t="str">
        <f t="shared" si="17"/>
        <v xml:space="preserve"> </v>
      </c>
      <c r="L1202" s="34"/>
      <c r="M1202" s="82"/>
      <c r="N1202" s="37"/>
    </row>
    <row r="1203" spans="1:14" x14ac:dyDescent="0.3">
      <c r="A1203" s="27"/>
      <c r="B1203" s="41"/>
      <c r="C1203" s="71"/>
      <c r="D1203" s="28"/>
      <c r="E1203" s="29"/>
      <c r="F1203" s="56"/>
      <c r="G1203" s="39"/>
      <c r="H1203" s="51"/>
      <c r="I1203" s="45"/>
      <c r="J1203" s="17"/>
      <c r="K1203" s="18" t="str">
        <f t="shared" si="17"/>
        <v xml:space="preserve"> </v>
      </c>
      <c r="L1203" s="34"/>
      <c r="M1203" s="82"/>
      <c r="N1203" s="37"/>
    </row>
    <row r="1204" spans="1:14" x14ac:dyDescent="0.3">
      <c r="A1204" s="27"/>
      <c r="B1204" s="41"/>
      <c r="C1204" s="71"/>
      <c r="D1204" s="28"/>
      <c r="E1204" s="29"/>
      <c r="F1204" s="56"/>
      <c r="G1204" s="39"/>
      <c r="H1204" s="51"/>
      <c r="I1204" s="45"/>
      <c r="J1204" s="17"/>
      <c r="K1204" s="18" t="str">
        <f t="shared" si="17"/>
        <v xml:space="preserve"> </v>
      </c>
      <c r="L1204" s="34"/>
      <c r="M1204" s="82"/>
      <c r="N1204" s="37"/>
    </row>
    <row r="1205" spans="1:14" x14ac:dyDescent="0.3">
      <c r="A1205" s="27"/>
      <c r="B1205" s="41"/>
      <c r="C1205" s="71"/>
      <c r="D1205" s="28"/>
      <c r="E1205" s="29"/>
      <c r="F1205" s="56"/>
      <c r="G1205" s="39"/>
      <c r="H1205" s="51"/>
      <c r="I1205" s="45"/>
      <c r="J1205" s="17"/>
      <c r="K1205" s="18" t="str">
        <f t="shared" si="17"/>
        <v xml:space="preserve"> </v>
      </c>
      <c r="L1205" s="34"/>
      <c r="M1205" s="82"/>
      <c r="N1205" s="37"/>
    </row>
    <row r="1206" spans="1:14" x14ac:dyDescent="0.3">
      <c r="A1206" s="27"/>
      <c r="B1206" s="41"/>
      <c r="C1206" s="71"/>
      <c r="D1206" s="28"/>
      <c r="E1206" s="29"/>
      <c r="F1206" s="56"/>
      <c r="G1206" s="39"/>
      <c r="H1206" s="51"/>
      <c r="I1206" s="45"/>
      <c r="J1206" s="17"/>
      <c r="K1206" s="18" t="str">
        <f t="shared" si="17"/>
        <v xml:space="preserve"> </v>
      </c>
      <c r="L1206" s="34"/>
      <c r="M1206" s="82"/>
      <c r="N1206" s="37"/>
    </row>
    <row r="1207" spans="1:14" x14ac:dyDescent="0.3">
      <c r="A1207" s="27"/>
      <c r="B1207" s="41"/>
      <c r="C1207" s="71"/>
      <c r="D1207" s="28"/>
      <c r="E1207" s="29"/>
      <c r="F1207" s="56"/>
      <c r="G1207" s="39"/>
      <c r="H1207" s="51"/>
      <c r="I1207" s="45"/>
      <c r="J1207" s="17"/>
      <c r="K1207" s="18" t="str">
        <f t="shared" si="17"/>
        <v xml:space="preserve"> </v>
      </c>
      <c r="L1207" s="34"/>
      <c r="M1207" s="82"/>
      <c r="N1207" s="37"/>
    </row>
    <row r="1208" spans="1:14" x14ac:dyDescent="0.3">
      <c r="A1208" s="27"/>
      <c r="B1208" s="41"/>
      <c r="C1208" s="71"/>
      <c r="D1208" s="28"/>
      <c r="E1208" s="29"/>
      <c r="F1208" s="56"/>
      <c r="G1208" s="39"/>
      <c r="H1208" s="51"/>
      <c r="I1208" s="45"/>
      <c r="J1208" s="17"/>
      <c r="K1208" s="18" t="str">
        <f t="shared" si="17"/>
        <v xml:space="preserve"> </v>
      </c>
      <c r="L1208" s="34"/>
      <c r="M1208" s="82"/>
      <c r="N1208" s="37"/>
    </row>
    <row r="1209" spans="1:14" x14ac:dyDescent="0.3">
      <c r="A1209" s="27"/>
      <c r="B1209" s="41"/>
      <c r="C1209" s="71"/>
      <c r="D1209" s="28"/>
      <c r="E1209" s="29"/>
      <c r="F1209" s="56"/>
      <c r="G1209" s="39"/>
      <c r="H1209" s="51"/>
      <c r="I1209" s="45"/>
      <c r="J1209" s="17"/>
      <c r="K1209" s="18" t="str">
        <f t="shared" si="17"/>
        <v xml:space="preserve"> </v>
      </c>
      <c r="L1209" s="34"/>
      <c r="M1209" s="82"/>
      <c r="N1209" s="37"/>
    </row>
    <row r="1210" spans="1:14" x14ac:dyDescent="0.3">
      <c r="A1210" s="27"/>
      <c r="B1210" s="41"/>
      <c r="C1210" s="71"/>
      <c r="D1210" s="28"/>
      <c r="E1210" s="29"/>
      <c r="F1210" s="56"/>
      <c r="G1210" s="39"/>
      <c r="H1210" s="51"/>
      <c r="I1210" s="45"/>
      <c r="J1210" s="17"/>
      <c r="K1210" s="18" t="str">
        <f t="shared" si="17"/>
        <v xml:space="preserve"> </v>
      </c>
      <c r="L1210" s="34"/>
      <c r="M1210" s="82"/>
      <c r="N1210" s="37"/>
    </row>
    <row r="1211" spans="1:14" x14ac:dyDescent="0.3">
      <c r="A1211" s="27"/>
      <c r="B1211" s="41"/>
      <c r="C1211" s="71"/>
      <c r="D1211" s="28"/>
      <c r="E1211" s="29"/>
      <c r="F1211" s="56"/>
      <c r="G1211" s="39"/>
      <c r="H1211" s="51"/>
      <c r="I1211" s="45"/>
      <c r="J1211" s="17"/>
      <c r="K1211" s="18" t="str">
        <f t="shared" si="17"/>
        <v xml:space="preserve"> </v>
      </c>
      <c r="L1211" s="34"/>
      <c r="M1211" s="82"/>
      <c r="N1211" s="37"/>
    </row>
    <row r="1212" spans="1:14" x14ac:dyDescent="0.3">
      <c r="A1212" s="27"/>
      <c r="B1212" s="41"/>
      <c r="C1212" s="71"/>
      <c r="D1212" s="28"/>
      <c r="E1212" s="29"/>
      <c r="F1212" s="56"/>
      <c r="G1212" s="39"/>
      <c r="H1212" s="51"/>
      <c r="I1212" s="45"/>
      <c r="J1212" s="17"/>
      <c r="K1212" s="18" t="str">
        <f t="shared" si="17"/>
        <v xml:space="preserve"> </v>
      </c>
      <c r="L1212" s="34"/>
      <c r="M1212" s="82"/>
      <c r="N1212" s="37"/>
    </row>
    <row r="1213" spans="1:14" x14ac:dyDescent="0.3">
      <c r="A1213" s="27"/>
      <c r="B1213" s="41"/>
      <c r="C1213" s="71"/>
      <c r="D1213" s="28"/>
      <c r="E1213" s="29"/>
      <c r="F1213" s="56"/>
      <c r="G1213" s="39"/>
      <c r="H1213" s="51"/>
      <c r="I1213" s="45"/>
      <c r="J1213" s="17"/>
      <c r="K1213" s="18" t="str">
        <f t="shared" si="17"/>
        <v xml:space="preserve"> </v>
      </c>
      <c r="L1213" s="34"/>
      <c r="M1213" s="82"/>
      <c r="N1213" s="37"/>
    </row>
    <row r="1214" spans="1:14" x14ac:dyDescent="0.3">
      <c r="A1214" s="27"/>
      <c r="B1214" s="41"/>
      <c r="C1214" s="71"/>
      <c r="D1214" s="28"/>
      <c r="E1214" s="29"/>
      <c r="F1214" s="56"/>
      <c r="G1214" s="39"/>
      <c r="H1214" s="51"/>
      <c r="I1214" s="45"/>
      <c r="J1214" s="17"/>
      <c r="K1214" s="18" t="str">
        <f t="shared" si="17"/>
        <v xml:space="preserve"> </v>
      </c>
      <c r="L1214" s="34"/>
      <c r="M1214" s="82"/>
      <c r="N1214" s="37"/>
    </row>
    <row r="1215" spans="1:14" x14ac:dyDescent="0.3">
      <c r="A1215" s="27"/>
      <c r="B1215" s="41"/>
      <c r="C1215" s="71"/>
      <c r="D1215" s="28"/>
      <c r="E1215" s="29"/>
      <c r="F1215" s="56"/>
      <c r="G1215" s="39"/>
      <c r="H1215" s="51"/>
      <c r="I1215" s="45"/>
      <c r="J1215" s="17"/>
      <c r="K1215" s="18" t="str">
        <f t="shared" si="17"/>
        <v xml:space="preserve"> </v>
      </c>
      <c r="L1215" s="34"/>
      <c r="M1215" s="82"/>
      <c r="N1215" s="37"/>
    </row>
    <row r="1216" spans="1:14" x14ac:dyDescent="0.3">
      <c r="A1216" s="27"/>
      <c r="B1216" s="41"/>
      <c r="C1216" s="71"/>
      <c r="D1216" s="28"/>
      <c r="E1216" s="29"/>
      <c r="F1216" s="56"/>
      <c r="G1216" s="39"/>
      <c r="H1216" s="51"/>
      <c r="I1216" s="45"/>
      <c r="J1216" s="17"/>
      <c r="K1216" s="18" t="str">
        <f t="shared" si="17"/>
        <v xml:space="preserve"> </v>
      </c>
      <c r="L1216" s="34"/>
      <c r="M1216" s="82"/>
      <c r="N1216" s="37"/>
    </row>
    <row r="1217" spans="1:14" x14ac:dyDescent="0.3">
      <c r="A1217" s="27"/>
      <c r="B1217" s="41"/>
      <c r="C1217" s="71"/>
      <c r="D1217" s="28"/>
      <c r="E1217" s="29"/>
      <c r="F1217" s="56"/>
      <c r="G1217" s="39"/>
      <c r="H1217" s="51"/>
      <c r="I1217" s="45"/>
      <c r="J1217" s="17"/>
      <c r="K1217" s="18" t="str">
        <f t="shared" si="17"/>
        <v xml:space="preserve"> </v>
      </c>
      <c r="L1217" s="34"/>
      <c r="M1217" s="82"/>
      <c r="N1217" s="37"/>
    </row>
    <row r="1218" spans="1:14" x14ac:dyDescent="0.3">
      <c r="A1218" s="27"/>
      <c r="B1218" s="41"/>
      <c r="C1218" s="71"/>
      <c r="D1218" s="28"/>
      <c r="E1218" s="29"/>
      <c r="F1218" s="56"/>
      <c r="G1218" s="39"/>
      <c r="H1218" s="51"/>
      <c r="I1218" s="45"/>
      <c r="J1218" s="17"/>
      <c r="K1218" s="18" t="str">
        <f t="shared" si="17"/>
        <v xml:space="preserve"> </v>
      </c>
      <c r="L1218" s="34"/>
      <c r="M1218" s="82"/>
      <c r="N1218" s="37"/>
    </row>
    <row r="1219" spans="1:14" x14ac:dyDescent="0.3">
      <c r="A1219" s="26"/>
      <c r="B1219" s="41"/>
      <c r="C1219" s="71"/>
      <c r="D1219" s="28"/>
      <c r="E1219" s="29"/>
      <c r="F1219" s="56"/>
      <c r="G1219" s="39"/>
      <c r="H1219" s="51"/>
      <c r="I1219" s="45"/>
      <c r="J1219" s="17"/>
      <c r="K1219" s="18" t="str">
        <f t="shared" si="17"/>
        <v xml:space="preserve"> </v>
      </c>
      <c r="L1219" s="34"/>
      <c r="M1219" s="82"/>
      <c r="N1219" s="37"/>
    </row>
    <row r="1220" spans="1:14" x14ac:dyDescent="0.3">
      <c r="A1220" s="27"/>
      <c r="B1220" s="41"/>
      <c r="C1220" s="71"/>
      <c r="D1220" s="28"/>
      <c r="E1220" s="29"/>
      <c r="F1220" s="56"/>
      <c r="G1220" s="39"/>
      <c r="H1220" s="51"/>
      <c r="I1220" s="45"/>
      <c r="J1220" s="17"/>
      <c r="K1220" s="18" t="str">
        <f t="shared" si="17"/>
        <v xml:space="preserve"> </v>
      </c>
      <c r="L1220" s="34"/>
      <c r="M1220" s="82"/>
      <c r="N1220" s="37"/>
    </row>
    <row r="1221" spans="1:14" x14ac:dyDescent="0.3">
      <c r="A1221" s="27"/>
      <c r="B1221" s="41"/>
      <c r="C1221" s="71"/>
      <c r="D1221" s="28"/>
      <c r="E1221" s="29"/>
      <c r="F1221" s="56"/>
      <c r="G1221" s="39"/>
      <c r="H1221" s="51"/>
      <c r="I1221" s="45"/>
      <c r="J1221" s="17"/>
      <c r="K1221" s="18" t="str">
        <f t="shared" si="17"/>
        <v xml:space="preserve"> </v>
      </c>
      <c r="L1221" s="34"/>
      <c r="M1221" s="82"/>
      <c r="N1221" s="37"/>
    </row>
    <row r="1222" spans="1:14" x14ac:dyDescent="0.3">
      <c r="A1222" s="27"/>
      <c r="B1222" s="41"/>
      <c r="C1222" s="71"/>
      <c r="D1222" s="28"/>
      <c r="E1222" s="29"/>
      <c r="F1222" s="56"/>
      <c r="G1222" s="39"/>
      <c r="H1222" s="51"/>
      <c r="I1222" s="45"/>
      <c r="J1222" s="17"/>
      <c r="K1222" s="18" t="str">
        <f t="shared" si="17"/>
        <v xml:space="preserve"> </v>
      </c>
      <c r="L1222" s="34"/>
      <c r="M1222" s="82"/>
      <c r="N1222" s="37"/>
    </row>
    <row r="1223" spans="1:14" x14ac:dyDescent="0.3">
      <c r="A1223" s="27"/>
      <c r="B1223" s="41"/>
      <c r="C1223" s="71"/>
      <c r="D1223" s="28"/>
      <c r="E1223" s="29"/>
      <c r="F1223" s="56"/>
      <c r="G1223" s="39"/>
      <c r="H1223" s="51"/>
      <c r="I1223" s="45"/>
      <c r="J1223" s="17"/>
      <c r="K1223" s="18" t="str">
        <f t="shared" si="17"/>
        <v xml:space="preserve"> </v>
      </c>
      <c r="L1223" s="34"/>
      <c r="M1223" s="82"/>
      <c r="N1223" s="37"/>
    </row>
    <row r="1224" spans="1:14" x14ac:dyDescent="0.3">
      <c r="A1224" s="27"/>
      <c r="B1224" s="41"/>
      <c r="C1224" s="71"/>
      <c r="D1224" s="28"/>
      <c r="E1224" s="29"/>
      <c r="F1224" s="56"/>
      <c r="G1224" s="39"/>
      <c r="H1224" s="51"/>
      <c r="I1224" s="45"/>
      <c r="J1224" s="17"/>
      <c r="K1224" s="18" t="str">
        <f t="shared" si="17"/>
        <v xml:space="preserve"> </v>
      </c>
      <c r="L1224" s="34"/>
      <c r="M1224" s="82"/>
      <c r="N1224" s="37"/>
    </row>
    <row r="1225" spans="1:14" x14ac:dyDescent="0.3">
      <c r="A1225" s="27"/>
      <c r="B1225" s="41"/>
      <c r="C1225" s="71"/>
      <c r="D1225" s="28"/>
      <c r="E1225" s="29"/>
      <c r="F1225" s="56"/>
      <c r="G1225" s="39"/>
      <c r="H1225" s="51"/>
      <c r="I1225" s="45"/>
      <c r="J1225" s="17"/>
      <c r="K1225" s="18" t="str">
        <f t="shared" si="17"/>
        <v xml:space="preserve"> </v>
      </c>
      <c r="L1225" s="34"/>
      <c r="M1225" s="82"/>
      <c r="N1225" s="37"/>
    </row>
    <row r="1226" spans="1:14" x14ac:dyDescent="0.3">
      <c r="A1226" s="27"/>
      <c r="B1226" s="41"/>
      <c r="C1226" s="71"/>
      <c r="D1226" s="28"/>
      <c r="E1226" s="29"/>
      <c r="F1226" s="56"/>
      <c r="G1226" s="39"/>
      <c r="H1226" s="51"/>
      <c r="I1226" s="45"/>
      <c r="J1226" s="17"/>
      <c r="K1226" s="18" t="str">
        <f t="shared" si="17"/>
        <v xml:space="preserve"> </v>
      </c>
      <c r="L1226" s="34"/>
      <c r="M1226" s="82"/>
      <c r="N1226" s="37"/>
    </row>
    <row r="1227" spans="1:14" x14ac:dyDescent="0.3">
      <c r="A1227" s="27"/>
      <c r="B1227" s="41"/>
      <c r="C1227" s="71"/>
      <c r="D1227" s="28"/>
      <c r="E1227" s="29"/>
      <c r="F1227" s="56"/>
      <c r="G1227" s="39"/>
      <c r="H1227" s="51"/>
      <c r="I1227" s="45"/>
      <c r="J1227" s="17"/>
      <c r="K1227" s="18" t="str">
        <f t="shared" si="17"/>
        <v xml:space="preserve"> </v>
      </c>
      <c r="L1227" s="34"/>
      <c r="M1227" s="82"/>
      <c r="N1227" s="37"/>
    </row>
    <row r="1228" spans="1:14" x14ac:dyDescent="0.3">
      <c r="A1228" s="27"/>
      <c r="B1228" s="41"/>
      <c r="C1228" s="71"/>
      <c r="D1228" s="28"/>
      <c r="E1228" s="29"/>
      <c r="F1228" s="56"/>
      <c r="G1228" s="39"/>
      <c r="H1228" s="51"/>
      <c r="I1228" s="45"/>
      <c r="J1228" s="17"/>
      <c r="K1228" s="18" t="str">
        <f t="shared" si="17"/>
        <v xml:space="preserve"> </v>
      </c>
      <c r="L1228" s="34"/>
      <c r="M1228" s="82"/>
      <c r="N1228" s="37"/>
    </row>
    <row r="1229" spans="1:14" x14ac:dyDescent="0.3">
      <c r="A1229" s="27"/>
      <c r="B1229" s="41"/>
      <c r="C1229" s="71"/>
      <c r="D1229" s="28"/>
      <c r="E1229" s="29"/>
      <c r="F1229" s="56"/>
      <c r="G1229" s="39"/>
      <c r="H1229" s="51"/>
      <c r="I1229" s="45"/>
      <c r="J1229" s="17"/>
      <c r="K1229" s="18" t="str">
        <f t="shared" si="17"/>
        <v xml:space="preserve"> </v>
      </c>
      <c r="L1229" s="34"/>
      <c r="M1229" s="82"/>
      <c r="N1229" s="37"/>
    </row>
    <row r="1230" spans="1:14" x14ac:dyDescent="0.3">
      <c r="A1230" s="27"/>
      <c r="B1230" s="41"/>
      <c r="C1230" s="71"/>
      <c r="D1230" s="28"/>
      <c r="E1230" s="29"/>
      <c r="F1230" s="56"/>
      <c r="G1230" s="39"/>
      <c r="H1230" s="51"/>
      <c r="I1230" s="45"/>
      <c r="J1230" s="17"/>
      <c r="K1230" s="18" t="str">
        <f t="shared" si="17"/>
        <v xml:space="preserve"> </v>
      </c>
      <c r="L1230" s="34"/>
      <c r="M1230" s="82"/>
      <c r="N1230" s="37"/>
    </row>
    <row r="1231" spans="1:14" x14ac:dyDescent="0.3">
      <c r="A1231" s="27"/>
      <c r="B1231" s="41"/>
      <c r="C1231" s="71"/>
      <c r="D1231" s="28"/>
      <c r="E1231" s="29"/>
      <c r="F1231" s="56"/>
      <c r="G1231" s="39"/>
      <c r="H1231" s="51"/>
      <c r="I1231" s="45"/>
      <c r="J1231" s="17"/>
      <c r="K1231" s="18" t="str">
        <f t="shared" si="17"/>
        <v xml:space="preserve"> </v>
      </c>
      <c r="L1231" s="34"/>
      <c r="M1231" s="82"/>
      <c r="N1231" s="37"/>
    </row>
    <row r="1232" spans="1:14" x14ac:dyDescent="0.3">
      <c r="A1232" s="27"/>
      <c r="B1232" s="41"/>
      <c r="C1232" s="71"/>
      <c r="D1232" s="28"/>
      <c r="E1232" s="29"/>
      <c r="F1232" s="56"/>
      <c r="G1232" s="39"/>
      <c r="H1232" s="51"/>
      <c r="I1232" s="45"/>
      <c r="J1232" s="17"/>
      <c r="K1232" s="18" t="str">
        <f t="shared" si="17"/>
        <v xml:space="preserve"> </v>
      </c>
      <c r="L1232" s="34"/>
      <c r="M1232" s="82"/>
      <c r="N1232" s="37"/>
    </row>
    <row r="1233" spans="1:14" x14ac:dyDescent="0.3">
      <c r="A1233" s="27"/>
      <c r="B1233" s="41"/>
      <c r="C1233" s="71"/>
      <c r="D1233" s="28"/>
      <c r="E1233" s="29"/>
      <c r="F1233" s="56"/>
      <c r="G1233" s="39"/>
      <c r="H1233" s="51"/>
      <c r="I1233" s="45"/>
      <c r="J1233" s="17"/>
      <c r="K1233" s="18" t="str">
        <f t="shared" si="17"/>
        <v xml:space="preserve"> </v>
      </c>
      <c r="L1233" s="34"/>
      <c r="M1233" s="82"/>
      <c r="N1233" s="37"/>
    </row>
    <row r="1234" spans="1:14" x14ac:dyDescent="0.3">
      <c r="A1234" s="27"/>
      <c r="B1234" s="41"/>
      <c r="C1234" s="71"/>
      <c r="D1234" s="28"/>
      <c r="E1234" s="29"/>
      <c r="F1234" s="56"/>
      <c r="G1234" s="39"/>
      <c r="H1234" s="51"/>
      <c r="I1234" s="45"/>
      <c r="J1234" s="17"/>
      <c r="K1234" s="18" t="str">
        <f t="shared" si="17"/>
        <v xml:space="preserve"> </v>
      </c>
      <c r="L1234" s="34"/>
      <c r="M1234" s="82"/>
      <c r="N1234" s="37"/>
    </row>
    <row r="1235" spans="1:14" x14ac:dyDescent="0.3">
      <c r="A1235" s="27"/>
      <c r="B1235" s="41"/>
      <c r="C1235" s="71"/>
      <c r="D1235" s="28"/>
      <c r="E1235" s="29"/>
      <c r="F1235" s="56"/>
      <c r="G1235" s="39"/>
      <c r="H1235" s="51"/>
      <c r="I1235" s="45"/>
      <c r="J1235" s="17"/>
      <c r="K1235" s="18" t="str">
        <f t="shared" si="17"/>
        <v xml:space="preserve"> </v>
      </c>
      <c r="L1235" s="34"/>
      <c r="M1235" s="82"/>
      <c r="N1235" s="37"/>
    </row>
    <row r="1236" spans="1:14" x14ac:dyDescent="0.3">
      <c r="A1236" s="27"/>
      <c r="B1236" s="41"/>
      <c r="C1236" s="71"/>
      <c r="D1236" s="28"/>
      <c r="E1236" s="29"/>
      <c r="F1236" s="56"/>
      <c r="G1236" s="39"/>
      <c r="H1236" s="51"/>
      <c r="I1236" s="45"/>
      <c r="J1236" s="17"/>
      <c r="K1236" s="18" t="str">
        <f t="shared" si="17"/>
        <v xml:space="preserve"> </v>
      </c>
      <c r="L1236" s="34"/>
      <c r="M1236" s="82"/>
      <c r="N1236" s="37"/>
    </row>
    <row r="1237" spans="1:14" x14ac:dyDescent="0.3">
      <c r="A1237" s="27"/>
      <c r="B1237" s="41"/>
      <c r="C1237" s="71"/>
      <c r="D1237" s="28"/>
      <c r="E1237" s="29"/>
      <c r="F1237" s="56"/>
      <c r="G1237" s="39"/>
      <c r="H1237" s="51"/>
      <c r="I1237" s="45"/>
      <c r="J1237" s="17"/>
      <c r="K1237" s="18" t="str">
        <f t="shared" si="17"/>
        <v xml:space="preserve"> </v>
      </c>
      <c r="L1237" s="34"/>
      <c r="M1237" s="82"/>
      <c r="N1237" s="37"/>
    </row>
    <row r="1238" spans="1:14" x14ac:dyDescent="0.3">
      <c r="A1238" s="27"/>
      <c r="B1238" s="41"/>
      <c r="C1238" s="71"/>
      <c r="D1238" s="28"/>
      <c r="E1238" s="29"/>
      <c r="F1238" s="56"/>
      <c r="G1238" s="39"/>
      <c r="H1238" s="51"/>
      <c r="I1238" s="45"/>
      <c r="J1238" s="17"/>
      <c r="K1238" s="18" t="str">
        <f t="shared" si="17"/>
        <v xml:space="preserve"> </v>
      </c>
      <c r="L1238" s="34"/>
      <c r="M1238" s="82"/>
      <c r="N1238" s="37"/>
    </row>
    <row r="1239" spans="1:14" x14ac:dyDescent="0.3">
      <c r="A1239" s="27"/>
      <c r="B1239" s="41"/>
      <c r="C1239" s="71"/>
      <c r="D1239" s="28"/>
      <c r="E1239" s="29"/>
      <c r="F1239" s="56"/>
      <c r="G1239" s="39"/>
      <c r="H1239" s="51"/>
      <c r="I1239" s="45"/>
      <c r="J1239" s="17"/>
      <c r="K1239" s="18" t="str">
        <f t="shared" si="17"/>
        <v xml:space="preserve"> </v>
      </c>
      <c r="L1239" s="34"/>
      <c r="M1239" s="82"/>
      <c r="N1239" s="37"/>
    </row>
    <row r="1240" spans="1:14" x14ac:dyDescent="0.3">
      <c r="A1240" s="27"/>
      <c r="B1240" s="41"/>
      <c r="C1240" s="71"/>
      <c r="D1240" s="28"/>
      <c r="E1240" s="29"/>
      <c r="F1240" s="56"/>
      <c r="G1240" s="39"/>
      <c r="H1240" s="51"/>
      <c r="I1240" s="45"/>
      <c r="J1240" s="17"/>
      <c r="K1240" s="18" t="str">
        <f t="shared" si="17"/>
        <v xml:space="preserve"> </v>
      </c>
      <c r="L1240" s="34"/>
      <c r="M1240" s="82"/>
      <c r="N1240" s="37"/>
    </row>
    <row r="1241" spans="1:14" x14ac:dyDescent="0.3">
      <c r="A1241" s="26"/>
      <c r="B1241" s="41"/>
      <c r="C1241" s="71"/>
      <c r="D1241" s="28"/>
      <c r="E1241" s="29"/>
      <c r="F1241" s="56"/>
      <c r="G1241" s="39"/>
      <c r="H1241" s="51"/>
      <c r="I1241" s="45"/>
      <c r="J1241" s="17"/>
      <c r="K1241" s="18" t="str">
        <f t="shared" si="17"/>
        <v xml:space="preserve"> </v>
      </c>
      <c r="L1241" s="34"/>
      <c r="M1241" s="82"/>
      <c r="N1241" s="37"/>
    </row>
    <row r="1242" spans="1:14" x14ac:dyDescent="0.3">
      <c r="A1242" s="27"/>
      <c r="B1242" s="41"/>
      <c r="C1242" s="71"/>
      <c r="D1242" s="28"/>
      <c r="E1242" s="29"/>
      <c r="F1242" s="56"/>
      <c r="G1242" s="39"/>
      <c r="H1242" s="51"/>
      <c r="I1242" s="45"/>
      <c r="J1242" s="17"/>
      <c r="K1242" s="18" t="str">
        <f t="shared" si="17"/>
        <v xml:space="preserve"> </v>
      </c>
      <c r="L1242" s="34"/>
      <c r="M1242" s="82"/>
      <c r="N1242" s="37"/>
    </row>
    <row r="1243" spans="1:14" x14ac:dyDescent="0.3">
      <c r="A1243" s="27"/>
      <c r="B1243" s="41"/>
      <c r="C1243" s="71"/>
      <c r="D1243" s="28"/>
      <c r="E1243" s="29"/>
      <c r="F1243" s="56"/>
      <c r="G1243" s="39"/>
      <c r="H1243" s="51"/>
      <c r="I1243" s="45"/>
      <c r="J1243" s="17"/>
      <c r="K1243" s="18" t="str">
        <f t="shared" si="17"/>
        <v xml:space="preserve"> </v>
      </c>
      <c r="L1243" s="34"/>
      <c r="M1243" s="82"/>
      <c r="N1243" s="37"/>
    </row>
    <row r="1244" spans="1:14" x14ac:dyDescent="0.3">
      <c r="A1244" s="27"/>
      <c r="B1244" s="41"/>
      <c r="C1244" s="71"/>
      <c r="D1244" s="28"/>
      <c r="E1244" s="29"/>
      <c r="F1244" s="56"/>
      <c r="G1244" s="39"/>
      <c r="H1244" s="51"/>
      <c r="I1244" s="45"/>
      <c r="J1244" s="17"/>
      <c r="K1244" s="18" t="str">
        <f t="shared" si="17"/>
        <v xml:space="preserve"> </v>
      </c>
      <c r="L1244" s="34"/>
      <c r="M1244" s="82"/>
      <c r="N1244" s="37"/>
    </row>
    <row r="1245" spans="1:14" x14ac:dyDescent="0.3">
      <c r="A1245" s="27"/>
      <c r="B1245" s="41"/>
      <c r="C1245" s="71"/>
      <c r="D1245" s="28"/>
      <c r="E1245" s="29"/>
      <c r="F1245" s="56"/>
      <c r="G1245" s="39"/>
      <c r="H1245" s="51"/>
      <c r="I1245" s="45"/>
      <c r="J1245" s="17"/>
      <c r="K1245" s="18" t="str">
        <f t="shared" si="17"/>
        <v xml:space="preserve"> </v>
      </c>
      <c r="L1245" s="34"/>
      <c r="M1245" s="82"/>
      <c r="N1245" s="37"/>
    </row>
    <row r="1246" spans="1:14" x14ac:dyDescent="0.3">
      <c r="A1246" s="27"/>
      <c r="B1246" s="41"/>
      <c r="C1246" s="71"/>
      <c r="D1246" s="28"/>
      <c r="E1246" s="29"/>
      <c r="F1246" s="56"/>
      <c r="G1246" s="39"/>
      <c r="H1246" s="51"/>
      <c r="I1246" s="45"/>
      <c r="J1246" s="17"/>
      <c r="K1246" s="18" t="str">
        <f t="shared" si="17"/>
        <v xml:space="preserve"> </v>
      </c>
      <c r="L1246" s="34"/>
      <c r="M1246" s="82"/>
      <c r="N1246" s="37"/>
    </row>
    <row r="1247" spans="1:14" x14ac:dyDescent="0.3">
      <c r="A1247" s="27"/>
      <c r="B1247" s="41"/>
      <c r="C1247" s="71"/>
      <c r="D1247" s="28"/>
      <c r="E1247" s="29"/>
      <c r="F1247" s="56"/>
      <c r="G1247" s="39"/>
      <c r="H1247" s="51"/>
      <c r="I1247" s="45"/>
      <c r="J1247" s="17"/>
      <c r="K1247" s="18" t="str">
        <f t="shared" si="17"/>
        <v xml:space="preserve"> </v>
      </c>
      <c r="L1247" s="34"/>
      <c r="M1247" s="82"/>
      <c r="N1247" s="37"/>
    </row>
    <row r="1248" spans="1:14" x14ac:dyDescent="0.3">
      <c r="A1248" s="27"/>
      <c r="B1248" s="41"/>
      <c r="C1248" s="71"/>
      <c r="D1248" s="28"/>
      <c r="E1248" s="29"/>
      <c r="F1248" s="56"/>
      <c r="G1248" s="39"/>
      <c r="H1248" s="51"/>
      <c r="I1248" s="45"/>
      <c r="J1248" s="17"/>
      <c r="K1248" s="18" t="str">
        <f t="shared" si="17"/>
        <v xml:space="preserve"> </v>
      </c>
      <c r="L1248" s="34"/>
      <c r="M1248" s="82"/>
      <c r="N1248" s="37"/>
    </row>
    <row r="1249" spans="1:14" x14ac:dyDescent="0.3">
      <c r="A1249" s="27"/>
      <c r="B1249" s="41"/>
      <c r="C1249" s="71"/>
      <c r="D1249" s="28"/>
      <c r="E1249" s="29"/>
      <c r="F1249" s="56"/>
      <c r="G1249" s="39"/>
      <c r="H1249" s="51"/>
      <c r="I1249" s="45"/>
      <c r="J1249" s="17"/>
      <c r="K1249" s="18" t="str">
        <f t="shared" si="17"/>
        <v xml:space="preserve"> </v>
      </c>
      <c r="L1249" s="34"/>
      <c r="M1249" s="82"/>
      <c r="N1249" s="37"/>
    </row>
    <row r="1250" spans="1:14" x14ac:dyDescent="0.3">
      <c r="A1250" s="27"/>
      <c r="B1250" s="41"/>
      <c r="C1250" s="71"/>
      <c r="D1250" s="28"/>
      <c r="E1250" s="29"/>
      <c r="F1250" s="56"/>
      <c r="G1250" s="39"/>
      <c r="H1250" s="51"/>
      <c r="I1250" s="45"/>
      <c r="J1250" s="17"/>
      <c r="K1250" s="18" t="str">
        <f t="shared" si="17"/>
        <v xml:space="preserve"> </v>
      </c>
      <c r="L1250" s="34"/>
      <c r="M1250" s="82"/>
      <c r="N1250" s="37"/>
    </row>
    <row r="1251" spans="1:14" x14ac:dyDescent="0.3">
      <c r="A1251" s="27"/>
      <c r="B1251" s="41"/>
      <c r="C1251" s="71"/>
      <c r="D1251" s="28"/>
      <c r="E1251" s="29"/>
      <c r="F1251" s="56"/>
      <c r="G1251" s="39"/>
      <c r="H1251" s="51"/>
      <c r="I1251" s="45"/>
      <c r="J1251" s="17"/>
      <c r="K1251" s="18" t="str">
        <f t="shared" si="17"/>
        <v xml:space="preserve"> </v>
      </c>
      <c r="L1251" s="34"/>
      <c r="M1251" s="82"/>
      <c r="N1251" s="37"/>
    </row>
    <row r="1252" spans="1:14" x14ac:dyDescent="0.3">
      <c r="A1252" s="27"/>
      <c r="B1252" s="41"/>
      <c r="C1252" s="71"/>
      <c r="D1252" s="28"/>
      <c r="E1252" s="29"/>
      <c r="F1252" s="56"/>
      <c r="G1252" s="39"/>
      <c r="H1252" s="51"/>
      <c r="I1252" s="45"/>
      <c r="J1252" s="17"/>
      <c r="K1252" s="18" t="str">
        <f t="shared" si="17"/>
        <v xml:space="preserve"> </v>
      </c>
      <c r="L1252" s="34"/>
      <c r="M1252" s="82"/>
      <c r="N1252" s="37"/>
    </row>
    <row r="1253" spans="1:14" x14ac:dyDescent="0.3">
      <c r="A1253" s="27"/>
      <c r="B1253" s="41"/>
      <c r="C1253" s="71"/>
      <c r="D1253" s="28"/>
      <c r="E1253" s="29"/>
      <c r="F1253" s="56"/>
      <c r="G1253" s="39"/>
      <c r="H1253" s="51"/>
      <c r="I1253" s="45"/>
      <c r="J1253" s="17"/>
      <c r="K1253" s="18" t="str">
        <f t="shared" si="17"/>
        <v xml:space="preserve"> </v>
      </c>
      <c r="L1253" s="34"/>
      <c r="M1253" s="82"/>
      <c r="N1253" s="37"/>
    </row>
    <row r="1254" spans="1:14" x14ac:dyDescent="0.3">
      <c r="A1254" s="27"/>
      <c r="B1254" s="41"/>
      <c r="C1254" s="71"/>
      <c r="D1254" s="28"/>
      <c r="E1254" s="29"/>
      <c r="F1254" s="56"/>
      <c r="G1254" s="39"/>
      <c r="H1254" s="51"/>
      <c r="I1254" s="45"/>
      <c r="J1254" s="17"/>
      <c r="K1254" s="18" t="str">
        <f t="shared" si="17"/>
        <v xml:space="preserve"> </v>
      </c>
      <c r="L1254" s="34"/>
      <c r="M1254" s="82"/>
      <c r="N1254" s="37"/>
    </row>
    <row r="1255" spans="1:14" x14ac:dyDescent="0.3">
      <c r="A1255" s="27"/>
      <c r="B1255" s="41"/>
      <c r="C1255" s="71"/>
      <c r="D1255" s="28"/>
      <c r="E1255" s="29"/>
      <c r="F1255" s="56"/>
      <c r="G1255" s="39"/>
      <c r="H1255" s="51"/>
      <c r="I1255" s="45"/>
      <c r="J1255" s="17"/>
      <c r="K1255" s="18" t="str">
        <f t="shared" si="17"/>
        <v xml:space="preserve"> </v>
      </c>
      <c r="L1255" s="34"/>
      <c r="M1255" s="82"/>
      <c r="N1255" s="37"/>
    </row>
    <row r="1256" spans="1:14" x14ac:dyDescent="0.3">
      <c r="A1256" s="27"/>
      <c r="B1256" s="41"/>
      <c r="C1256" s="71"/>
      <c r="D1256" s="28"/>
      <c r="E1256" s="29"/>
      <c r="F1256" s="56"/>
      <c r="G1256" s="39"/>
      <c r="H1256" s="51"/>
      <c r="I1256" s="45"/>
      <c r="J1256" s="17"/>
      <c r="K1256" s="18" t="str">
        <f t="shared" si="17"/>
        <v xml:space="preserve"> </v>
      </c>
      <c r="L1256" s="34"/>
      <c r="M1256" s="82"/>
      <c r="N1256" s="37"/>
    </row>
    <row r="1257" spans="1:14" x14ac:dyDescent="0.3">
      <c r="A1257" s="27"/>
      <c r="B1257" s="41"/>
      <c r="C1257" s="71"/>
      <c r="D1257" s="28"/>
      <c r="E1257" s="29"/>
      <c r="F1257" s="56"/>
      <c r="G1257" s="39"/>
      <c r="H1257" s="51"/>
      <c r="I1257" s="45"/>
      <c r="J1257" s="17"/>
      <c r="K1257" s="18" t="str">
        <f t="shared" si="17"/>
        <v xml:space="preserve"> </v>
      </c>
      <c r="L1257" s="34"/>
      <c r="M1257" s="82"/>
      <c r="N1257" s="37"/>
    </row>
    <row r="1258" spans="1:14" x14ac:dyDescent="0.3">
      <c r="A1258" s="27"/>
      <c r="B1258" s="41"/>
      <c r="C1258" s="71"/>
      <c r="D1258" s="28"/>
      <c r="E1258" s="29"/>
      <c r="F1258" s="56"/>
      <c r="G1258" s="39"/>
      <c r="H1258" s="51"/>
      <c r="I1258" s="45"/>
      <c r="J1258" s="17"/>
      <c r="K1258" s="18" t="str">
        <f t="shared" si="17"/>
        <v xml:space="preserve"> </v>
      </c>
      <c r="L1258" s="34"/>
      <c r="M1258" s="82"/>
      <c r="N1258" s="37"/>
    </row>
    <row r="1259" spans="1:14" x14ac:dyDescent="0.3">
      <c r="A1259" s="27"/>
      <c r="B1259" s="41"/>
      <c r="C1259" s="71"/>
      <c r="D1259" s="28"/>
      <c r="E1259" s="29"/>
      <c r="F1259" s="56"/>
      <c r="G1259" s="39"/>
      <c r="H1259" s="51"/>
      <c r="I1259" s="45"/>
      <c r="J1259" s="17"/>
      <c r="K1259" s="18" t="str">
        <f t="shared" si="17"/>
        <v xml:space="preserve"> </v>
      </c>
      <c r="L1259" s="34"/>
      <c r="M1259" s="82"/>
      <c r="N1259" s="37"/>
    </row>
    <row r="1260" spans="1:14" x14ac:dyDescent="0.3">
      <c r="A1260" s="27"/>
      <c r="B1260" s="41"/>
      <c r="C1260" s="71"/>
      <c r="D1260" s="28"/>
      <c r="E1260" s="29"/>
      <c r="F1260" s="56"/>
      <c r="G1260" s="39"/>
      <c r="H1260" s="51"/>
      <c r="I1260" s="45"/>
      <c r="J1260" s="17"/>
      <c r="K1260" s="18" t="str">
        <f t="shared" si="17"/>
        <v xml:space="preserve"> </v>
      </c>
      <c r="L1260" s="34"/>
      <c r="M1260" s="82"/>
      <c r="N1260" s="37"/>
    </row>
    <row r="1261" spans="1:14" x14ac:dyDescent="0.3">
      <c r="A1261" s="27"/>
      <c r="B1261" s="41"/>
      <c r="C1261" s="71"/>
      <c r="D1261" s="28"/>
      <c r="E1261" s="29"/>
      <c r="F1261" s="56"/>
      <c r="G1261" s="39"/>
      <c r="H1261" s="51"/>
      <c r="I1261" s="45"/>
      <c r="J1261" s="17"/>
      <c r="K1261" s="18" t="str">
        <f t="shared" ref="K1261:K1324" si="18">IF(I1261,IF(ISNUMBER(J1261),J1261*I1261," ")," ")</f>
        <v xml:space="preserve"> </v>
      </c>
      <c r="L1261" s="34"/>
      <c r="M1261" s="82"/>
      <c r="N1261" s="37"/>
    </row>
    <row r="1262" spans="1:14" x14ac:dyDescent="0.3">
      <c r="A1262" s="27"/>
      <c r="B1262" s="41"/>
      <c r="C1262" s="71"/>
      <c r="D1262" s="28"/>
      <c r="E1262" s="29"/>
      <c r="F1262" s="56"/>
      <c r="G1262" s="39"/>
      <c r="H1262" s="51"/>
      <c r="I1262" s="45"/>
      <c r="J1262" s="17"/>
      <c r="K1262" s="18" t="str">
        <f t="shared" si="18"/>
        <v xml:space="preserve"> </v>
      </c>
      <c r="L1262" s="34"/>
      <c r="M1262" s="82"/>
      <c r="N1262" s="37"/>
    </row>
    <row r="1263" spans="1:14" x14ac:dyDescent="0.3">
      <c r="A1263" s="26"/>
      <c r="B1263" s="41"/>
      <c r="C1263" s="71"/>
      <c r="D1263" s="28"/>
      <c r="E1263" s="29"/>
      <c r="F1263" s="56"/>
      <c r="G1263" s="39"/>
      <c r="H1263" s="51"/>
      <c r="I1263" s="45"/>
      <c r="J1263" s="17"/>
      <c r="K1263" s="18" t="str">
        <f t="shared" si="18"/>
        <v xml:space="preserve"> </v>
      </c>
      <c r="L1263" s="34"/>
      <c r="M1263" s="82"/>
      <c r="N1263" s="37"/>
    </row>
    <row r="1264" spans="1:14" x14ac:dyDescent="0.3">
      <c r="A1264" s="27"/>
      <c r="B1264" s="41"/>
      <c r="C1264" s="71"/>
      <c r="D1264" s="28"/>
      <c r="E1264" s="29"/>
      <c r="F1264" s="56"/>
      <c r="G1264" s="39"/>
      <c r="H1264" s="51"/>
      <c r="I1264" s="45"/>
      <c r="J1264" s="17"/>
      <c r="K1264" s="18" t="str">
        <f t="shared" si="18"/>
        <v xml:space="preserve"> </v>
      </c>
      <c r="L1264" s="34"/>
      <c r="M1264" s="82"/>
      <c r="N1264" s="37"/>
    </row>
    <row r="1265" spans="1:14" x14ac:dyDescent="0.3">
      <c r="A1265" s="27"/>
      <c r="B1265" s="41"/>
      <c r="C1265" s="71"/>
      <c r="D1265" s="28"/>
      <c r="E1265" s="29"/>
      <c r="F1265" s="56"/>
      <c r="G1265" s="39"/>
      <c r="H1265" s="51"/>
      <c r="I1265" s="45"/>
      <c r="J1265" s="17"/>
      <c r="K1265" s="18" t="str">
        <f t="shared" si="18"/>
        <v xml:space="preserve"> </v>
      </c>
      <c r="L1265" s="34"/>
      <c r="M1265" s="82"/>
      <c r="N1265" s="37"/>
    </row>
    <row r="1266" spans="1:14" x14ac:dyDescent="0.3">
      <c r="A1266" s="27"/>
      <c r="B1266" s="41"/>
      <c r="C1266" s="71"/>
      <c r="D1266" s="28"/>
      <c r="E1266" s="29"/>
      <c r="F1266" s="56"/>
      <c r="G1266" s="39"/>
      <c r="H1266" s="51"/>
      <c r="I1266" s="45"/>
      <c r="J1266" s="17"/>
      <c r="K1266" s="18" t="str">
        <f t="shared" si="18"/>
        <v xml:space="preserve"> </v>
      </c>
      <c r="L1266" s="34"/>
      <c r="M1266" s="82"/>
      <c r="N1266" s="37"/>
    </row>
    <row r="1267" spans="1:14" x14ac:dyDescent="0.3">
      <c r="A1267" s="27"/>
      <c r="B1267" s="41"/>
      <c r="C1267" s="71"/>
      <c r="D1267" s="28"/>
      <c r="E1267" s="29"/>
      <c r="F1267" s="56"/>
      <c r="G1267" s="39"/>
      <c r="H1267" s="51"/>
      <c r="I1267" s="45"/>
      <c r="J1267" s="17"/>
      <c r="K1267" s="18" t="str">
        <f t="shared" si="18"/>
        <v xml:space="preserve"> </v>
      </c>
      <c r="L1267" s="34"/>
      <c r="M1267" s="82"/>
      <c r="N1267" s="37"/>
    </row>
    <row r="1268" spans="1:14" x14ac:dyDescent="0.3">
      <c r="A1268" s="27"/>
      <c r="B1268" s="41"/>
      <c r="C1268" s="71"/>
      <c r="D1268" s="28"/>
      <c r="E1268" s="29"/>
      <c r="F1268" s="56"/>
      <c r="G1268" s="39"/>
      <c r="H1268" s="51"/>
      <c r="I1268" s="45"/>
      <c r="J1268" s="17"/>
      <c r="K1268" s="18" t="str">
        <f t="shared" si="18"/>
        <v xml:space="preserve"> </v>
      </c>
      <c r="L1268" s="34"/>
      <c r="M1268" s="82"/>
      <c r="N1268" s="37"/>
    </row>
    <row r="1269" spans="1:14" x14ac:dyDescent="0.3">
      <c r="A1269" s="27"/>
      <c r="B1269" s="41"/>
      <c r="C1269" s="71"/>
      <c r="D1269" s="28"/>
      <c r="E1269" s="29"/>
      <c r="F1269" s="56"/>
      <c r="G1269" s="39"/>
      <c r="H1269" s="51"/>
      <c r="I1269" s="45"/>
      <c r="J1269" s="17"/>
      <c r="K1269" s="18" t="str">
        <f t="shared" si="18"/>
        <v xml:space="preserve"> </v>
      </c>
      <c r="L1269" s="34"/>
      <c r="M1269" s="82"/>
      <c r="N1269" s="37"/>
    </row>
    <row r="1270" spans="1:14" x14ac:dyDescent="0.3">
      <c r="A1270" s="27"/>
      <c r="B1270" s="41"/>
      <c r="C1270" s="71"/>
      <c r="D1270" s="28"/>
      <c r="E1270" s="29"/>
      <c r="F1270" s="56"/>
      <c r="G1270" s="39"/>
      <c r="H1270" s="51"/>
      <c r="I1270" s="45"/>
      <c r="J1270" s="17"/>
      <c r="K1270" s="18" t="str">
        <f t="shared" si="18"/>
        <v xml:space="preserve"> </v>
      </c>
      <c r="L1270" s="34"/>
      <c r="M1270" s="82"/>
      <c r="N1270" s="37"/>
    </row>
    <row r="1271" spans="1:14" x14ac:dyDescent="0.3">
      <c r="A1271" s="27"/>
      <c r="B1271" s="41"/>
      <c r="C1271" s="71"/>
      <c r="D1271" s="28"/>
      <c r="E1271" s="29"/>
      <c r="F1271" s="56"/>
      <c r="G1271" s="39"/>
      <c r="H1271" s="51"/>
      <c r="I1271" s="45"/>
      <c r="J1271" s="17"/>
      <c r="K1271" s="18" t="str">
        <f t="shared" si="18"/>
        <v xml:space="preserve"> </v>
      </c>
      <c r="L1271" s="34"/>
      <c r="M1271" s="82"/>
      <c r="N1271" s="37"/>
    </row>
    <row r="1272" spans="1:14" x14ac:dyDescent="0.3">
      <c r="A1272" s="27"/>
      <c r="B1272" s="41"/>
      <c r="C1272" s="71"/>
      <c r="D1272" s="28"/>
      <c r="E1272" s="29"/>
      <c r="F1272" s="56"/>
      <c r="G1272" s="39"/>
      <c r="H1272" s="51"/>
      <c r="I1272" s="45"/>
      <c r="J1272" s="17"/>
      <c r="K1272" s="18" t="str">
        <f t="shared" si="18"/>
        <v xml:space="preserve"> </v>
      </c>
      <c r="L1272" s="34"/>
      <c r="M1272" s="82"/>
      <c r="N1272" s="37"/>
    </row>
    <row r="1273" spans="1:14" x14ac:dyDescent="0.3">
      <c r="A1273" s="27"/>
      <c r="B1273" s="41"/>
      <c r="C1273" s="71"/>
      <c r="D1273" s="28"/>
      <c r="E1273" s="29"/>
      <c r="F1273" s="56"/>
      <c r="G1273" s="39"/>
      <c r="H1273" s="51"/>
      <c r="I1273" s="45"/>
      <c r="J1273" s="17"/>
      <c r="K1273" s="18" t="str">
        <f t="shared" si="18"/>
        <v xml:space="preserve"> </v>
      </c>
      <c r="L1273" s="34"/>
      <c r="M1273" s="82"/>
      <c r="N1273" s="37"/>
    </row>
    <row r="1274" spans="1:14" x14ac:dyDescent="0.3">
      <c r="A1274" s="27"/>
      <c r="B1274" s="41"/>
      <c r="C1274" s="71"/>
      <c r="D1274" s="28"/>
      <c r="E1274" s="29"/>
      <c r="F1274" s="56"/>
      <c r="G1274" s="39"/>
      <c r="H1274" s="51"/>
      <c r="I1274" s="45"/>
      <c r="J1274" s="17"/>
      <c r="K1274" s="18" t="str">
        <f t="shared" si="18"/>
        <v xml:space="preserve"> </v>
      </c>
      <c r="L1274" s="34"/>
      <c r="M1274" s="82"/>
      <c r="N1274" s="37"/>
    </row>
    <row r="1275" spans="1:14" x14ac:dyDescent="0.3">
      <c r="A1275" s="27"/>
      <c r="B1275" s="41"/>
      <c r="C1275" s="71"/>
      <c r="D1275" s="28"/>
      <c r="E1275" s="29"/>
      <c r="F1275" s="56"/>
      <c r="G1275" s="39"/>
      <c r="H1275" s="51"/>
      <c r="I1275" s="45"/>
      <c r="J1275" s="17"/>
      <c r="K1275" s="18" t="str">
        <f t="shared" si="18"/>
        <v xml:space="preserve"> </v>
      </c>
      <c r="L1275" s="34"/>
      <c r="M1275" s="82"/>
      <c r="N1275" s="37"/>
    </row>
    <row r="1276" spans="1:14" x14ac:dyDescent="0.3">
      <c r="A1276" s="27"/>
      <c r="B1276" s="41"/>
      <c r="C1276" s="71"/>
      <c r="D1276" s="28"/>
      <c r="E1276" s="29"/>
      <c r="F1276" s="56"/>
      <c r="G1276" s="39"/>
      <c r="H1276" s="51"/>
      <c r="I1276" s="45"/>
      <c r="J1276" s="17"/>
      <c r="K1276" s="18" t="str">
        <f t="shared" si="18"/>
        <v xml:space="preserve"> </v>
      </c>
      <c r="L1276" s="34"/>
      <c r="M1276" s="82"/>
      <c r="N1276" s="37"/>
    </row>
    <row r="1277" spans="1:14" x14ac:dyDescent="0.3">
      <c r="A1277" s="27"/>
      <c r="B1277" s="41"/>
      <c r="C1277" s="71"/>
      <c r="D1277" s="28"/>
      <c r="E1277" s="29"/>
      <c r="F1277" s="56"/>
      <c r="G1277" s="39"/>
      <c r="H1277" s="51"/>
      <c r="I1277" s="45"/>
      <c r="J1277" s="17"/>
      <c r="K1277" s="18" t="str">
        <f t="shared" si="18"/>
        <v xml:space="preserve"> </v>
      </c>
      <c r="L1277" s="34"/>
      <c r="M1277" s="82"/>
      <c r="N1277" s="37"/>
    </row>
    <row r="1278" spans="1:14" x14ac:dyDescent="0.3">
      <c r="A1278" s="27"/>
      <c r="B1278" s="41"/>
      <c r="C1278" s="71"/>
      <c r="D1278" s="28"/>
      <c r="E1278" s="29"/>
      <c r="F1278" s="56"/>
      <c r="G1278" s="39"/>
      <c r="H1278" s="51"/>
      <c r="I1278" s="45"/>
      <c r="J1278" s="17"/>
      <c r="K1278" s="18" t="str">
        <f t="shared" si="18"/>
        <v xml:space="preserve"> </v>
      </c>
      <c r="L1278" s="34"/>
      <c r="M1278" s="82"/>
      <c r="N1278" s="37"/>
    </row>
    <row r="1279" spans="1:14" x14ac:dyDescent="0.3">
      <c r="A1279" s="27"/>
      <c r="B1279" s="41"/>
      <c r="C1279" s="71"/>
      <c r="D1279" s="28"/>
      <c r="E1279" s="29"/>
      <c r="F1279" s="56"/>
      <c r="G1279" s="39"/>
      <c r="H1279" s="51"/>
      <c r="I1279" s="45"/>
      <c r="J1279" s="17"/>
      <c r="K1279" s="18" t="str">
        <f t="shared" si="18"/>
        <v xml:space="preserve"> </v>
      </c>
      <c r="L1279" s="34"/>
      <c r="M1279" s="82"/>
      <c r="N1279" s="37"/>
    </row>
    <row r="1280" spans="1:14" x14ac:dyDescent="0.3">
      <c r="A1280" s="27"/>
      <c r="B1280" s="41"/>
      <c r="C1280" s="71"/>
      <c r="D1280" s="28"/>
      <c r="E1280" s="29"/>
      <c r="F1280" s="56"/>
      <c r="G1280" s="39"/>
      <c r="H1280" s="51"/>
      <c r="I1280" s="45"/>
      <c r="J1280" s="17"/>
      <c r="K1280" s="18" t="str">
        <f t="shared" si="18"/>
        <v xml:space="preserve"> </v>
      </c>
      <c r="L1280" s="34"/>
      <c r="M1280" s="82"/>
      <c r="N1280" s="37"/>
    </row>
    <row r="1281" spans="1:14" x14ac:dyDescent="0.3">
      <c r="A1281" s="27"/>
      <c r="B1281" s="41"/>
      <c r="C1281" s="71"/>
      <c r="D1281" s="28"/>
      <c r="E1281" s="29"/>
      <c r="F1281" s="56"/>
      <c r="G1281" s="39"/>
      <c r="H1281" s="51"/>
      <c r="I1281" s="45"/>
      <c r="J1281" s="17"/>
      <c r="K1281" s="18" t="str">
        <f t="shared" si="18"/>
        <v xml:space="preserve"> </v>
      </c>
      <c r="L1281" s="34"/>
      <c r="M1281" s="82"/>
      <c r="N1281" s="37"/>
    </row>
    <row r="1282" spans="1:14" x14ac:dyDescent="0.3">
      <c r="A1282" s="27"/>
      <c r="B1282" s="41"/>
      <c r="C1282" s="71"/>
      <c r="D1282" s="28"/>
      <c r="E1282" s="29"/>
      <c r="F1282" s="56"/>
      <c r="G1282" s="39"/>
      <c r="H1282" s="51"/>
      <c r="I1282" s="45"/>
      <c r="J1282" s="17"/>
      <c r="K1282" s="18" t="str">
        <f t="shared" si="18"/>
        <v xml:space="preserve"> </v>
      </c>
      <c r="L1282" s="34"/>
      <c r="M1282" s="82"/>
      <c r="N1282" s="37"/>
    </row>
    <row r="1283" spans="1:14" x14ac:dyDescent="0.3">
      <c r="A1283" s="27"/>
      <c r="B1283" s="41"/>
      <c r="C1283" s="71"/>
      <c r="D1283" s="28"/>
      <c r="E1283" s="29"/>
      <c r="F1283" s="56"/>
      <c r="G1283" s="39"/>
      <c r="H1283" s="51"/>
      <c r="I1283" s="45"/>
      <c r="J1283" s="17"/>
      <c r="K1283" s="18" t="str">
        <f t="shared" si="18"/>
        <v xml:space="preserve"> </v>
      </c>
      <c r="L1283" s="34"/>
      <c r="M1283" s="82"/>
      <c r="N1283" s="37"/>
    </row>
    <row r="1284" spans="1:14" x14ac:dyDescent="0.3">
      <c r="A1284" s="27"/>
      <c r="B1284" s="41"/>
      <c r="C1284" s="71"/>
      <c r="D1284" s="28"/>
      <c r="E1284" s="29"/>
      <c r="F1284" s="56"/>
      <c r="G1284" s="39"/>
      <c r="H1284" s="51"/>
      <c r="I1284" s="45"/>
      <c r="J1284" s="17"/>
      <c r="K1284" s="18" t="str">
        <f t="shared" si="18"/>
        <v xml:space="preserve"> </v>
      </c>
      <c r="L1284" s="34"/>
      <c r="M1284" s="82"/>
      <c r="N1284" s="37"/>
    </row>
    <row r="1285" spans="1:14" x14ac:dyDescent="0.3">
      <c r="A1285" s="26"/>
      <c r="B1285" s="41"/>
      <c r="C1285" s="71"/>
      <c r="D1285" s="28"/>
      <c r="E1285" s="29"/>
      <c r="F1285" s="56"/>
      <c r="G1285" s="39"/>
      <c r="H1285" s="51"/>
      <c r="I1285" s="45"/>
      <c r="J1285" s="17"/>
      <c r="K1285" s="18" t="str">
        <f t="shared" si="18"/>
        <v xml:space="preserve"> </v>
      </c>
      <c r="L1285" s="34"/>
      <c r="M1285" s="82"/>
      <c r="N1285" s="37"/>
    </row>
    <row r="1286" spans="1:14" x14ac:dyDescent="0.3">
      <c r="A1286" s="27"/>
      <c r="B1286" s="41"/>
      <c r="C1286" s="71"/>
      <c r="D1286" s="28"/>
      <c r="E1286" s="29"/>
      <c r="F1286" s="56"/>
      <c r="G1286" s="39"/>
      <c r="H1286" s="51"/>
      <c r="I1286" s="45"/>
      <c r="J1286" s="17"/>
      <c r="K1286" s="18" t="str">
        <f t="shared" si="18"/>
        <v xml:space="preserve"> </v>
      </c>
      <c r="L1286" s="34"/>
      <c r="M1286" s="82"/>
      <c r="N1286" s="37"/>
    </row>
    <row r="1287" spans="1:14" x14ac:dyDescent="0.3">
      <c r="A1287" s="27"/>
      <c r="B1287" s="41"/>
      <c r="C1287" s="71"/>
      <c r="D1287" s="28"/>
      <c r="E1287" s="29"/>
      <c r="F1287" s="56"/>
      <c r="G1287" s="39"/>
      <c r="H1287" s="51"/>
      <c r="I1287" s="45"/>
      <c r="J1287" s="17"/>
      <c r="K1287" s="18" t="str">
        <f t="shared" si="18"/>
        <v xml:space="preserve"> </v>
      </c>
      <c r="L1287" s="34"/>
      <c r="M1287" s="82"/>
      <c r="N1287" s="37"/>
    </row>
    <row r="1288" spans="1:14" x14ac:dyDescent="0.3">
      <c r="A1288" s="27"/>
      <c r="B1288" s="41"/>
      <c r="C1288" s="71"/>
      <c r="D1288" s="28"/>
      <c r="E1288" s="29"/>
      <c r="F1288" s="56"/>
      <c r="G1288" s="39"/>
      <c r="H1288" s="51"/>
      <c r="I1288" s="45"/>
      <c r="J1288" s="17"/>
      <c r="K1288" s="18" t="str">
        <f t="shared" si="18"/>
        <v xml:space="preserve"> </v>
      </c>
      <c r="L1288" s="34"/>
      <c r="M1288" s="82"/>
      <c r="N1288" s="37"/>
    </row>
    <row r="1289" spans="1:14" x14ac:dyDescent="0.3">
      <c r="A1289" s="27"/>
      <c r="B1289" s="41"/>
      <c r="C1289" s="71"/>
      <c r="D1289" s="28"/>
      <c r="E1289" s="29"/>
      <c r="F1289" s="56"/>
      <c r="G1289" s="39"/>
      <c r="H1289" s="51"/>
      <c r="I1289" s="45"/>
      <c r="J1289" s="17"/>
      <c r="K1289" s="18" t="str">
        <f t="shared" si="18"/>
        <v xml:space="preserve"> </v>
      </c>
      <c r="L1289" s="34"/>
      <c r="M1289" s="82"/>
      <c r="N1289" s="37"/>
    </row>
    <row r="1290" spans="1:14" x14ac:dyDescent="0.3">
      <c r="A1290" s="27"/>
      <c r="B1290" s="41"/>
      <c r="C1290" s="71"/>
      <c r="D1290" s="28"/>
      <c r="E1290" s="29"/>
      <c r="F1290" s="56"/>
      <c r="G1290" s="39"/>
      <c r="H1290" s="51"/>
      <c r="I1290" s="45"/>
      <c r="J1290" s="17"/>
      <c r="K1290" s="18" t="str">
        <f t="shared" si="18"/>
        <v xml:space="preserve"> </v>
      </c>
      <c r="L1290" s="34"/>
      <c r="M1290" s="82"/>
      <c r="N1290" s="37"/>
    </row>
    <row r="1291" spans="1:14" x14ac:dyDescent="0.3">
      <c r="A1291" s="27"/>
      <c r="B1291" s="41"/>
      <c r="C1291" s="71"/>
      <c r="D1291" s="28"/>
      <c r="E1291" s="29"/>
      <c r="F1291" s="56"/>
      <c r="G1291" s="39"/>
      <c r="H1291" s="51"/>
      <c r="I1291" s="45"/>
      <c r="J1291" s="17"/>
      <c r="K1291" s="18" t="str">
        <f t="shared" si="18"/>
        <v xml:space="preserve"> </v>
      </c>
      <c r="L1291" s="34"/>
      <c r="M1291" s="82"/>
      <c r="N1291" s="37"/>
    </row>
    <row r="1292" spans="1:14" x14ac:dyDescent="0.3">
      <c r="A1292" s="27"/>
      <c r="B1292" s="41"/>
      <c r="C1292" s="71"/>
      <c r="D1292" s="28"/>
      <c r="E1292" s="29"/>
      <c r="F1292" s="56"/>
      <c r="G1292" s="39"/>
      <c r="H1292" s="51"/>
      <c r="I1292" s="45"/>
      <c r="J1292" s="17"/>
      <c r="K1292" s="18" t="str">
        <f t="shared" si="18"/>
        <v xml:space="preserve"> </v>
      </c>
      <c r="L1292" s="34"/>
      <c r="M1292" s="82"/>
      <c r="N1292" s="37"/>
    </row>
    <row r="1293" spans="1:14" x14ac:dyDescent="0.3">
      <c r="A1293" s="27"/>
      <c r="B1293" s="41"/>
      <c r="C1293" s="71"/>
      <c r="D1293" s="28"/>
      <c r="E1293" s="29"/>
      <c r="F1293" s="56"/>
      <c r="G1293" s="39"/>
      <c r="H1293" s="51"/>
      <c r="I1293" s="45"/>
      <c r="J1293" s="17"/>
      <c r="K1293" s="18" t="str">
        <f t="shared" si="18"/>
        <v xml:space="preserve"> </v>
      </c>
      <c r="L1293" s="34"/>
      <c r="M1293" s="82"/>
      <c r="N1293" s="37"/>
    </row>
    <row r="1294" spans="1:14" x14ac:dyDescent="0.3">
      <c r="A1294" s="27"/>
      <c r="B1294" s="41"/>
      <c r="C1294" s="71"/>
      <c r="D1294" s="28"/>
      <c r="E1294" s="29"/>
      <c r="F1294" s="56"/>
      <c r="G1294" s="39"/>
      <c r="H1294" s="51"/>
      <c r="I1294" s="45"/>
      <c r="J1294" s="17"/>
      <c r="K1294" s="18" t="str">
        <f t="shared" si="18"/>
        <v xml:space="preserve"> </v>
      </c>
      <c r="L1294" s="34"/>
      <c r="M1294" s="82"/>
      <c r="N1294" s="37"/>
    </row>
    <row r="1295" spans="1:14" x14ac:dyDescent="0.3">
      <c r="A1295" s="27"/>
      <c r="B1295" s="41"/>
      <c r="C1295" s="71"/>
      <c r="D1295" s="28"/>
      <c r="E1295" s="29"/>
      <c r="F1295" s="56"/>
      <c r="G1295" s="39"/>
      <c r="H1295" s="51"/>
      <c r="I1295" s="45"/>
      <c r="J1295" s="17"/>
      <c r="K1295" s="18" t="str">
        <f t="shared" si="18"/>
        <v xml:space="preserve"> </v>
      </c>
      <c r="L1295" s="34"/>
      <c r="M1295" s="82"/>
      <c r="N1295" s="37"/>
    </row>
    <row r="1296" spans="1:14" x14ac:dyDescent="0.3">
      <c r="A1296" s="27"/>
      <c r="B1296" s="41"/>
      <c r="C1296" s="71"/>
      <c r="D1296" s="28"/>
      <c r="E1296" s="29"/>
      <c r="F1296" s="56"/>
      <c r="G1296" s="39"/>
      <c r="H1296" s="51"/>
      <c r="I1296" s="45"/>
      <c r="J1296" s="17"/>
      <c r="K1296" s="18" t="str">
        <f t="shared" si="18"/>
        <v xml:space="preserve"> </v>
      </c>
      <c r="L1296" s="34"/>
      <c r="M1296" s="82"/>
      <c r="N1296" s="37"/>
    </row>
    <row r="1297" spans="1:14" x14ac:dyDescent="0.3">
      <c r="A1297" s="27"/>
      <c r="B1297" s="41"/>
      <c r="C1297" s="71"/>
      <c r="D1297" s="28"/>
      <c r="E1297" s="29"/>
      <c r="F1297" s="56"/>
      <c r="G1297" s="39"/>
      <c r="H1297" s="51"/>
      <c r="I1297" s="45"/>
      <c r="J1297" s="17"/>
      <c r="K1297" s="18" t="str">
        <f t="shared" si="18"/>
        <v xml:space="preserve"> </v>
      </c>
      <c r="L1297" s="34"/>
      <c r="M1297" s="82"/>
      <c r="N1297" s="37"/>
    </row>
    <row r="1298" spans="1:14" x14ac:dyDescent="0.3">
      <c r="A1298" s="27"/>
      <c r="B1298" s="41"/>
      <c r="C1298" s="71"/>
      <c r="D1298" s="28"/>
      <c r="E1298" s="29"/>
      <c r="F1298" s="56"/>
      <c r="G1298" s="39"/>
      <c r="H1298" s="51"/>
      <c r="I1298" s="45"/>
      <c r="J1298" s="17"/>
      <c r="K1298" s="18" t="str">
        <f t="shared" si="18"/>
        <v xml:space="preserve"> </v>
      </c>
      <c r="L1298" s="34"/>
      <c r="M1298" s="82"/>
      <c r="N1298" s="37"/>
    </row>
    <row r="1299" spans="1:14" x14ac:dyDescent="0.3">
      <c r="A1299" s="27"/>
      <c r="B1299" s="41"/>
      <c r="C1299" s="71"/>
      <c r="D1299" s="28"/>
      <c r="E1299" s="29"/>
      <c r="F1299" s="56"/>
      <c r="G1299" s="39"/>
      <c r="H1299" s="51"/>
      <c r="I1299" s="45"/>
      <c r="J1299" s="17"/>
      <c r="K1299" s="18" t="str">
        <f t="shared" si="18"/>
        <v xml:space="preserve"> </v>
      </c>
      <c r="L1299" s="34"/>
      <c r="M1299" s="82"/>
      <c r="N1299" s="37"/>
    </row>
    <row r="1300" spans="1:14" x14ac:dyDescent="0.3">
      <c r="A1300" s="27"/>
      <c r="B1300" s="41"/>
      <c r="C1300" s="71"/>
      <c r="D1300" s="28"/>
      <c r="E1300" s="29"/>
      <c r="F1300" s="56"/>
      <c r="G1300" s="39"/>
      <c r="H1300" s="51"/>
      <c r="I1300" s="45"/>
      <c r="J1300" s="17"/>
      <c r="K1300" s="18" t="str">
        <f t="shared" si="18"/>
        <v xml:space="preserve"> </v>
      </c>
      <c r="L1300" s="34"/>
      <c r="M1300" s="82"/>
      <c r="N1300" s="37"/>
    </row>
    <row r="1301" spans="1:14" x14ac:dyDescent="0.3">
      <c r="A1301" s="27"/>
      <c r="B1301" s="41"/>
      <c r="C1301" s="71"/>
      <c r="D1301" s="28"/>
      <c r="E1301" s="29"/>
      <c r="F1301" s="56"/>
      <c r="G1301" s="39"/>
      <c r="H1301" s="51"/>
      <c r="I1301" s="45"/>
      <c r="J1301" s="17"/>
      <c r="K1301" s="18" t="str">
        <f t="shared" si="18"/>
        <v xml:space="preserve"> </v>
      </c>
      <c r="L1301" s="34"/>
      <c r="M1301" s="82"/>
      <c r="N1301" s="37"/>
    </row>
    <row r="1302" spans="1:14" x14ac:dyDescent="0.3">
      <c r="A1302" s="27"/>
      <c r="B1302" s="41"/>
      <c r="C1302" s="71"/>
      <c r="D1302" s="28"/>
      <c r="E1302" s="29"/>
      <c r="F1302" s="56"/>
      <c r="G1302" s="39"/>
      <c r="H1302" s="51"/>
      <c r="I1302" s="45"/>
      <c r="J1302" s="17"/>
      <c r="K1302" s="18" t="str">
        <f t="shared" si="18"/>
        <v xml:space="preserve"> </v>
      </c>
      <c r="L1302" s="34"/>
      <c r="M1302" s="82"/>
      <c r="N1302" s="37"/>
    </row>
    <row r="1303" spans="1:14" x14ac:dyDescent="0.3">
      <c r="A1303" s="27"/>
      <c r="B1303" s="41"/>
      <c r="C1303" s="71"/>
      <c r="D1303" s="28"/>
      <c r="E1303" s="29"/>
      <c r="F1303" s="56"/>
      <c r="G1303" s="39"/>
      <c r="H1303" s="51"/>
      <c r="I1303" s="45"/>
      <c r="J1303" s="17"/>
      <c r="K1303" s="18" t="str">
        <f t="shared" si="18"/>
        <v xml:space="preserve"> </v>
      </c>
      <c r="L1303" s="34"/>
      <c r="M1303" s="82"/>
      <c r="N1303" s="37"/>
    </row>
    <row r="1304" spans="1:14" x14ac:dyDescent="0.3">
      <c r="A1304" s="27"/>
      <c r="B1304" s="41"/>
      <c r="C1304" s="71"/>
      <c r="D1304" s="28"/>
      <c r="E1304" s="29"/>
      <c r="F1304" s="56"/>
      <c r="G1304" s="39"/>
      <c r="H1304" s="51"/>
      <c r="I1304" s="45"/>
      <c r="J1304" s="17"/>
      <c r="K1304" s="18" t="str">
        <f t="shared" si="18"/>
        <v xml:space="preserve"> </v>
      </c>
      <c r="L1304" s="34"/>
      <c r="M1304" s="82"/>
      <c r="N1304" s="37"/>
    </row>
    <row r="1305" spans="1:14" x14ac:dyDescent="0.3">
      <c r="A1305" s="27"/>
      <c r="B1305" s="41"/>
      <c r="C1305" s="71"/>
      <c r="D1305" s="28"/>
      <c r="E1305" s="29"/>
      <c r="F1305" s="56"/>
      <c r="G1305" s="39"/>
      <c r="H1305" s="51"/>
      <c r="I1305" s="45"/>
      <c r="J1305" s="17"/>
      <c r="K1305" s="18" t="str">
        <f t="shared" si="18"/>
        <v xml:space="preserve"> </v>
      </c>
      <c r="L1305" s="34"/>
      <c r="M1305" s="82"/>
      <c r="N1305" s="37"/>
    </row>
    <row r="1306" spans="1:14" x14ac:dyDescent="0.3">
      <c r="A1306" s="27"/>
      <c r="B1306" s="41"/>
      <c r="C1306" s="71"/>
      <c r="D1306" s="28"/>
      <c r="E1306" s="29"/>
      <c r="F1306" s="56"/>
      <c r="G1306" s="39"/>
      <c r="H1306" s="51"/>
      <c r="I1306" s="45"/>
      <c r="J1306" s="17"/>
      <c r="K1306" s="18" t="str">
        <f t="shared" si="18"/>
        <v xml:space="preserve"> </v>
      </c>
      <c r="L1306" s="34"/>
      <c r="M1306" s="82"/>
      <c r="N1306" s="37"/>
    </row>
    <row r="1307" spans="1:14" x14ac:dyDescent="0.3">
      <c r="A1307" s="26"/>
      <c r="B1307" s="41"/>
      <c r="C1307" s="71"/>
      <c r="D1307" s="28"/>
      <c r="E1307" s="29"/>
      <c r="F1307" s="56"/>
      <c r="G1307" s="39"/>
      <c r="H1307" s="51"/>
      <c r="I1307" s="45"/>
      <c r="J1307" s="17"/>
      <c r="K1307" s="18" t="str">
        <f t="shared" si="18"/>
        <v xml:space="preserve"> </v>
      </c>
      <c r="L1307" s="34"/>
      <c r="M1307" s="82"/>
      <c r="N1307" s="37"/>
    </row>
    <row r="1308" spans="1:14" x14ac:dyDescent="0.3">
      <c r="A1308" s="27"/>
      <c r="B1308" s="41"/>
      <c r="C1308" s="71"/>
      <c r="D1308" s="28"/>
      <c r="E1308" s="29"/>
      <c r="F1308" s="56"/>
      <c r="G1308" s="39"/>
      <c r="H1308" s="51"/>
      <c r="I1308" s="45"/>
      <c r="J1308" s="17"/>
      <c r="K1308" s="18" t="str">
        <f t="shared" si="18"/>
        <v xml:space="preserve"> </v>
      </c>
      <c r="L1308" s="34"/>
      <c r="M1308" s="82"/>
      <c r="N1308" s="37"/>
    </row>
    <row r="1309" spans="1:14" x14ac:dyDescent="0.3">
      <c r="A1309" s="27"/>
      <c r="B1309" s="41"/>
      <c r="C1309" s="71"/>
      <c r="D1309" s="28"/>
      <c r="E1309" s="29"/>
      <c r="F1309" s="56"/>
      <c r="G1309" s="39"/>
      <c r="H1309" s="51"/>
      <c r="I1309" s="45"/>
      <c r="J1309" s="17"/>
      <c r="K1309" s="18" t="str">
        <f t="shared" si="18"/>
        <v xml:space="preserve"> </v>
      </c>
      <c r="L1309" s="34"/>
      <c r="M1309" s="82"/>
      <c r="N1309" s="37"/>
    </row>
    <row r="1310" spans="1:14" x14ac:dyDescent="0.3">
      <c r="A1310" s="27"/>
      <c r="B1310" s="41"/>
      <c r="C1310" s="71"/>
      <c r="D1310" s="28"/>
      <c r="E1310" s="29"/>
      <c r="F1310" s="56"/>
      <c r="G1310" s="39"/>
      <c r="H1310" s="51"/>
      <c r="I1310" s="45"/>
      <c r="J1310" s="17"/>
      <c r="K1310" s="18" t="str">
        <f t="shared" si="18"/>
        <v xml:space="preserve"> </v>
      </c>
      <c r="L1310" s="34"/>
      <c r="M1310" s="82"/>
      <c r="N1310" s="37"/>
    </row>
    <row r="1311" spans="1:14" x14ac:dyDescent="0.3">
      <c r="A1311" s="27"/>
      <c r="B1311" s="41"/>
      <c r="C1311" s="71"/>
      <c r="D1311" s="28"/>
      <c r="E1311" s="29"/>
      <c r="F1311" s="56"/>
      <c r="G1311" s="39"/>
      <c r="H1311" s="51"/>
      <c r="I1311" s="45"/>
      <c r="J1311" s="17"/>
      <c r="K1311" s="18" t="str">
        <f t="shared" si="18"/>
        <v xml:space="preserve"> </v>
      </c>
      <c r="L1311" s="34"/>
      <c r="M1311" s="82"/>
      <c r="N1311" s="37"/>
    </row>
    <row r="1312" spans="1:14" x14ac:dyDescent="0.3">
      <c r="A1312" s="27"/>
      <c r="B1312" s="41"/>
      <c r="C1312" s="71"/>
      <c r="D1312" s="28"/>
      <c r="E1312" s="29"/>
      <c r="F1312" s="56"/>
      <c r="G1312" s="39"/>
      <c r="H1312" s="51"/>
      <c r="I1312" s="45"/>
      <c r="J1312" s="17"/>
      <c r="K1312" s="18" t="str">
        <f t="shared" si="18"/>
        <v xml:space="preserve"> </v>
      </c>
      <c r="L1312" s="34"/>
      <c r="M1312" s="82"/>
      <c r="N1312" s="37"/>
    </row>
    <row r="1313" spans="1:14" x14ac:dyDescent="0.3">
      <c r="A1313" s="27"/>
      <c r="B1313" s="41"/>
      <c r="C1313" s="71"/>
      <c r="D1313" s="28"/>
      <c r="E1313" s="29"/>
      <c r="F1313" s="56"/>
      <c r="G1313" s="39"/>
      <c r="H1313" s="51"/>
      <c r="I1313" s="45"/>
      <c r="J1313" s="17"/>
      <c r="K1313" s="18" t="str">
        <f t="shared" si="18"/>
        <v xml:space="preserve"> </v>
      </c>
      <c r="L1313" s="34"/>
      <c r="M1313" s="82"/>
      <c r="N1313" s="37"/>
    </row>
    <row r="1314" spans="1:14" x14ac:dyDescent="0.3">
      <c r="A1314" s="27"/>
      <c r="B1314" s="41"/>
      <c r="C1314" s="71"/>
      <c r="D1314" s="28"/>
      <c r="E1314" s="29"/>
      <c r="F1314" s="56"/>
      <c r="G1314" s="39"/>
      <c r="H1314" s="51"/>
      <c r="I1314" s="45"/>
      <c r="J1314" s="17"/>
      <c r="K1314" s="18" t="str">
        <f t="shared" si="18"/>
        <v xml:space="preserve"> </v>
      </c>
      <c r="L1314" s="34"/>
      <c r="M1314" s="82"/>
      <c r="N1314" s="37"/>
    </row>
    <row r="1315" spans="1:14" x14ac:dyDescent="0.3">
      <c r="A1315" s="27"/>
      <c r="B1315" s="41"/>
      <c r="C1315" s="71"/>
      <c r="D1315" s="28"/>
      <c r="E1315" s="29"/>
      <c r="F1315" s="56"/>
      <c r="G1315" s="39"/>
      <c r="H1315" s="51"/>
      <c r="I1315" s="45"/>
      <c r="J1315" s="17"/>
      <c r="K1315" s="18" t="str">
        <f t="shared" si="18"/>
        <v xml:space="preserve"> </v>
      </c>
      <c r="L1315" s="34"/>
      <c r="M1315" s="82"/>
      <c r="N1315" s="37"/>
    </row>
    <row r="1316" spans="1:14" x14ac:dyDescent="0.3">
      <c r="A1316" s="27"/>
      <c r="B1316" s="41"/>
      <c r="C1316" s="71"/>
      <c r="D1316" s="28"/>
      <c r="E1316" s="29"/>
      <c r="F1316" s="56"/>
      <c r="G1316" s="39"/>
      <c r="H1316" s="51"/>
      <c r="I1316" s="45"/>
      <c r="J1316" s="17"/>
      <c r="K1316" s="18" t="str">
        <f t="shared" si="18"/>
        <v xml:space="preserve"> </v>
      </c>
      <c r="L1316" s="34"/>
      <c r="M1316" s="82"/>
      <c r="N1316" s="37"/>
    </row>
    <row r="1317" spans="1:14" x14ac:dyDescent="0.3">
      <c r="A1317" s="27"/>
      <c r="B1317" s="41"/>
      <c r="C1317" s="71"/>
      <c r="D1317" s="28"/>
      <c r="E1317" s="29"/>
      <c r="F1317" s="56"/>
      <c r="G1317" s="39"/>
      <c r="H1317" s="51"/>
      <c r="I1317" s="45"/>
      <c r="J1317" s="17"/>
      <c r="K1317" s="18" t="str">
        <f t="shared" si="18"/>
        <v xml:space="preserve"> </v>
      </c>
      <c r="L1317" s="34"/>
      <c r="M1317" s="82"/>
      <c r="N1317" s="37"/>
    </row>
    <row r="1318" spans="1:14" x14ac:dyDescent="0.3">
      <c r="A1318" s="27"/>
      <c r="B1318" s="41"/>
      <c r="C1318" s="71"/>
      <c r="D1318" s="28"/>
      <c r="E1318" s="29"/>
      <c r="F1318" s="56"/>
      <c r="G1318" s="39"/>
      <c r="H1318" s="51"/>
      <c r="I1318" s="45"/>
      <c r="J1318" s="17"/>
      <c r="K1318" s="18" t="str">
        <f t="shared" si="18"/>
        <v xml:space="preserve"> </v>
      </c>
      <c r="L1318" s="34"/>
      <c r="M1318" s="82"/>
      <c r="N1318" s="37"/>
    </row>
    <row r="1319" spans="1:14" x14ac:dyDescent="0.3">
      <c r="A1319" s="27"/>
      <c r="B1319" s="41"/>
      <c r="C1319" s="71"/>
      <c r="D1319" s="28"/>
      <c r="E1319" s="29"/>
      <c r="F1319" s="56"/>
      <c r="G1319" s="39"/>
      <c r="H1319" s="51"/>
      <c r="I1319" s="45"/>
      <c r="J1319" s="17"/>
      <c r="K1319" s="18" t="str">
        <f t="shared" si="18"/>
        <v xml:space="preserve"> </v>
      </c>
      <c r="L1319" s="34"/>
      <c r="M1319" s="82"/>
      <c r="N1319" s="37"/>
    </row>
    <row r="1320" spans="1:14" x14ac:dyDescent="0.3">
      <c r="A1320" s="27"/>
      <c r="B1320" s="41"/>
      <c r="C1320" s="71"/>
      <c r="D1320" s="28"/>
      <c r="E1320" s="29"/>
      <c r="F1320" s="56"/>
      <c r="G1320" s="39"/>
      <c r="H1320" s="51"/>
      <c r="I1320" s="45"/>
      <c r="J1320" s="17"/>
      <c r="K1320" s="18" t="str">
        <f t="shared" si="18"/>
        <v xml:space="preserve"> </v>
      </c>
      <c r="L1320" s="34"/>
      <c r="M1320" s="82"/>
      <c r="N1320" s="37"/>
    </row>
    <row r="1321" spans="1:14" x14ac:dyDescent="0.3">
      <c r="A1321" s="27"/>
      <c r="B1321" s="41"/>
      <c r="C1321" s="71"/>
      <c r="D1321" s="28"/>
      <c r="E1321" s="29"/>
      <c r="F1321" s="56"/>
      <c r="G1321" s="39"/>
      <c r="H1321" s="51"/>
      <c r="I1321" s="45"/>
      <c r="J1321" s="17"/>
      <c r="K1321" s="18" t="str">
        <f t="shared" si="18"/>
        <v xml:space="preserve"> </v>
      </c>
      <c r="L1321" s="34"/>
      <c r="M1321" s="82"/>
      <c r="N1321" s="37"/>
    </row>
    <row r="1322" spans="1:14" x14ac:dyDescent="0.3">
      <c r="A1322" s="27"/>
      <c r="B1322" s="41"/>
      <c r="C1322" s="71"/>
      <c r="D1322" s="28"/>
      <c r="E1322" s="29"/>
      <c r="F1322" s="56"/>
      <c r="G1322" s="39"/>
      <c r="H1322" s="51"/>
      <c r="I1322" s="45"/>
      <c r="J1322" s="17"/>
      <c r="K1322" s="18" t="str">
        <f t="shared" si="18"/>
        <v xml:space="preserve"> </v>
      </c>
      <c r="L1322" s="34"/>
      <c r="M1322" s="82"/>
      <c r="N1322" s="37"/>
    </row>
    <row r="1323" spans="1:14" x14ac:dyDescent="0.3">
      <c r="A1323" s="27"/>
      <c r="B1323" s="41"/>
      <c r="C1323" s="71"/>
      <c r="D1323" s="28"/>
      <c r="E1323" s="29"/>
      <c r="F1323" s="56"/>
      <c r="G1323" s="39"/>
      <c r="H1323" s="51"/>
      <c r="I1323" s="45"/>
      <c r="J1323" s="17"/>
      <c r="K1323" s="18" t="str">
        <f t="shared" si="18"/>
        <v xml:space="preserve"> </v>
      </c>
      <c r="L1323" s="34"/>
      <c r="M1323" s="82"/>
      <c r="N1323" s="37"/>
    </row>
    <row r="1324" spans="1:14" x14ac:dyDescent="0.3">
      <c r="A1324" s="27"/>
      <c r="B1324" s="41"/>
      <c r="C1324" s="71"/>
      <c r="D1324" s="28"/>
      <c r="E1324" s="29"/>
      <c r="F1324" s="56"/>
      <c r="G1324" s="39"/>
      <c r="H1324" s="51"/>
      <c r="I1324" s="45"/>
      <c r="J1324" s="17"/>
      <c r="K1324" s="18" t="str">
        <f t="shared" si="18"/>
        <v xml:space="preserve"> </v>
      </c>
      <c r="L1324" s="34"/>
      <c r="M1324" s="82"/>
      <c r="N1324" s="37"/>
    </row>
    <row r="1325" spans="1:14" x14ac:dyDescent="0.3">
      <c r="A1325" s="27"/>
      <c r="B1325" s="41"/>
      <c r="C1325" s="71"/>
      <c r="D1325" s="28"/>
      <c r="E1325" s="29"/>
      <c r="F1325" s="56"/>
      <c r="G1325" s="39"/>
      <c r="H1325" s="51"/>
      <c r="I1325" s="45"/>
      <c r="J1325" s="17"/>
      <c r="K1325" s="18" t="str">
        <f t="shared" ref="K1325:K1388" si="19">IF(I1325,IF(ISNUMBER(J1325),J1325*I1325," ")," ")</f>
        <v xml:space="preserve"> </v>
      </c>
      <c r="L1325" s="34"/>
      <c r="M1325" s="82"/>
      <c r="N1325" s="37"/>
    </row>
    <row r="1326" spans="1:14" x14ac:dyDescent="0.3">
      <c r="A1326" s="27"/>
      <c r="B1326" s="41"/>
      <c r="C1326" s="71"/>
      <c r="D1326" s="28"/>
      <c r="E1326" s="29"/>
      <c r="F1326" s="56"/>
      <c r="G1326" s="39"/>
      <c r="H1326" s="51"/>
      <c r="I1326" s="45"/>
      <c r="J1326" s="17"/>
      <c r="K1326" s="18" t="str">
        <f t="shared" si="19"/>
        <v xml:space="preserve"> </v>
      </c>
      <c r="L1326" s="34"/>
      <c r="M1326" s="82"/>
      <c r="N1326" s="37"/>
    </row>
    <row r="1327" spans="1:14" x14ac:dyDescent="0.3">
      <c r="A1327" s="27"/>
      <c r="B1327" s="41"/>
      <c r="C1327" s="71"/>
      <c r="D1327" s="28"/>
      <c r="E1327" s="29"/>
      <c r="F1327" s="56"/>
      <c r="G1327" s="39"/>
      <c r="H1327" s="51"/>
      <c r="I1327" s="45"/>
      <c r="J1327" s="17"/>
      <c r="K1327" s="18" t="str">
        <f t="shared" si="19"/>
        <v xml:space="preserve"> </v>
      </c>
      <c r="L1327" s="34"/>
      <c r="M1327" s="82"/>
      <c r="N1327" s="37"/>
    </row>
    <row r="1328" spans="1:14" x14ac:dyDescent="0.3">
      <c r="A1328" s="27"/>
      <c r="B1328" s="41"/>
      <c r="C1328" s="71"/>
      <c r="D1328" s="28"/>
      <c r="E1328" s="29"/>
      <c r="F1328" s="56"/>
      <c r="G1328" s="39"/>
      <c r="H1328" s="51"/>
      <c r="I1328" s="45"/>
      <c r="J1328" s="17"/>
      <c r="K1328" s="18" t="str">
        <f t="shared" si="19"/>
        <v xml:space="preserve"> </v>
      </c>
      <c r="L1328" s="34"/>
      <c r="M1328" s="82"/>
      <c r="N1328" s="37"/>
    </row>
    <row r="1329" spans="1:14" x14ac:dyDescent="0.3">
      <c r="A1329" s="26"/>
      <c r="B1329" s="41"/>
      <c r="C1329" s="71"/>
      <c r="D1329" s="28"/>
      <c r="E1329" s="29"/>
      <c r="F1329" s="56"/>
      <c r="G1329" s="39"/>
      <c r="H1329" s="51"/>
      <c r="I1329" s="45"/>
      <c r="J1329" s="17"/>
      <c r="K1329" s="18" t="str">
        <f t="shared" si="19"/>
        <v xml:space="preserve"> </v>
      </c>
      <c r="L1329" s="34"/>
      <c r="M1329" s="82"/>
      <c r="N1329" s="37"/>
    </row>
    <row r="1330" spans="1:14" x14ac:dyDescent="0.3">
      <c r="A1330" s="27"/>
      <c r="B1330" s="41"/>
      <c r="C1330" s="71"/>
      <c r="D1330" s="28"/>
      <c r="E1330" s="29"/>
      <c r="F1330" s="56"/>
      <c r="G1330" s="39"/>
      <c r="H1330" s="51"/>
      <c r="I1330" s="45"/>
      <c r="J1330" s="17"/>
      <c r="K1330" s="18" t="str">
        <f t="shared" si="19"/>
        <v xml:space="preserve"> </v>
      </c>
      <c r="L1330" s="34"/>
      <c r="M1330" s="82"/>
      <c r="N1330" s="37"/>
    </row>
    <row r="1331" spans="1:14" x14ac:dyDescent="0.3">
      <c r="A1331" s="27"/>
      <c r="B1331" s="41"/>
      <c r="C1331" s="71"/>
      <c r="D1331" s="28"/>
      <c r="E1331" s="29"/>
      <c r="F1331" s="56"/>
      <c r="G1331" s="39"/>
      <c r="H1331" s="51"/>
      <c r="I1331" s="45"/>
      <c r="J1331" s="17"/>
      <c r="K1331" s="18" t="str">
        <f t="shared" si="19"/>
        <v xml:space="preserve"> </v>
      </c>
      <c r="L1331" s="34"/>
      <c r="M1331" s="82"/>
      <c r="N1331" s="37"/>
    </row>
    <row r="1332" spans="1:14" x14ac:dyDescent="0.3">
      <c r="A1332" s="27"/>
      <c r="B1332" s="41"/>
      <c r="C1332" s="71"/>
      <c r="D1332" s="28"/>
      <c r="E1332" s="29"/>
      <c r="F1332" s="56"/>
      <c r="G1332" s="39"/>
      <c r="H1332" s="51"/>
      <c r="I1332" s="45"/>
      <c r="J1332" s="17"/>
      <c r="K1332" s="18" t="str">
        <f t="shared" si="19"/>
        <v xml:space="preserve"> </v>
      </c>
      <c r="L1332" s="34"/>
      <c r="M1332" s="82"/>
      <c r="N1332" s="37"/>
    </row>
    <row r="1333" spans="1:14" x14ac:dyDescent="0.3">
      <c r="A1333" s="27"/>
      <c r="B1333" s="41"/>
      <c r="C1333" s="71"/>
      <c r="D1333" s="28"/>
      <c r="E1333" s="29"/>
      <c r="F1333" s="56"/>
      <c r="G1333" s="39"/>
      <c r="H1333" s="51"/>
      <c r="I1333" s="45"/>
      <c r="J1333" s="17"/>
      <c r="K1333" s="18" t="str">
        <f t="shared" si="19"/>
        <v xml:space="preserve"> </v>
      </c>
      <c r="L1333" s="34"/>
      <c r="M1333" s="82"/>
      <c r="N1333" s="37"/>
    </row>
    <row r="1334" spans="1:14" x14ac:dyDescent="0.3">
      <c r="A1334" s="27"/>
      <c r="B1334" s="41"/>
      <c r="C1334" s="71"/>
      <c r="D1334" s="28"/>
      <c r="E1334" s="29"/>
      <c r="F1334" s="56"/>
      <c r="G1334" s="39"/>
      <c r="H1334" s="51"/>
      <c r="I1334" s="45"/>
      <c r="J1334" s="17"/>
      <c r="K1334" s="18" t="str">
        <f t="shared" si="19"/>
        <v xml:space="preserve"> </v>
      </c>
      <c r="L1334" s="34"/>
      <c r="M1334" s="82"/>
      <c r="N1334" s="37"/>
    </row>
    <row r="1335" spans="1:14" x14ac:dyDescent="0.3">
      <c r="A1335" s="27"/>
      <c r="B1335" s="41"/>
      <c r="C1335" s="71"/>
      <c r="D1335" s="28"/>
      <c r="E1335" s="29"/>
      <c r="F1335" s="56"/>
      <c r="G1335" s="39"/>
      <c r="H1335" s="51"/>
      <c r="I1335" s="45"/>
      <c r="J1335" s="17"/>
      <c r="K1335" s="18" t="str">
        <f t="shared" si="19"/>
        <v xml:space="preserve"> </v>
      </c>
      <c r="L1335" s="34"/>
      <c r="M1335" s="82"/>
      <c r="N1335" s="37"/>
    </row>
    <row r="1336" spans="1:14" x14ac:dyDescent="0.3">
      <c r="A1336" s="27"/>
      <c r="B1336" s="41"/>
      <c r="C1336" s="71"/>
      <c r="D1336" s="28"/>
      <c r="E1336" s="29"/>
      <c r="F1336" s="56"/>
      <c r="G1336" s="39"/>
      <c r="H1336" s="51"/>
      <c r="I1336" s="45"/>
      <c r="J1336" s="17"/>
      <c r="K1336" s="18" t="str">
        <f t="shared" si="19"/>
        <v xml:space="preserve"> </v>
      </c>
      <c r="L1336" s="34"/>
      <c r="M1336" s="82"/>
      <c r="N1336" s="37"/>
    </row>
    <row r="1337" spans="1:14" x14ac:dyDescent="0.3">
      <c r="A1337" s="27"/>
      <c r="B1337" s="41"/>
      <c r="C1337" s="71"/>
      <c r="D1337" s="28"/>
      <c r="E1337" s="29"/>
      <c r="F1337" s="56"/>
      <c r="G1337" s="39"/>
      <c r="H1337" s="51"/>
      <c r="I1337" s="45"/>
      <c r="J1337" s="17"/>
      <c r="K1337" s="18" t="str">
        <f t="shared" si="19"/>
        <v xml:space="preserve"> </v>
      </c>
      <c r="L1337" s="34"/>
      <c r="M1337" s="82"/>
      <c r="N1337" s="37"/>
    </row>
    <row r="1338" spans="1:14" x14ac:dyDescent="0.3">
      <c r="A1338" s="27"/>
      <c r="B1338" s="41"/>
      <c r="C1338" s="71"/>
      <c r="D1338" s="28"/>
      <c r="E1338" s="29"/>
      <c r="F1338" s="56"/>
      <c r="G1338" s="39"/>
      <c r="H1338" s="51"/>
      <c r="I1338" s="45"/>
      <c r="J1338" s="17"/>
      <c r="K1338" s="18" t="str">
        <f t="shared" si="19"/>
        <v xml:space="preserve"> </v>
      </c>
      <c r="L1338" s="34"/>
      <c r="M1338" s="82"/>
      <c r="N1338" s="37"/>
    </row>
    <row r="1339" spans="1:14" x14ac:dyDescent="0.3">
      <c r="A1339" s="27"/>
      <c r="B1339" s="41"/>
      <c r="C1339" s="71"/>
      <c r="D1339" s="28"/>
      <c r="E1339" s="29"/>
      <c r="F1339" s="56"/>
      <c r="G1339" s="39"/>
      <c r="H1339" s="51"/>
      <c r="I1339" s="45"/>
      <c r="J1339" s="17"/>
      <c r="K1339" s="18" t="str">
        <f t="shared" si="19"/>
        <v xml:space="preserve"> </v>
      </c>
      <c r="L1339" s="34"/>
      <c r="M1339" s="82"/>
      <c r="N1339" s="37"/>
    </row>
    <row r="1340" spans="1:14" x14ac:dyDescent="0.3">
      <c r="A1340" s="27"/>
      <c r="B1340" s="41"/>
      <c r="C1340" s="71"/>
      <c r="D1340" s="28"/>
      <c r="E1340" s="29"/>
      <c r="F1340" s="56"/>
      <c r="G1340" s="39"/>
      <c r="H1340" s="51"/>
      <c r="I1340" s="45"/>
      <c r="J1340" s="17"/>
      <c r="K1340" s="18" t="str">
        <f t="shared" si="19"/>
        <v xml:space="preserve"> </v>
      </c>
      <c r="L1340" s="34"/>
      <c r="M1340" s="82"/>
      <c r="N1340" s="37"/>
    </row>
    <row r="1341" spans="1:14" x14ac:dyDescent="0.3">
      <c r="A1341" s="27"/>
      <c r="B1341" s="41"/>
      <c r="C1341" s="71"/>
      <c r="D1341" s="28"/>
      <c r="E1341" s="29"/>
      <c r="F1341" s="56"/>
      <c r="G1341" s="39"/>
      <c r="H1341" s="51"/>
      <c r="I1341" s="45"/>
      <c r="J1341" s="17"/>
      <c r="K1341" s="18" t="str">
        <f t="shared" si="19"/>
        <v xml:space="preserve"> </v>
      </c>
      <c r="L1341" s="34"/>
      <c r="M1341" s="82"/>
      <c r="N1341" s="37"/>
    </row>
    <row r="1342" spans="1:14" x14ac:dyDescent="0.3">
      <c r="A1342" s="27"/>
      <c r="B1342" s="41"/>
      <c r="C1342" s="71"/>
      <c r="D1342" s="28"/>
      <c r="E1342" s="29"/>
      <c r="F1342" s="56"/>
      <c r="G1342" s="39"/>
      <c r="H1342" s="51"/>
      <c r="I1342" s="45"/>
      <c r="J1342" s="17"/>
      <c r="K1342" s="18" t="str">
        <f t="shared" si="19"/>
        <v xml:space="preserve"> </v>
      </c>
      <c r="L1342" s="34"/>
      <c r="M1342" s="82"/>
      <c r="N1342" s="37"/>
    </row>
    <row r="1343" spans="1:14" x14ac:dyDescent="0.3">
      <c r="A1343" s="27"/>
      <c r="B1343" s="41"/>
      <c r="C1343" s="71"/>
      <c r="D1343" s="28"/>
      <c r="E1343" s="29"/>
      <c r="F1343" s="56"/>
      <c r="G1343" s="39"/>
      <c r="H1343" s="51"/>
      <c r="I1343" s="45"/>
      <c r="J1343" s="17"/>
      <c r="K1343" s="18" t="str">
        <f t="shared" si="19"/>
        <v xml:space="preserve"> </v>
      </c>
      <c r="L1343" s="34"/>
      <c r="M1343" s="82"/>
      <c r="N1343" s="37"/>
    </row>
    <row r="1344" spans="1:14" x14ac:dyDescent="0.3">
      <c r="A1344" s="27"/>
      <c r="B1344" s="41"/>
      <c r="C1344" s="71"/>
      <c r="D1344" s="28"/>
      <c r="E1344" s="29"/>
      <c r="F1344" s="56"/>
      <c r="G1344" s="39"/>
      <c r="H1344" s="51"/>
      <c r="I1344" s="45"/>
      <c r="J1344" s="17"/>
      <c r="K1344" s="18" t="str">
        <f t="shared" si="19"/>
        <v xml:space="preserve"> </v>
      </c>
      <c r="L1344" s="34"/>
      <c r="M1344" s="82"/>
      <c r="N1344" s="37"/>
    </row>
    <row r="1345" spans="1:14" x14ac:dyDescent="0.3">
      <c r="A1345" s="27"/>
      <c r="B1345" s="41"/>
      <c r="C1345" s="71"/>
      <c r="D1345" s="28"/>
      <c r="E1345" s="29"/>
      <c r="F1345" s="56"/>
      <c r="G1345" s="39"/>
      <c r="H1345" s="51"/>
      <c r="I1345" s="45"/>
      <c r="J1345" s="17"/>
      <c r="K1345" s="18" t="str">
        <f t="shared" si="19"/>
        <v xml:space="preserve"> </v>
      </c>
      <c r="L1345" s="34"/>
      <c r="M1345" s="82"/>
      <c r="N1345" s="37"/>
    </row>
    <row r="1346" spans="1:14" x14ac:dyDescent="0.3">
      <c r="A1346" s="27"/>
      <c r="B1346" s="41"/>
      <c r="C1346" s="71"/>
      <c r="D1346" s="28"/>
      <c r="E1346" s="29"/>
      <c r="F1346" s="56"/>
      <c r="G1346" s="39"/>
      <c r="H1346" s="51"/>
      <c r="I1346" s="45"/>
      <c r="J1346" s="17"/>
      <c r="K1346" s="18" t="str">
        <f t="shared" si="19"/>
        <v xml:space="preserve"> </v>
      </c>
      <c r="L1346" s="34"/>
      <c r="M1346" s="82"/>
      <c r="N1346" s="37"/>
    </row>
    <row r="1347" spans="1:14" x14ac:dyDescent="0.3">
      <c r="A1347" s="27"/>
      <c r="B1347" s="41"/>
      <c r="C1347" s="71"/>
      <c r="D1347" s="28"/>
      <c r="E1347" s="29"/>
      <c r="F1347" s="56"/>
      <c r="G1347" s="39"/>
      <c r="H1347" s="51"/>
      <c r="I1347" s="45"/>
      <c r="J1347" s="17"/>
      <c r="K1347" s="18" t="str">
        <f t="shared" si="19"/>
        <v xml:space="preserve"> </v>
      </c>
      <c r="L1347" s="34"/>
      <c r="M1347" s="82"/>
      <c r="N1347" s="37"/>
    </row>
    <row r="1348" spans="1:14" x14ac:dyDescent="0.3">
      <c r="A1348" s="27"/>
      <c r="B1348" s="41"/>
      <c r="C1348" s="71"/>
      <c r="D1348" s="28"/>
      <c r="E1348" s="29"/>
      <c r="F1348" s="56"/>
      <c r="G1348" s="39"/>
      <c r="H1348" s="51"/>
      <c r="I1348" s="45"/>
      <c r="J1348" s="17"/>
      <c r="K1348" s="18" t="str">
        <f t="shared" si="19"/>
        <v xml:space="preserve"> </v>
      </c>
      <c r="L1348" s="34"/>
      <c r="M1348" s="82"/>
      <c r="N1348" s="37"/>
    </row>
    <row r="1349" spans="1:14" x14ac:dyDescent="0.3">
      <c r="A1349" s="27"/>
      <c r="B1349" s="41"/>
      <c r="C1349" s="71"/>
      <c r="D1349" s="28"/>
      <c r="E1349" s="29"/>
      <c r="F1349" s="56"/>
      <c r="G1349" s="39"/>
      <c r="H1349" s="51"/>
      <c r="I1349" s="45"/>
      <c r="J1349" s="17"/>
      <c r="K1349" s="18" t="str">
        <f t="shared" si="19"/>
        <v xml:space="preserve"> </v>
      </c>
      <c r="L1349" s="34"/>
      <c r="M1349" s="82"/>
      <c r="N1349" s="37"/>
    </row>
    <row r="1350" spans="1:14" x14ac:dyDescent="0.3">
      <c r="A1350" s="27"/>
      <c r="B1350" s="41"/>
      <c r="C1350" s="71"/>
      <c r="D1350" s="28"/>
      <c r="E1350" s="29"/>
      <c r="F1350" s="56"/>
      <c r="G1350" s="39"/>
      <c r="H1350" s="51"/>
      <c r="I1350" s="45"/>
      <c r="J1350" s="17"/>
      <c r="K1350" s="18" t="str">
        <f t="shared" si="19"/>
        <v xml:space="preserve"> </v>
      </c>
      <c r="L1350" s="34"/>
      <c r="M1350" s="82"/>
      <c r="N1350" s="37"/>
    </row>
    <row r="1351" spans="1:14" x14ac:dyDescent="0.3">
      <c r="A1351" s="26"/>
      <c r="B1351" s="41"/>
      <c r="C1351" s="71"/>
      <c r="D1351" s="28"/>
      <c r="E1351" s="29"/>
      <c r="F1351" s="56"/>
      <c r="G1351" s="39"/>
      <c r="H1351" s="51"/>
      <c r="I1351" s="45"/>
      <c r="J1351" s="17"/>
      <c r="K1351" s="18" t="str">
        <f t="shared" si="19"/>
        <v xml:space="preserve"> </v>
      </c>
      <c r="L1351" s="34"/>
      <c r="M1351" s="82"/>
      <c r="N1351" s="37"/>
    </row>
    <row r="1352" spans="1:14" x14ac:dyDescent="0.3">
      <c r="A1352" s="27"/>
      <c r="B1352" s="41"/>
      <c r="C1352" s="71"/>
      <c r="D1352" s="28"/>
      <c r="E1352" s="29"/>
      <c r="F1352" s="56"/>
      <c r="G1352" s="39"/>
      <c r="H1352" s="51"/>
      <c r="I1352" s="45"/>
      <c r="J1352" s="17"/>
      <c r="K1352" s="18" t="str">
        <f t="shared" si="19"/>
        <v xml:space="preserve"> </v>
      </c>
      <c r="L1352" s="34"/>
      <c r="M1352" s="82"/>
      <c r="N1352" s="37"/>
    </row>
    <row r="1353" spans="1:14" x14ac:dyDescent="0.3">
      <c r="A1353" s="27"/>
      <c r="B1353" s="41"/>
      <c r="C1353" s="71"/>
      <c r="D1353" s="28"/>
      <c r="E1353" s="29"/>
      <c r="F1353" s="56"/>
      <c r="G1353" s="39"/>
      <c r="H1353" s="51"/>
      <c r="I1353" s="45"/>
      <c r="J1353" s="17"/>
      <c r="K1353" s="18" t="str">
        <f t="shared" si="19"/>
        <v xml:space="preserve"> </v>
      </c>
      <c r="L1353" s="34"/>
      <c r="M1353" s="82"/>
      <c r="N1353" s="37"/>
    </row>
    <row r="1354" spans="1:14" x14ac:dyDescent="0.3">
      <c r="A1354" s="27"/>
      <c r="B1354" s="41"/>
      <c r="C1354" s="71"/>
      <c r="D1354" s="28"/>
      <c r="E1354" s="29"/>
      <c r="F1354" s="56"/>
      <c r="G1354" s="39"/>
      <c r="H1354" s="51"/>
      <c r="I1354" s="45"/>
      <c r="J1354" s="17"/>
      <c r="K1354" s="18" t="str">
        <f t="shared" si="19"/>
        <v xml:space="preserve"> </v>
      </c>
      <c r="L1354" s="34"/>
      <c r="M1354" s="82"/>
      <c r="N1354" s="37"/>
    </row>
    <row r="1355" spans="1:14" x14ac:dyDescent="0.3">
      <c r="A1355" s="27"/>
      <c r="B1355" s="41"/>
      <c r="C1355" s="71"/>
      <c r="D1355" s="28"/>
      <c r="E1355" s="29"/>
      <c r="F1355" s="56"/>
      <c r="G1355" s="39"/>
      <c r="H1355" s="51"/>
      <c r="I1355" s="45"/>
      <c r="J1355" s="17"/>
      <c r="K1355" s="18" t="str">
        <f t="shared" si="19"/>
        <v xml:space="preserve"> </v>
      </c>
      <c r="L1355" s="34"/>
      <c r="M1355" s="82"/>
      <c r="N1355" s="37"/>
    </row>
    <row r="1356" spans="1:14" x14ac:dyDescent="0.3">
      <c r="A1356" s="27"/>
      <c r="B1356" s="41"/>
      <c r="C1356" s="71"/>
      <c r="D1356" s="28"/>
      <c r="E1356" s="29"/>
      <c r="F1356" s="56"/>
      <c r="G1356" s="39"/>
      <c r="H1356" s="51"/>
      <c r="I1356" s="45"/>
      <c r="J1356" s="17"/>
      <c r="K1356" s="18" t="str">
        <f t="shared" si="19"/>
        <v xml:space="preserve"> </v>
      </c>
      <c r="L1356" s="34"/>
      <c r="M1356" s="82"/>
      <c r="N1356" s="37"/>
    </row>
    <row r="1357" spans="1:14" x14ac:dyDescent="0.3">
      <c r="A1357" s="27"/>
      <c r="B1357" s="41"/>
      <c r="C1357" s="71"/>
      <c r="D1357" s="28"/>
      <c r="E1357" s="29"/>
      <c r="F1357" s="56"/>
      <c r="G1357" s="39"/>
      <c r="H1357" s="51"/>
      <c r="I1357" s="45"/>
      <c r="J1357" s="17"/>
      <c r="K1357" s="18" t="str">
        <f t="shared" si="19"/>
        <v xml:space="preserve"> </v>
      </c>
      <c r="L1357" s="34"/>
      <c r="M1357" s="82"/>
      <c r="N1357" s="37"/>
    </row>
    <row r="1358" spans="1:14" x14ac:dyDescent="0.3">
      <c r="A1358" s="27"/>
      <c r="B1358" s="41"/>
      <c r="C1358" s="71"/>
      <c r="D1358" s="28"/>
      <c r="E1358" s="29"/>
      <c r="F1358" s="56"/>
      <c r="G1358" s="39"/>
      <c r="H1358" s="51"/>
      <c r="I1358" s="45"/>
      <c r="J1358" s="17"/>
      <c r="K1358" s="18" t="str">
        <f t="shared" si="19"/>
        <v xml:space="preserve"> </v>
      </c>
      <c r="L1358" s="34"/>
      <c r="M1358" s="82"/>
      <c r="N1358" s="37"/>
    </row>
    <row r="1359" spans="1:14" x14ac:dyDescent="0.3">
      <c r="A1359" s="27"/>
      <c r="B1359" s="41"/>
      <c r="C1359" s="71"/>
      <c r="D1359" s="28"/>
      <c r="E1359" s="29"/>
      <c r="F1359" s="56"/>
      <c r="G1359" s="39"/>
      <c r="H1359" s="51"/>
      <c r="I1359" s="45"/>
      <c r="J1359" s="17"/>
      <c r="K1359" s="18" t="str">
        <f t="shared" si="19"/>
        <v xml:space="preserve"> </v>
      </c>
      <c r="L1359" s="34"/>
      <c r="M1359" s="82"/>
      <c r="N1359" s="37"/>
    </row>
    <row r="1360" spans="1:14" x14ac:dyDescent="0.3">
      <c r="A1360" s="27"/>
      <c r="B1360" s="41"/>
      <c r="C1360" s="71"/>
      <c r="D1360" s="28"/>
      <c r="E1360" s="29"/>
      <c r="F1360" s="56"/>
      <c r="G1360" s="39"/>
      <c r="H1360" s="51"/>
      <c r="I1360" s="45"/>
      <c r="J1360" s="17"/>
      <c r="K1360" s="18" t="str">
        <f t="shared" si="19"/>
        <v xml:space="preserve"> </v>
      </c>
      <c r="L1360" s="34"/>
      <c r="M1360" s="82"/>
      <c r="N1360" s="37"/>
    </row>
    <row r="1361" spans="1:14" x14ac:dyDescent="0.3">
      <c r="A1361" s="27"/>
      <c r="B1361" s="41"/>
      <c r="C1361" s="71"/>
      <c r="D1361" s="28"/>
      <c r="E1361" s="29"/>
      <c r="F1361" s="56"/>
      <c r="G1361" s="39"/>
      <c r="H1361" s="51"/>
      <c r="I1361" s="45"/>
      <c r="J1361" s="17"/>
      <c r="K1361" s="18" t="str">
        <f t="shared" si="19"/>
        <v xml:space="preserve"> </v>
      </c>
      <c r="L1361" s="34"/>
      <c r="M1361" s="82"/>
      <c r="N1361" s="37"/>
    </row>
    <row r="1362" spans="1:14" x14ac:dyDescent="0.3">
      <c r="A1362" s="27"/>
      <c r="B1362" s="41"/>
      <c r="C1362" s="71"/>
      <c r="D1362" s="28"/>
      <c r="E1362" s="29"/>
      <c r="F1362" s="56"/>
      <c r="G1362" s="39"/>
      <c r="H1362" s="51"/>
      <c r="I1362" s="45"/>
      <c r="J1362" s="17"/>
      <c r="K1362" s="18" t="str">
        <f t="shared" si="19"/>
        <v xml:space="preserve"> </v>
      </c>
      <c r="L1362" s="34"/>
      <c r="M1362" s="82"/>
      <c r="N1362" s="37"/>
    </row>
    <row r="1363" spans="1:14" x14ac:dyDescent="0.3">
      <c r="A1363" s="27"/>
      <c r="B1363" s="41"/>
      <c r="C1363" s="71"/>
      <c r="D1363" s="28"/>
      <c r="E1363" s="29"/>
      <c r="F1363" s="56"/>
      <c r="G1363" s="39"/>
      <c r="H1363" s="51"/>
      <c r="I1363" s="45"/>
      <c r="J1363" s="17"/>
      <c r="K1363" s="18" t="str">
        <f t="shared" si="19"/>
        <v xml:space="preserve"> </v>
      </c>
      <c r="L1363" s="34"/>
      <c r="M1363" s="82"/>
      <c r="N1363" s="37"/>
    </row>
    <row r="1364" spans="1:14" x14ac:dyDescent="0.3">
      <c r="A1364" s="27"/>
      <c r="B1364" s="41"/>
      <c r="C1364" s="71"/>
      <c r="D1364" s="28"/>
      <c r="E1364" s="29"/>
      <c r="F1364" s="56"/>
      <c r="G1364" s="39"/>
      <c r="H1364" s="51"/>
      <c r="I1364" s="45"/>
      <c r="J1364" s="17"/>
      <c r="K1364" s="18" t="str">
        <f t="shared" si="19"/>
        <v xml:space="preserve"> </v>
      </c>
      <c r="L1364" s="34"/>
      <c r="M1364" s="82"/>
      <c r="N1364" s="37"/>
    </row>
    <row r="1365" spans="1:14" x14ac:dyDescent="0.3">
      <c r="A1365" s="27"/>
      <c r="B1365" s="41"/>
      <c r="C1365" s="71"/>
      <c r="D1365" s="28"/>
      <c r="E1365" s="29"/>
      <c r="F1365" s="56"/>
      <c r="G1365" s="39"/>
      <c r="H1365" s="51"/>
      <c r="I1365" s="45"/>
      <c r="J1365" s="17"/>
      <c r="K1365" s="18" t="str">
        <f t="shared" si="19"/>
        <v xml:space="preserve"> </v>
      </c>
      <c r="L1365" s="34"/>
      <c r="M1365" s="82"/>
      <c r="N1365" s="37"/>
    </row>
    <row r="1366" spans="1:14" x14ac:dyDescent="0.3">
      <c r="A1366" s="27"/>
      <c r="B1366" s="41"/>
      <c r="C1366" s="71"/>
      <c r="D1366" s="28"/>
      <c r="E1366" s="29"/>
      <c r="F1366" s="56"/>
      <c r="G1366" s="39"/>
      <c r="H1366" s="51"/>
      <c r="I1366" s="45"/>
      <c r="J1366" s="17"/>
      <c r="K1366" s="18" t="str">
        <f t="shared" si="19"/>
        <v xml:space="preserve"> </v>
      </c>
      <c r="L1366" s="34"/>
      <c r="M1366" s="82"/>
      <c r="N1366" s="37"/>
    </row>
    <row r="1367" spans="1:14" x14ac:dyDescent="0.3">
      <c r="A1367" s="27"/>
      <c r="B1367" s="41"/>
      <c r="C1367" s="71"/>
      <c r="D1367" s="28"/>
      <c r="E1367" s="29"/>
      <c r="F1367" s="56"/>
      <c r="G1367" s="39"/>
      <c r="H1367" s="51"/>
      <c r="I1367" s="45"/>
      <c r="J1367" s="17"/>
      <c r="K1367" s="18" t="str">
        <f t="shared" si="19"/>
        <v xml:space="preserve"> </v>
      </c>
      <c r="L1367" s="34"/>
      <c r="M1367" s="82"/>
      <c r="N1367" s="37"/>
    </row>
    <row r="1368" spans="1:14" x14ac:dyDescent="0.3">
      <c r="A1368" s="27"/>
      <c r="B1368" s="41"/>
      <c r="C1368" s="71"/>
      <c r="D1368" s="28"/>
      <c r="E1368" s="29"/>
      <c r="F1368" s="56"/>
      <c r="G1368" s="39"/>
      <c r="H1368" s="51"/>
      <c r="I1368" s="45"/>
      <c r="J1368" s="17"/>
      <c r="K1368" s="18" t="str">
        <f t="shared" si="19"/>
        <v xml:space="preserve"> </v>
      </c>
      <c r="L1368" s="34"/>
      <c r="M1368" s="82"/>
      <c r="N1368" s="37"/>
    </row>
    <row r="1369" spans="1:14" x14ac:dyDescent="0.3">
      <c r="A1369" s="27"/>
      <c r="B1369" s="41"/>
      <c r="C1369" s="71"/>
      <c r="D1369" s="28"/>
      <c r="E1369" s="29"/>
      <c r="F1369" s="56"/>
      <c r="G1369" s="39"/>
      <c r="H1369" s="51"/>
      <c r="I1369" s="45"/>
      <c r="J1369" s="17"/>
      <c r="K1369" s="18" t="str">
        <f t="shared" si="19"/>
        <v xml:space="preserve"> </v>
      </c>
      <c r="L1369" s="34"/>
      <c r="M1369" s="82"/>
      <c r="N1369" s="37"/>
    </row>
    <row r="1370" spans="1:14" x14ac:dyDescent="0.3">
      <c r="A1370" s="27"/>
      <c r="B1370" s="41"/>
      <c r="C1370" s="71"/>
      <c r="D1370" s="28"/>
      <c r="E1370" s="29"/>
      <c r="F1370" s="56"/>
      <c r="G1370" s="39"/>
      <c r="H1370" s="51"/>
      <c r="I1370" s="45"/>
      <c r="J1370" s="17"/>
      <c r="K1370" s="18" t="str">
        <f t="shared" si="19"/>
        <v xml:space="preserve"> </v>
      </c>
      <c r="L1370" s="34"/>
      <c r="M1370" s="82"/>
      <c r="N1370" s="37"/>
    </row>
    <row r="1371" spans="1:14" x14ac:dyDescent="0.3">
      <c r="A1371" s="27"/>
      <c r="B1371" s="41"/>
      <c r="C1371" s="71"/>
      <c r="D1371" s="28"/>
      <c r="E1371" s="29"/>
      <c r="F1371" s="56"/>
      <c r="G1371" s="39"/>
      <c r="H1371" s="51"/>
      <c r="I1371" s="45"/>
      <c r="J1371" s="17"/>
      <c r="K1371" s="18" t="str">
        <f t="shared" si="19"/>
        <v xml:space="preserve"> </v>
      </c>
      <c r="L1371" s="34"/>
      <c r="M1371" s="82"/>
      <c r="N1371" s="37"/>
    </row>
    <row r="1372" spans="1:14" x14ac:dyDescent="0.3">
      <c r="A1372" s="27"/>
      <c r="B1372" s="41"/>
      <c r="C1372" s="71"/>
      <c r="D1372" s="28"/>
      <c r="E1372" s="29"/>
      <c r="F1372" s="56"/>
      <c r="G1372" s="39"/>
      <c r="H1372" s="51"/>
      <c r="I1372" s="45"/>
      <c r="J1372" s="17"/>
      <c r="K1372" s="18" t="str">
        <f t="shared" si="19"/>
        <v xml:space="preserve"> </v>
      </c>
      <c r="L1372" s="34"/>
      <c r="M1372" s="82"/>
      <c r="N1372" s="37"/>
    </row>
    <row r="1373" spans="1:14" x14ac:dyDescent="0.3">
      <c r="A1373" s="26"/>
      <c r="B1373" s="41"/>
      <c r="C1373" s="71"/>
      <c r="D1373" s="28"/>
      <c r="E1373" s="29"/>
      <c r="F1373" s="56"/>
      <c r="G1373" s="39"/>
      <c r="H1373" s="51"/>
      <c r="I1373" s="45"/>
      <c r="J1373" s="17"/>
      <c r="K1373" s="18" t="str">
        <f t="shared" si="19"/>
        <v xml:space="preserve"> </v>
      </c>
      <c r="L1373" s="34"/>
      <c r="M1373" s="82"/>
      <c r="N1373" s="37"/>
    </row>
    <row r="1374" spans="1:14" x14ac:dyDescent="0.3">
      <c r="A1374" s="27"/>
      <c r="B1374" s="41"/>
      <c r="C1374" s="71"/>
      <c r="D1374" s="28"/>
      <c r="E1374" s="29"/>
      <c r="F1374" s="56"/>
      <c r="G1374" s="39"/>
      <c r="H1374" s="51"/>
      <c r="I1374" s="45"/>
      <c r="J1374" s="17"/>
      <c r="K1374" s="18" t="str">
        <f t="shared" si="19"/>
        <v xml:space="preserve"> </v>
      </c>
      <c r="L1374" s="34"/>
      <c r="M1374" s="82"/>
      <c r="N1374" s="37"/>
    </row>
    <row r="1375" spans="1:14" x14ac:dyDescent="0.3">
      <c r="A1375" s="27"/>
      <c r="B1375" s="41"/>
      <c r="C1375" s="71"/>
      <c r="D1375" s="28"/>
      <c r="E1375" s="29"/>
      <c r="F1375" s="56"/>
      <c r="G1375" s="39"/>
      <c r="H1375" s="51"/>
      <c r="I1375" s="45"/>
      <c r="J1375" s="17"/>
      <c r="K1375" s="18" t="str">
        <f t="shared" si="19"/>
        <v xml:space="preserve"> </v>
      </c>
      <c r="L1375" s="34"/>
      <c r="M1375" s="82"/>
      <c r="N1375" s="37"/>
    </row>
    <row r="1376" spans="1:14" x14ac:dyDescent="0.3">
      <c r="A1376" s="27"/>
      <c r="B1376" s="41"/>
      <c r="C1376" s="71"/>
      <c r="D1376" s="28"/>
      <c r="E1376" s="29"/>
      <c r="F1376" s="56"/>
      <c r="G1376" s="39"/>
      <c r="H1376" s="51"/>
      <c r="I1376" s="45"/>
      <c r="J1376" s="17"/>
      <c r="K1376" s="18" t="str">
        <f t="shared" si="19"/>
        <v xml:space="preserve"> </v>
      </c>
      <c r="L1376" s="34"/>
      <c r="M1376" s="82"/>
      <c r="N1376" s="37"/>
    </row>
    <row r="1377" spans="1:14" x14ac:dyDescent="0.3">
      <c r="A1377" s="27"/>
      <c r="B1377" s="41"/>
      <c r="C1377" s="71"/>
      <c r="D1377" s="28"/>
      <c r="E1377" s="29"/>
      <c r="F1377" s="56"/>
      <c r="G1377" s="39"/>
      <c r="H1377" s="51"/>
      <c r="I1377" s="45"/>
      <c r="J1377" s="17"/>
      <c r="K1377" s="18" t="str">
        <f t="shared" si="19"/>
        <v xml:space="preserve"> </v>
      </c>
      <c r="L1377" s="34"/>
      <c r="M1377" s="82"/>
      <c r="N1377" s="37"/>
    </row>
    <row r="1378" spans="1:14" x14ac:dyDescent="0.3">
      <c r="A1378" s="27"/>
      <c r="B1378" s="41"/>
      <c r="C1378" s="71"/>
      <c r="D1378" s="28"/>
      <c r="E1378" s="29"/>
      <c r="F1378" s="56"/>
      <c r="G1378" s="39"/>
      <c r="H1378" s="51"/>
      <c r="I1378" s="45"/>
      <c r="J1378" s="17"/>
      <c r="K1378" s="18" t="str">
        <f t="shared" si="19"/>
        <v xml:space="preserve"> </v>
      </c>
      <c r="L1378" s="34"/>
      <c r="M1378" s="82"/>
      <c r="N1378" s="37"/>
    </row>
    <row r="1379" spans="1:14" x14ac:dyDescent="0.3">
      <c r="A1379" s="27"/>
      <c r="B1379" s="41"/>
      <c r="C1379" s="71"/>
      <c r="D1379" s="28"/>
      <c r="E1379" s="29"/>
      <c r="F1379" s="56"/>
      <c r="G1379" s="39"/>
      <c r="H1379" s="51"/>
      <c r="I1379" s="45"/>
      <c r="J1379" s="17"/>
      <c r="K1379" s="18" t="str">
        <f t="shared" si="19"/>
        <v xml:space="preserve"> </v>
      </c>
      <c r="L1379" s="34"/>
      <c r="M1379" s="82"/>
      <c r="N1379" s="37"/>
    </row>
    <row r="1380" spans="1:14" x14ac:dyDescent="0.3">
      <c r="A1380" s="27"/>
      <c r="B1380" s="41"/>
      <c r="C1380" s="71"/>
      <c r="D1380" s="28"/>
      <c r="E1380" s="29"/>
      <c r="F1380" s="56"/>
      <c r="G1380" s="39"/>
      <c r="H1380" s="51"/>
      <c r="I1380" s="45"/>
      <c r="J1380" s="17"/>
      <c r="K1380" s="18" t="str">
        <f t="shared" si="19"/>
        <v xml:space="preserve"> </v>
      </c>
      <c r="L1380" s="34"/>
      <c r="M1380" s="82"/>
      <c r="N1380" s="37"/>
    </row>
    <row r="1381" spans="1:14" x14ac:dyDescent="0.3">
      <c r="A1381" s="27"/>
      <c r="B1381" s="41"/>
      <c r="C1381" s="71"/>
      <c r="D1381" s="28"/>
      <c r="E1381" s="29"/>
      <c r="F1381" s="56"/>
      <c r="G1381" s="39"/>
      <c r="H1381" s="51"/>
      <c r="I1381" s="45"/>
      <c r="J1381" s="17"/>
      <c r="K1381" s="18" t="str">
        <f t="shared" si="19"/>
        <v xml:space="preserve"> </v>
      </c>
      <c r="L1381" s="34"/>
      <c r="M1381" s="82"/>
      <c r="N1381" s="37"/>
    </row>
    <row r="1382" spans="1:14" x14ac:dyDescent="0.3">
      <c r="A1382" s="27"/>
      <c r="B1382" s="41"/>
      <c r="C1382" s="71"/>
      <c r="D1382" s="28"/>
      <c r="E1382" s="29"/>
      <c r="F1382" s="56"/>
      <c r="G1382" s="39"/>
      <c r="H1382" s="51"/>
      <c r="I1382" s="45"/>
      <c r="J1382" s="17"/>
      <c r="K1382" s="18" t="str">
        <f t="shared" si="19"/>
        <v xml:space="preserve"> </v>
      </c>
      <c r="L1382" s="34"/>
      <c r="M1382" s="82"/>
      <c r="N1382" s="37"/>
    </row>
    <row r="1383" spans="1:14" x14ac:dyDescent="0.3">
      <c r="A1383" s="27"/>
      <c r="B1383" s="41"/>
      <c r="C1383" s="71"/>
      <c r="D1383" s="28"/>
      <c r="E1383" s="29"/>
      <c r="F1383" s="56"/>
      <c r="G1383" s="39"/>
      <c r="H1383" s="51"/>
      <c r="I1383" s="45"/>
      <c r="J1383" s="17"/>
      <c r="K1383" s="18" t="str">
        <f t="shared" si="19"/>
        <v xml:space="preserve"> </v>
      </c>
      <c r="L1383" s="34"/>
      <c r="M1383" s="82"/>
      <c r="N1383" s="37"/>
    </row>
    <row r="1384" spans="1:14" x14ac:dyDescent="0.3">
      <c r="A1384" s="27"/>
      <c r="B1384" s="41"/>
      <c r="C1384" s="71"/>
      <c r="D1384" s="28"/>
      <c r="E1384" s="29"/>
      <c r="F1384" s="56"/>
      <c r="G1384" s="39"/>
      <c r="H1384" s="51"/>
      <c r="I1384" s="45"/>
      <c r="J1384" s="17"/>
      <c r="K1384" s="18" t="str">
        <f t="shared" si="19"/>
        <v xml:space="preserve"> </v>
      </c>
      <c r="L1384" s="34"/>
      <c r="M1384" s="82"/>
      <c r="N1384" s="37"/>
    </row>
    <row r="1385" spans="1:14" x14ac:dyDescent="0.3">
      <c r="A1385" s="27"/>
      <c r="B1385" s="41"/>
      <c r="C1385" s="71"/>
      <c r="D1385" s="28"/>
      <c r="E1385" s="29"/>
      <c r="F1385" s="56"/>
      <c r="G1385" s="39"/>
      <c r="H1385" s="51"/>
      <c r="I1385" s="45"/>
      <c r="J1385" s="17"/>
      <c r="K1385" s="18" t="str">
        <f t="shared" si="19"/>
        <v xml:space="preserve"> </v>
      </c>
      <c r="L1385" s="34"/>
      <c r="M1385" s="82"/>
      <c r="N1385" s="37"/>
    </row>
    <row r="1386" spans="1:14" x14ac:dyDescent="0.3">
      <c r="A1386" s="27"/>
      <c r="B1386" s="41"/>
      <c r="C1386" s="71"/>
      <c r="D1386" s="28"/>
      <c r="E1386" s="29"/>
      <c r="F1386" s="56"/>
      <c r="G1386" s="39"/>
      <c r="H1386" s="51"/>
      <c r="I1386" s="45"/>
      <c r="J1386" s="17"/>
      <c r="K1386" s="18" t="str">
        <f t="shared" si="19"/>
        <v xml:space="preserve"> </v>
      </c>
      <c r="L1386" s="34"/>
      <c r="M1386" s="82"/>
      <c r="N1386" s="37"/>
    </row>
    <row r="1387" spans="1:14" x14ac:dyDescent="0.3">
      <c r="A1387" s="27"/>
      <c r="B1387" s="41"/>
      <c r="C1387" s="71"/>
      <c r="D1387" s="28"/>
      <c r="E1387" s="29"/>
      <c r="F1387" s="56"/>
      <c r="G1387" s="39"/>
      <c r="H1387" s="51"/>
      <c r="I1387" s="45"/>
      <c r="J1387" s="17"/>
      <c r="K1387" s="18" t="str">
        <f t="shared" si="19"/>
        <v xml:space="preserve"> </v>
      </c>
      <c r="L1387" s="34"/>
      <c r="M1387" s="82"/>
      <c r="N1387" s="37"/>
    </row>
    <row r="1388" spans="1:14" x14ac:dyDescent="0.3">
      <c r="A1388" s="27"/>
      <c r="B1388" s="41"/>
      <c r="C1388" s="71"/>
      <c r="D1388" s="28"/>
      <c r="E1388" s="29"/>
      <c r="F1388" s="56"/>
      <c r="G1388" s="39"/>
      <c r="H1388" s="51"/>
      <c r="I1388" s="45"/>
      <c r="J1388" s="17"/>
      <c r="K1388" s="18" t="str">
        <f t="shared" si="19"/>
        <v xml:space="preserve"> </v>
      </c>
      <c r="L1388" s="34"/>
      <c r="M1388" s="82"/>
      <c r="N1388" s="37"/>
    </row>
    <row r="1389" spans="1:14" x14ac:dyDescent="0.3">
      <c r="A1389" s="27"/>
      <c r="B1389" s="41"/>
      <c r="C1389" s="71"/>
      <c r="D1389" s="28"/>
      <c r="E1389" s="29"/>
      <c r="F1389" s="56"/>
      <c r="G1389" s="39"/>
      <c r="H1389" s="51"/>
      <c r="I1389" s="45"/>
      <c r="J1389" s="17"/>
      <c r="K1389" s="18" t="str">
        <f t="shared" ref="K1389:K1452" si="20">IF(I1389,IF(ISNUMBER(J1389),J1389*I1389," ")," ")</f>
        <v xml:space="preserve"> </v>
      </c>
      <c r="L1389" s="34"/>
      <c r="M1389" s="82"/>
      <c r="N1389" s="37"/>
    </row>
    <row r="1390" spans="1:14" x14ac:dyDescent="0.3">
      <c r="A1390" s="27"/>
      <c r="B1390" s="41"/>
      <c r="C1390" s="71"/>
      <c r="D1390" s="28"/>
      <c r="E1390" s="29"/>
      <c r="F1390" s="56"/>
      <c r="G1390" s="39"/>
      <c r="H1390" s="51"/>
      <c r="I1390" s="45"/>
      <c r="J1390" s="17"/>
      <c r="K1390" s="18" t="str">
        <f t="shared" si="20"/>
        <v xml:space="preserve"> </v>
      </c>
      <c r="L1390" s="34"/>
      <c r="M1390" s="82"/>
      <c r="N1390" s="37"/>
    </row>
    <row r="1391" spans="1:14" x14ac:dyDescent="0.3">
      <c r="A1391" s="27"/>
      <c r="B1391" s="41"/>
      <c r="C1391" s="71"/>
      <c r="D1391" s="28"/>
      <c r="E1391" s="29"/>
      <c r="F1391" s="56"/>
      <c r="G1391" s="39"/>
      <c r="H1391" s="51"/>
      <c r="I1391" s="45"/>
      <c r="J1391" s="17"/>
      <c r="K1391" s="18" t="str">
        <f t="shared" si="20"/>
        <v xml:space="preserve"> </v>
      </c>
      <c r="L1391" s="34"/>
      <c r="M1391" s="82"/>
      <c r="N1391" s="37"/>
    </row>
    <row r="1392" spans="1:14" x14ac:dyDescent="0.3">
      <c r="A1392" s="27"/>
      <c r="B1392" s="41"/>
      <c r="C1392" s="71"/>
      <c r="D1392" s="28"/>
      <c r="E1392" s="29"/>
      <c r="F1392" s="56"/>
      <c r="G1392" s="39"/>
      <c r="H1392" s="51"/>
      <c r="I1392" s="45"/>
      <c r="J1392" s="17"/>
      <c r="K1392" s="18" t="str">
        <f t="shared" si="20"/>
        <v xml:space="preserve"> </v>
      </c>
      <c r="L1392" s="34"/>
      <c r="M1392" s="82"/>
      <c r="N1392" s="37"/>
    </row>
    <row r="1393" spans="1:14" x14ac:dyDescent="0.3">
      <c r="A1393" s="27"/>
      <c r="B1393" s="41"/>
      <c r="C1393" s="71"/>
      <c r="D1393" s="28"/>
      <c r="E1393" s="29"/>
      <c r="F1393" s="56"/>
      <c r="G1393" s="39"/>
      <c r="H1393" s="51"/>
      <c r="I1393" s="45"/>
      <c r="J1393" s="17"/>
      <c r="K1393" s="18" t="str">
        <f t="shared" si="20"/>
        <v xml:space="preserve"> </v>
      </c>
      <c r="L1393" s="34"/>
      <c r="M1393" s="82"/>
      <c r="N1393" s="37"/>
    </row>
    <row r="1394" spans="1:14" x14ac:dyDescent="0.3">
      <c r="A1394" s="27"/>
      <c r="B1394" s="41"/>
      <c r="C1394" s="71"/>
      <c r="D1394" s="28"/>
      <c r="E1394" s="29"/>
      <c r="F1394" s="56"/>
      <c r="G1394" s="39"/>
      <c r="H1394" s="51"/>
      <c r="I1394" s="45"/>
      <c r="J1394" s="17"/>
      <c r="K1394" s="18" t="str">
        <f t="shared" si="20"/>
        <v xml:space="preserve"> </v>
      </c>
      <c r="L1394" s="34"/>
      <c r="M1394" s="82"/>
      <c r="N1394" s="37"/>
    </row>
    <row r="1395" spans="1:14" x14ac:dyDescent="0.3">
      <c r="A1395" s="26"/>
      <c r="B1395" s="41"/>
      <c r="C1395" s="71"/>
      <c r="D1395" s="28"/>
      <c r="E1395" s="29"/>
      <c r="F1395" s="56"/>
      <c r="G1395" s="39"/>
      <c r="H1395" s="51"/>
      <c r="I1395" s="45"/>
      <c r="J1395" s="17"/>
      <c r="K1395" s="18" t="str">
        <f t="shared" si="20"/>
        <v xml:space="preserve"> </v>
      </c>
      <c r="L1395" s="34"/>
      <c r="M1395" s="82"/>
      <c r="N1395" s="37"/>
    </row>
    <row r="1396" spans="1:14" x14ac:dyDescent="0.3">
      <c r="A1396" s="27"/>
      <c r="B1396" s="41"/>
      <c r="C1396" s="71"/>
      <c r="D1396" s="28"/>
      <c r="E1396" s="29"/>
      <c r="F1396" s="56"/>
      <c r="G1396" s="39"/>
      <c r="H1396" s="51"/>
      <c r="I1396" s="45"/>
      <c r="J1396" s="17"/>
      <c r="K1396" s="18" t="str">
        <f t="shared" si="20"/>
        <v xml:space="preserve"> </v>
      </c>
      <c r="L1396" s="34"/>
      <c r="M1396" s="82"/>
      <c r="N1396" s="37"/>
    </row>
    <row r="1397" spans="1:14" x14ac:dyDescent="0.3">
      <c r="A1397" s="27"/>
      <c r="B1397" s="41"/>
      <c r="C1397" s="71"/>
      <c r="D1397" s="28"/>
      <c r="E1397" s="29"/>
      <c r="F1397" s="56"/>
      <c r="G1397" s="39"/>
      <c r="H1397" s="51"/>
      <c r="I1397" s="45"/>
      <c r="J1397" s="17"/>
      <c r="K1397" s="18" t="str">
        <f t="shared" si="20"/>
        <v xml:space="preserve"> </v>
      </c>
      <c r="L1397" s="34"/>
      <c r="M1397" s="82"/>
      <c r="N1397" s="37"/>
    </row>
    <row r="1398" spans="1:14" x14ac:dyDescent="0.3">
      <c r="A1398" s="27"/>
      <c r="B1398" s="41"/>
      <c r="C1398" s="71"/>
      <c r="D1398" s="28"/>
      <c r="E1398" s="29"/>
      <c r="F1398" s="56"/>
      <c r="G1398" s="39"/>
      <c r="H1398" s="51"/>
      <c r="I1398" s="45"/>
      <c r="J1398" s="17"/>
      <c r="K1398" s="18" t="str">
        <f t="shared" si="20"/>
        <v xml:space="preserve"> </v>
      </c>
      <c r="L1398" s="34"/>
      <c r="M1398" s="82"/>
      <c r="N1398" s="37"/>
    </row>
    <row r="1399" spans="1:14" x14ac:dyDescent="0.3">
      <c r="A1399" s="27"/>
      <c r="B1399" s="41"/>
      <c r="C1399" s="71"/>
      <c r="D1399" s="28"/>
      <c r="E1399" s="29"/>
      <c r="F1399" s="56"/>
      <c r="G1399" s="39"/>
      <c r="H1399" s="51"/>
      <c r="I1399" s="45"/>
      <c r="J1399" s="17"/>
      <c r="K1399" s="18" t="str">
        <f t="shared" si="20"/>
        <v xml:space="preserve"> </v>
      </c>
      <c r="L1399" s="34"/>
      <c r="M1399" s="82"/>
      <c r="N1399" s="37"/>
    </row>
    <row r="1400" spans="1:14" x14ac:dyDescent="0.3">
      <c r="A1400" s="27"/>
      <c r="B1400" s="41"/>
      <c r="C1400" s="71"/>
      <c r="D1400" s="28"/>
      <c r="E1400" s="29"/>
      <c r="F1400" s="56"/>
      <c r="G1400" s="39"/>
      <c r="H1400" s="51"/>
      <c r="I1400" s="45"/>
      <c r="J1400" s="17"/>
      <c r="K1400" s="18" t="str">
        <f t="shared" si="20"/>
        <v xml:space="preserve"> </v>
      </c>
      <c r="L1400" s="34"/>
      <c r="M1400" s="82"/>
      <c r="N1400" s="37"/>
    </row>
    <row r="1401" spans="1:14" x14ac:dyDescent="0.3">
      <c r="A1401" s="27"/>
      <c r="B1401" s="41"/>
      <c r="C1401" s="71"/>
      <c r="D1401" s="28"/>
      <c r="E1401" s="29"/>
      <c r="F1401" s="56"/>
      <c r="G1401" s="39"/>
      <c r="H1401" s="51"/>
      <c r="I1401" s="45"/>
      <c r="J1401" s="17"/>
      <c r="K1401" s="18" t="str">
        <f t="shared" si="20"/>
        <v xml:space="preserve"> </v>
      </c>
      <c r="L1401" s="34"/>
      <c r="M1401" s="82"/>
      <c r="N1401" s="37"/>
    </row>
    <row r="1402" spans="1:14" x14ac:dyDescent="0.3">
      <c r="A1402" s="27"/>
      <c r="B1402" s="41"/>
      <c r="C1402" s="71"/>
      <c r="D1402" s="28"/>
      <c r="E1402" s="29"/>
      <c r="F1402" s="56"/>
      <c r="G1402" s="39"/>
      <c r="H1402" s="51"/>
      <c r="I1402" s="45"/>
      <c r="J1402" s="17"/>
      <c r="K1402" s="18" t="str">
        <f t="shared" si="20"/>
        <v xml:space="preserve"> </v>
      </c>
      <c r="L1402" s="34"/>
      <c r="M1402" s="82"/>
      <c r="N1402" s="37"/>
    </row>
    <row r="1403" spans="1:14" x14ac:dyDescent="0.3">
      <c r="A1403" s="27"/>
      <c r="B1403" s="41"/>
      <c r="C1403" s="71"/>
      <c r="D1403" s="28"/>
      <c r="E1403" s="29"/>
      <c r="F1403" s="56"/>
      <c r="G1403" s="39"/>
      <c r="H1403" s="51"/>
      <c r="I1403" s="45"/>
      <c r="J1403" s="17"/>
      <c r="K1403" s="18" t="str">
        <f t="shared" si="20"/>
        <v xml:space="preserve"> </v>
      </c>
      <c r="L1403" s="34"/>
      <c r="M1403" s="82"/>
      <c r="N1403" s="37"/>
    </row>
    <row r="1404" spans="1:14" x14ac:dyDescent="0.3">
      <c r="A1404" s="27"/>
      <c r="B1404" s="41"/>
      <c r="C1404" s="71"/>
      <c r="D1404" s="28"/>
      <c r="E1404" s="29"/>
      <c r="F1404" s="56"/>
      <c r="G1404" s="39"/>
      <c r="H1404" s="51"/>
      <c r="I1404" s="45"/>
      <c r="J1404" s="17"/>
      <c r="K1404" s="18" t="str">
        <f t="shared" si="20"/>
        <v xml:space="preserve"> </v>
      </c>
      <c r="L1404" s="34"/>
      <c r="M1404" s="82"/>
      <c r="N1404" s="37"/>
    </row>
    <row r="1405" spans="1:14" x14ac:dyDescent="0.3">
      <c r="A1405" s="27"/>
      <c r="B1405" s="41"/>
      <c r="C1405" s="71"/>
      <c r="D1405" s="28"/>
      <c r="E1405" s="29"/>
      <c r="F1405" s="56"/>
      <c r="G1405" s="39"/>
      <c r="H1405" s="51"/>
      <c r="I1405" s="45"/>
      <c r="J1405" s="17"/>
      <c r="K1405" s="18" t="str">
        <f t="shared" si="20"/>
        <v xml:space="preserve"> </v>
      </c>
      <c r="L1405" s="34"/>
      <c r="M1405" s="82"/>
      <c r="N1405" s="37"/>
    </row>
    <row r="1406" spans="1:14" x14ac:dyDescent="0.3">
      <c r="A1406" s="27"/>
      <c r="B1406" s="41"/>
      <c r="C1406" s="71"/>
      <c r="D1406" s="28"/>
      <c r="E1406" s="29"/>
      <c r="F1406" s="56"/>
      <c r="G1406" s="39"/>
      <c r="H1406" s="51"/>
      <c r="I1406" s="45"/>
      <c r="J1406" s="17"/>
      <c r="K1406" s="18" t="str">
        <f t="shared" si="20"/>
        <v xml:space="preserve"> </v>
      </c>
      <c r="L1406" s="34"/>
      <c r="M1406" s="82"/>
      <c r="N1406" s="37"/>
    </row>
    <row r="1407" spans="1:14" x14ac:dyDescent="0.3">
      <c r="A1407" s="27"/>
      <c r="B1407" s="41"/>
      <c r="C1407" s="71"/>
      <c r="D1407" s="28"/>
      <c r="E1407" s="29"/>
      <c r="F1407" s="56"/>
      <c r="G1407" s="39"/>
      <c r="H1407" s="51"/>
      <c r="I1407" s="45"/>
      <c r="J1407" s="17"/>
      <c r="K1407" s="18" t="str">
        <f t="shared" si="20"/>
        <v xml:space="preserve"> </v>
      </c>
      <c r="L1407" s="34"/>
      <c r="M1407" s="82"/>
      <c r="N1407" s="37"/>
    </row>
    <row r="1408" spans="1:14" x14ac:dyDescent="0.3">
      <c r="A1408" s="27"/>
      <c r="B1408" s="41"/>
      <c r="C1408" s="71"/>
      <c r="D1408" s="28"/>
      <c r="E1408" s="29"/>
      <c r="F1408" s="56"/>
      <c r="G1408" s="39"/>
      <c r="H1408" s="51"/>
      <c r="I1408" s="45"/>
      <c r="J1408" s="17"/>
      <c r="K1408" s="18" t="str">
        <f t="shared" si="20"/>
        <v xml:space="preserve"> </v>
      </c>
      <c r="L1408" s="34"/>
      <c r="M1408" s="82"/>
      <c r="N1408" s="37"/>
    </row>
    <row r="1409" spans="1:14" x14ac:dyDescent="0.3">
      <c r="A1409" s="27"/>
      <c r="B1409" s="41"/>
      <c r="C1409" s="71"/>
      <c r="D1409" s="28"/>
      <c r="E1409" s="29"/>
      <c r="F1409" s="56"/>
      <c r="G1409" s="39"/>
      <c r="H1409" s="51"/>
      <c r="I1409" s="45"/>
      <c r="J1409" s="17"/>
      <c r="K1409" s="18" t="str">
        <f t="shared" si="20"/>
        <v xml:space="preserve"> </v>
      </c>
      <c r="L1409" s="34"/>
      <c r="M1409" s="82"/>
      <c r="N1409" s="37"/>
    </row>
    <row r="1410" spans="1:14" x14ac:dyDescent="0.3">
      <c r="A1410" s="27"/>
      <c r="B1410" s="41"/>
      <c r="C1410" s="71"/>
      <c r="D1410" s="28"/>
      <c r="E1410" s="29"/>
      <c r="F1410" s="56"/>
      <c r="G1410" s="39"/>
      <c r="H1410" s="51"/>
      <c r="I1410" s="45"/>
      <c r="J1410" s="17"/>
      <c r="K1410" s="18" t="str">
        <f t="shared" si="20"/>
        <v xml:space="preserve"> </v>
      </c>
      <c r="L1410" s="34"/>
      <c r="M1410" s="82"/>
      <c r="N1410" s="37"/>
    </row>
    <row r="1411" spans="1:14" x14ac:dyDescent="0.3">
      <c r="A1411" s="27"/>
      <c r="B1411" s="41"/>
      <c r="C1411" s="71"/>
      <c r="D1411" s="28"/>
      <c r="E1411" s="29"/>
      <c r="F1411" s="56"/>
      <c r="G1411" s="39"/>
      <c r="H1411" s="51"/>
      <c r="I1411" s="45"/>
      <c r="J1411" s="17"/>
      <c r="K1411" s="18" t="str">
        <f t="shared" si="20"/>
        <v xml:space="preserve"> </v>
      </c>
      <c r="L1411" s="34"/>
      <c r="M1411" s="82"/>
      <c r="N1411" s="37"/>
    </row>
    <row r="1412" spans="1:14" x14ac:dyDescent="0.3">
      <c r="A1412" s="27"/>
      <c r="B1412" s="41"/>
      <c r="C1412" s="71"/>
      <c r="D1412" s="28"/>
      <c r="E1412" s="29"/>
      <c r="F1412" s="56"/>
      <c r="G1412" s="39"/>
      <c r="H1412" s="51"/>
      <c r="I1412" s="45"/>
      <c r="J1412" s="17"/>
      <c r="K1412" s="18" t="str">
        <f t="shared" si="20"/>
        <v xml:space="preserve"> </v>
      </c>
      <c r="L1412" s="34"/>
      <c r="M1412" s="82"/>
      <c r="N1412" s="37"/>
    </row>
    <row r="1413" spans="1:14" x14ac:dyDescent="0.3">
      <c r="A1413" s="27"/>
      <c r="B1413" s="41"/>
      <c r="C1413" s="71"/>
      <c r="D1413" s="28"/>
      <c r="E1413" s="29"/>
      <c r="F1413" s="56"/>
      <c r="G1413" s="39"/>
      <c r="H1413" s="51"/>
      <c r="I1413" s="45"/>
      <c r="J1413" s="17"/>
      <c r="K1413" s="18" t="str">
        <f t="shared" si="20"/>
        <v xml:space="preserve"> </v>
      </c>
      <c r="L1413" s="34"/>
      <c r="M1413" s="82"/>
      <c r="N1413" s="37"/>
    </row>
    <row r="1414" spans="1:14" x14ac:dyDescent="0.3">
      <c r="A1414" s="27"/>
      <c r="B1414" s="41"/>
      <c r="C1414" s="71"/>
      <c r="D1414" s="28"/>
      <c r="E1414" s="29"/>
      <c r="F1414" s="56"/>
      <c r="G1414" s="39"/>
      <c r="H1414" s="51"/>
      <c r="I1414" s="45"/>
      <c r="J1414" s="17"/>
      <c r="K1414" s="18" t="str">
        <f t="shared" si="20"/>
        <v xml:space="preserve"> </v>
      </c>
      <c r="L1414" s="34"/>
      <c r="M1414" s="82"/>
      <c r="N1414" s="37"/>
    </row>
    <row r="1415" spans="1:14" x14ac:dyDescent="0.3">
      <c r="A1415" s="27"/>
      <c r="B1415" s="41"/>
      <c r="C1415" s="71"/>
      <c r="D1415" s="28"/>
      <c r="E1415" s="29"/>
      <c r="F1415" s="56"/>
      <c r="G1415" s="39"/>
      <c r="H1415" s="51"/>
      <c r="I1415" s="45"/>
      <c r="J1415" s="17"/>
      <c r="K1415" s="18" t="str">
        <f t="shared" si="20"/>
        <v xml:space="preserve"> </v>
      </c>
      <c r="L1415" s="34"/>
      <c r="M1415" s="82"/>
      <c r="N1415" s="37"/>
    </row>
    <row r="1416" spans="1:14" x14ac:dyDescent="0.3">
      <c r="A1416" s="27"/>
      <c r="B1416" s="41"/>
      <c r="C1416" s="71"/>
      <c r="D1416" s="28"/>
      <c r="E1416" s="29"/>
      <c r="F1416" s="56"/>
      <c r="G1416" s="39"/>
      <c r="H1416" s="51"/>
      <c r="I1416" s="45"/>
      <c r="J1416" s="17"/>
      <c r="K1416" s="18" t="str">
        <f t="shared" si="20"/>
        <v xml:space="preserve"> </v>
      </c>
      <c r="L1416" s="34"/>
      <c r="M1416" s="82"/>
      <c r="N1416" s="37"/>
    </row>
    <row r="1417" spans="1:14" x14ac:dyDescent="0.3">
      <c r="A1417" s="26"/>
      <c r="B1417" s="41"/>
      <c r="C1417" s="71"/>
      <c r="D1417" s="28"/>
      <c r="E1417" s="29"/>
      <c r="F1417" s="56"/>
      <c r="G1417" s="39"/>
      <c r="H1417" s="51"/>
      <c r="I1417" s="45"/>
      <c r="J1417" s="17"/>
      <c r="K1417" s="18" t="str">
        <f t="shared" si="20"/>
        <v xml:space="preserve"> </v>
      </c>
      <c r="L1417" s="34"/>
      <c r="M1417" s="82"/>
      <c r="N1417" s="37"/>
    </row>
    <row r="1418" spans="1:14" x14ac:dyDescent="0.3">
      <c r="A1418" s="27"/>
      <c r="B1418" s="41"/>
      <c r="C1418" s="71"/>
      <c r="D1418" s="28"/>
      <c r="E1418" s="29"/>
      <c r="F1418" s="56"/>
      <c r="G1418" s="39"/>
      <c r="H1418" s="51"/>
      <c r="I1418" s="45"/>
      <c r="J1418" s="17"/>
      <c r="K1418" s="18" t="str">
        <f t="shared" si="20"/>
        <v xml:space="preserve"> </v>
      </c>
      <c r="L1418" s="34"/>
      <c r="M1418" s="82"/>
      <c r="N1418" s="37"/>
    </row>
    <row r="1419" spans="1:14" x14ac:dyDescent="0.3">
      <c r="A1419" s="27"/>
      <c r="B1419" s="41"/>
      <c r="C1419" s="71"/>
      <c r="D1419" s="28"/>
      <c r="E1419" s="29"/>
      <c r="F1419" s="56"/>
      <c r="G1419" s="39"/>
      <c r="H1419" s="51"/>
      <c r="I1419" s="45"/>
      <c r="J1419" s="17"/>
      <c r="K1419" s="18" t="str">
        <f t="shared" si="20"/>
        <v xml:space="preserve"> </v>
      </c>
      <c r="L1419" s="34"/>
      <c r="M1419" s="82"/>
      <c r="N1419" s="37"/>
    </row>
    <row r="1420" spans="1:14" x14ac:dyDescent="0.3">
      <c r="A1420" s="27"/>
      <c r="B1420" s="41"/>
      <c r="C1420" s="71"/>
      <c r="D1420" s="28"/>
      <c r="E1420" s="29"/>
      <c r="F1420" s="56"/>
      <c r="G1420" s="39"/>
      <c r="H1420" s="51"/>
      <c r="I1420" s="45"/>
      <c r="J1420" s="17"/>
      <c r="K1420" s="18" t="str">
        <f t="shared" si="20"/>
        <v xml:space="preserve"> </v>
      </c>
      <c r="L1420" s="34"/>
      <c r="M1420" s="82"/>
      <c r="N1420" s="37"/>
    </row>
    <row r="1421" spans="1:14" x14ac:dyDescent="0.3">
      <c r="A1421" s="27"/>
      <c r="B1421" s="41"/>
      <c r="C1421" s="71"/>
      <c r="D1421" s="28"/>
      <c r="E1421" s="29"/>
      <c r="F1421" s="56"/>
      <c r="G1421" s="39"/>
      <c r="H1421" s="51"/>
      <c r="I1421" s="45"/>
      <c r="J1421" s="17"/>
      <c r="K1421" s="18" t="str">
        <f t="shared" si="20"/>
        <v xml:space="preserve"> </v>
      </c>
      <c r="L1421" s="34"/>
      <c r="M1421" s="82"/>
      <c r="N1421" s="37"/>
    </row>
    <row r="1422" spans="1:14" x14ac:dyDescent="0.3">
      <c r="A1422" s="27"/>
      <c r="B1422" s="41"/>
      <c r="C1422" s="71"/>
      <c r="D1422" s="28"/>
      <c r="E1422" s="29"/>
      <c r="F1422" s="56"/>
      <c r="G1422" s="39"/>
      <c r="H1422" s="51"/>
      <c r="I1422" s="45"/>
      <c r="J1422" s="17"/>
      <c r="K1422" s="18" t="str">
        <f t="shared" si="20"/>
        <v xml:space="preserve"> </v>
      </c>
      <c r="L1422" s="34"/>
      <c r="M1422" s="82"/>
      <c r="N1422" s="37"/>
    </row>
    <row r="1423" spans="1:14" x14ac:dyDescent="0.3">
      <c r="A1423" s="27"/>
      <c r="B1423" s="41"/>
      <c r="C1423" s="71"/>
      <c r="D1423" s="28"/>
      <c r="E1423" s="29"/>
      <c r="F1423" s="56"/>
      <c r="G1423" s="39"/>
      <c r="H1423" s="51"/>
      <c r="I1423" s="45"/>
      <c r="J1423" s="17"/>
      <c r="K1423" s="18" t="str">
        <f t="shared" si="20"/>
        <v xml:space="preserve"> </v>
      </c>
      <c r="L1423" s="34"/>
      <c r="M1423" s="82"/>
      <c r="N1423" s="37"/>
    </row>
    <row r="1424" spans="1:14" x14ac:dyDescent="0.3">
      <c r="A1424" s="27"/>
      <c r="B1424" s="41"/>
      <c r="C1424" s="71"/>
      <c r="D1424" s="28"/>
      <c r="E1424" s="29"/>
      <c r="F1424" s="56"/>
      <c r="G1424" s="39"/>
      <c r="H1424" s="51"/>
      <c r="I1424" s="45"/>
      <c r="J1424" s="17"/>
      <c r="K1424" s="18" t="str">
        <f t="shared" si="20"/>
        <v xml:space="preserve"> </v>
      </c>
      <c r="L1424" s="34"/>
      <c r="M1424" s="82"/>
      <c r="N1424" s="37"/>
    </row>
    <row r="1425" spans="1:14" x14ac:dyDescent="0.3">
      <c r="A1425" s="27"/>
      <c r="B1425" s="41"/>
      <c r="C1425" s="71"/>
      <c r="D1425" s="28"/>
      <c r="E1425" s="29"/>
      <c r="F1425" s="56"/>
      <c r="G1425" s="39"/>
      <c r="H1425" s="51"/>
      <c r="I1425" s="45"/>
      <c r="J1425" s="17"/>
      <c r="K1425" s="18" t="str">
        <f t="shared" si="20"/>
        <v xml:space="preserve"> </v>
      </c>
      <c r="L1425" s="34"/>
      <c r="M1425" s="82"/>
      <c r="N1425" s="37"/>
    </row>
    <row r="1426" spans="1:14" x14ac:dyDescent="0.3">
      <c r="A1426" s="27"/>
      <c r="B1426" s="41"/>
      <c r="C1426" s="71"/>
      <c r="D1426" s="28"/>
      <c r="E1426" s="29"/>
      <c r="F1426" s="56"/>
      <c r="G1426" s="39"/>
      <c r="H1426" s="51"/>
      <c r="I1426" s="45"/>
      <c r="J1426" s="17"/>
      <c r="K1426" s="18" t="str">
        <f t="shared" si="20"/>
        <v xml:space="preserve"> </v>
      </c>
      <c r="L1426" s="34"/>
      <c r="M1426" s="82"/>
      <c r="N1426" s="37"/>
    </row>
    <row r="1427" spans="1:14" x14ac:dyDescent="0.3">
      <c r="A1427" s="27"/>
      <c r="B1427" s="41"/>
      <c r="C1427" s="71"/>
      <c r="D1427" s="28"/>
      <c r="E1427" s="29"/>
      <c r="F1427" s="56"/>
      <c r="G1427" s="39"/>
      <c r="H1427" s="51"/>
      <c r="I1427" s="45"/>
      <c r="J1427" s="17"/>
      <c r="K1427" s="18" t="str">
        <f t="shared" si="20"/>
        <v xml:space="preserve"> </v>
      </c>
      <c r="L1427" s="34"/>
      <c r="M1427" s="82"/>
      <c r="N1427" s="37"/>
    </row>
    <row r="1428" spans="1:14" x14ac:dyDescent="0.3">
      <c r="A1428" s="27"/>
      <c r="B1428" s="41"/>
      <c r="C1428" s="71"/>
      <c r="D1428" s="28"/>
      <c r="E1428" s="29"/>
      <c r="F1428" s="56"/>
      <c r="G1428" s="39"/>
      <c r="H1428" s="51"/>
      <c r="I1428" s="45"/>
      <c r="J1428" s="17"/>
      <c r="K1428" s="18" t="str">
        <f t="shared" si="20"/>
        <v xml:space="preserve"> </v>
      </c>
      <c r="L1428" s="34"/>
      <c r="M1428" s="82"/>
      <c r="N1428" s="37"/>
    </row>
    <row r="1429" spans="1:14" x14ac:dyDescent="0.3">
      <c r="A1429" s="27"/>
      <c r="B1429" s="41"/>
      <c r="C1429" s="71"/>
      <c r="D1429" s="28"/>
      <c r="E1429" s="29"/>
      <c r="F1429" s="56"/>
      <c r="G1429" s="39"/>
      <c r="H1429" s="51"/>
      <c r="I1429" s="45"/>
      <c r="J1429" s="17"/>
      <c r="K1429" s="18" t="str">
        <f t="shared" si="20"/>
        <v xml:space="preserve"> </v>
      </c>
      <c r="L1429" s="34"/>
      <c r="M1429" s="82"/>
      <c r="N1429" s="37"/>
    </row>
    <row r="1430" spans="1:14" x14ac:dyDescent="0.3">
      <c r="A1430" s="27"/>
      <c r="B1430" s="41"/>
      <c r="C1430" s="71"/>
      <c r="D1430" s="28"/>
      <c r="E1430" s="29"/>
      <c r="F1430" s="56"/>
      <c r="G1430" s="39"/>
      <c r="H1430" s="51"/>
      <c r="I1430" s="45"/>
      <c r="J1430" s="17"/>
      <c r="K1430" s="18" t="str">
        <f t="shared" si="20"/>
        <v xml:space="preserve"> </v>
      </c>
      <c r="L1430" s="34"/>
      <c r="M1430" s="82"/>
      <c r="N1430" s="37"/>
    </row>
    <row r="1431" spans="1:14" x14ac:dyDescent="0.3">
      <c r="A1431" s="27"/>
      <c r="B1431" s="41"/>
      <c r="C1431" s="71"/>
      <c r="D1431" s="28"/>
      <c r="E1431" s="29"/>
      <c r="F1431" s="56"/>
      <c r="G1431" s="39"/>
      <c r="H1431" s="51"/>
      <c r="I1431" s="45"/>
      <c r="J1431" s="17"/>
      <c r="K1431" s="18" t="str">
        <f t="shared" si="20"/>
        <v xml:space="preserve"> </v>
      </c>
      <c r="L1431" s="34"/>
      <c r="M1431" s="82"/>
      <c r="N1431" s="37"/>
    </row>
    <row r="1432" spans="1:14" x14ac:dyDescent="0.3">
      <c r="A1432" s="27"/>
      <c r="B1432" s="41"/>
      <c r="C1432" s="71"/>
      <c r="D1432" s="28"/>
      <c r="E1432" s="29"/>
      <c r="F1432" s="56"/>
      <c r="G1432" s="39"/>
      <c r="H1432" s="51"/>
      <c r="I1432" s="45"/>
      <c r="J1432" s="17"/>
      <c r="K1432" s="18" t="str">
        <f t="shared" si="20"/>
        <v xml:space="preserve"> </v>
      </c>
      <c r="L1432" s="34"/>
      <c r="M1432" s="82"/>
      <c r="N1432" s="37"/>
    </row>
    <row r="1433" spans="1:14" x14ac:dyDescent="0.3">
      <c r="A1433" s="27"/>
      <c r="B1433" s="41"/>
      <c r="C1433" s="71"/>
      <c r="D1433" s="28"/>
      <c r="E1433" s="29"/>
      <c r="F1433" s="56"/>
      <c r="G1433" s="39"/>
      <c r="H1433" s="51"/>
      <c r="I1433" s="45"/>
      <c r="J1433" s="17"/>
      <c r="K1433" s="18" t="str">
        <f t="shared" si="20"/>
        <v xml:space="preserve"> </v>
      </c>
      <c r="L1433" s="34"/>
      <c r="M1433" s="82"/>
      <c r="N1433" s="37"/>
    </row>
    <row r="1434" spans="1:14" x14ac:dyDescent="0.3">
      <c r="A1434" s="27"/>
      <c r="B1434" s="41"/>
      <c r="C1434" s="71"/>
      <c r="D1434" s="28"/>
      <c r="E1434" s="29"/>
      <c r="F1434" s="56"/>
      <c r="G1434" s="39"/>
      <c r="H1434" s="51"/>
      <c r="I1434" s="45"/>
      <c r="J1434" s="17"/>
      <c r="K1434" s="18" t="str">
        <f t="shared" si="20"/>
        <v xml:space="preserve"> </v>
      </c>
      <c r="L1434" s="34"/>
      <c r="M1434" s="82"/>
      <c r="N1434" s="37"/>
    </row>
    <row r="1435" spans="1:14" x14ac:dyDescent="0.3">
      <c r="A1435" s="27"/>
      <c r="B1435" s="41"/>
      <c r="C1435" s="71"/>
      <c r="D1435" s="28"/>
      <c r="E1435" s="29"/>
      <c r="F1435" s="56"/>
      <c r="G1435" s="39"/>
      <c r="H1435" s="51"/>
      <c r="I1435" s="45"/>
      <c r="J1435" s="17"/>
      <c r="K1435" s="18" t="str">
        <f t="shared" si="20"/>
        <v xml:space="preserve"> </v>
      </c>
      <c r="L1435" s="34"/>
      <c r="M1435" s="82"/>
      <c r="N1435" s="37"/>
    </row>
    <row r="1436" spans="1:14" x14ac:dyDescent="0.3">
      <c r="A1436" s="27"/>
      <c r="B1436" s="41"/>
      <c r="C1436" s="71"/>
      <c r="D1436" s="28"/>
      <c r="E1436" s="29"/>
      <c r="F1436" s="56"/>
      <c r="G1436" s="39"/>
      <c r="H1436" s="51"/>
      <c r="I1436" s="45"/>
      <c r="J1436" s="17"/>
      <c r="K1436" s="18" t="str">
        <f t="shared" si="20"/>
        <v xml:space="preserve"> </v>
      </c>
      <c r="L1436" s="34"/>
      <c r="M1436" s="82"/>
      <c r="N1436" s="37"/>
    </row>
    <row r="1437" spans="1:14" x14ac:dyDescent="0.3">
      <c r="A1437" s="27"/>
      <c r="B1437" s="41"/>
      <c r="C1437" s="71"/>
      <c r="D1437" s="28"/>
      <c r="E1437" s="29"/>
      <c r="F1437" s="56"/>
      <c r="G1437" s="39"/>
      <c r="H1437" s="51"/>
      <c r="I1437" s="45"/>
      <c r="J1437" s="17"/>
      <c r="K1437" s="18" t="str">
        <f t="shared" si="20"/>
        <v xml:space="preserve"> </v>
      </c>
      <c r="L1437" s="34"/>
      <c r="M1437" s="82"/>
      <c r="N1437" s="37"/>
    </row>
    <row r="1438" spans="1:14" x14ac:dyDescent="0.3">
      <c r="A1438" s="27"/>
      <c r="B1438" s="41"/>
      <c r="C1438" s="71"/>
      <c r="D1438" s="28"/>
      <c r="E1438" s="29"/>
      <c r="F1438" s="56"/>
      <c r="G1438" s="39"/>
      <c r="H1438" s="51"/>
      <c r="I1438" s="45"/>
      <c r="J1438" s="17"/>
      <c r="K1438" s="18" t="str">
        <f t="shared" si="20"/>
        <v xml:space="preserve"> </v>
      </c>
      <c r="L1438" s="34"/>
      <c r="M1438" s="82"/>
      <c r="N1438" s="37"/>
    </row>
    <row r="1439" spans="1:14" x14ac:dyDescent="0.3">
      <c r="A1439" s="26"/>
      <c r="B1439" s="41"/>
      <c r="C1439" s="71"/>
      <c r="D1439" s="28"/>
      <c r="E1439" s="29"/>
      <c r="F1439" s="56"/>
      <c r="G1439" s="39"/>
      <c r="H1439" s="51"/>
      <c r="I1439" s="45"/>
      <c r="J1439" s="17"/>
      <c r="K1439" s="18" t="str">
        <f t="shared" si="20"/>
        <v xml:space="preserve"> </v>
      </c>
      <c r="L1439" s="34"/>
      <c r="M1439" s="82"/>
      <c r="N1439" s="37"/>
    </row>
    <row r="1440" spans="1:14" x14ac:dyDescent="0.3">
      <c r="A1440" s="27"/>
      <c r="B1440" s="41"/>
      <c r="C1440" s="71"/>
      <c r="D1440" s="28"/>
      <c r="E1440" s="29"/>
      <c r="F1440" s="56"/>
      <c r="G1440" s="39"/>
      <c r="H1440" s="51"/>
      <c r="I1440" s="45"/>
      <c r="J1440" s="17"/>
      <c r="K1440" s="18" t="str">
        <f t="shared" si="20"/>
        <v xml:space="preserve"> </v>
      </c>
      <c r="L1440" s="34"/>
      <c r="M1440" s="82"/>
      <c r="N1440" s="37"/>
    </row>
    <row r="1441" spans="1:14" x14ac:dyDescent="0.3">
      <c r="A1441" s="27"/>
      <c r="B1441" s="41"/>
      <c r="C1441" s="71"/>
      <c r="D1441" s="28"/>
      <c r="E1441" s="29"/>
      <c r="F1441" s="56"/>
      <c r="G1441" s="39"/>
      <c r="H1441" s="51"/>
      <c r="I1441" s="45"/>
      <c r="J1441" s="17"/>
      <c r="K1441" s="18" t="str">
        <f t="shared" si="20"/>
        <v xml:space="preserve"> </v>
      </c>
      <c r="L1441" s="34"/>
      <c r="M1441" s="82"/>
      <c r="N1441" s="37"/>
    </row>
    <row r="1442" spans="1:14" x14ac:dyDescent="0.3">
      <c r="A1442" s="27"/>
      <c r="B1442" s="41"/>
      <c r="C1442" s="71"/>
      <c r="D1442" s="28"/>
      <c r="E1442" s="29"/>
      <c r="F1442" s="56"/>
      <c r="G1442" s="39"/>
      <c r="H1442" s="51"/>
      <c r="I1442" s="45"/>
      <c r="J1442" s="17"/>
      <c r="K1442" s="18" t="str">
        <f t="shared" si="20"/>
        <v xml:space="preserve"> </v>
      </c>
      <c r="L1442" s="34"/>
      <c r="M1442" s="82"/>
      <c r="N1442" s="37"/>
    </row>
    <row r="1443" spans="1:14" x14ac:dyDescent="0.3">
      <c r="A1443" s="27"/>
      <c r="B1443" s="41"/>
      <c r="C1443" s="71"/>
      <c r="D1443" s="28"/>
      <c r="E1443" s="29"/>
      <c r="F1443" s="56"/>
      <c r="G1443" s="39"/>
      <c r="H1443" s="51"/>
      <c r="I1443" s="45"/>
      <c r="J1443" s="17"/>
      <c r="K1443" s="18" t="str">
        <f t="shared" si="20"/>
        <v xml:space="preserve"> </v>
      </c>
      <c r="L1443" s="34"/>
      <c r="M1443" s="82"/>
      <c r="N1443" s="37"/>
    </row>
    <row r="1444" spans="1:14" x14ac:dyDescent="0.3">
      <c r="A1444" s="27"/>
      <c r="B1444" s="41"/>
      <c r="C1444" s="71"/>
      <c r="D1444" s="28"/>
      <c r="E1444" s="29"/>
      <c r="F1444" s="56"/>
      <c r="G1444" s="39"/>
      <c r="H1444" s="51"/>
      <c r="I1444" s="45"/>
      <c r="J1444" s="17"/>
      <c r="K1444" s="18" t="str">
        <f t="shared" si="20"/>
        <v xml:space="preserve"> </v>
      </c>
      <c r="L1444" s="34"/>
      <c r="M1444" s="82"/>
      <c r="N1444" s="37"/>
    </row>
    <row r="1445" spans="1:14" x14ac:dyDescent="0.3">
      <c r="A1445" s="27"/>
      <c r="B1445" s="41"/>
      <c r="C1445" s="71"/>
      <c r="D1445" s="28"/>
      <c r="E1445" s="29"/>
      <c r="F1445" s="56"/>
      <c r="G1445" s="39"/>
      <c r="H1445" s="51"/>
      <c r="I1445" s="45"/>
      <c r="J1445" s="17"/>
      <c r="K1445" s="18" t="str">
        <f t="shared" si="20"/>
        <v xml:space="preserve"> </v>
      </c>
      <c r="L1445" s="34"/>
      <c r="M1445" s="82"/>
      <c r="N1445" s="37"/>
    </row>
    <row r="1446" spans="1:14" x14ac:dyDescent="0.3">
      <c r="A1446" s="27"/>
      <c r="B1446" s="41"/>
      <c r="C1446" s="71"/>
      <c r="D1446" s="28"/>
      <c r="E1446" s="29"/>
      <c r="F1446" s="56"/>
      <c r="G1446" s="39"/>
      <c r="H1446" s="51"/>
      <c r="I1446" s="45"/>
      <c r="J1446" s="17"/>
      <c r="K1446" s="18" t="str">
        <f t="shared" si="20"/>
        <v xml:space="preserve"> </v>
      </c>
      <c r="L1446" s="34"/>
      <c r="M1446" s="82"/>
      <c r="N1446" s="37"/>
    </row>
    <row r="1447" spans="1:14" x14ac:dyDescent="0.3">
      <c r="A1447" s="27"/>
      <c r="B1447" s="41"/>
      <c r="C1447" s="71"/>
      <c r="D1447" s="28"/>
      <c r="E1447" s="29"/>
      <c r="F1447" s="56"/>
      <c r="G1447" s="39"/>
      <c r="H1447" s="51"/>
      <c r="I1447" s="45"/>
      <c r="J1447" s="17"/>
      <c r="K1447" s="18" t="str">
        <f t="shared" si="20"/>
        <v xml:space="preserve"> </v>
      </c>
      <c r="L1447" s="34"/>
      <c r="M1447" s="82"/>
      <c r="N1447" s="37"/>
    </row>
    <row r="1448" spans="1:14" x14ac:dyDescent="0.3">
      <c r="A1448" s="27"/>
      <c r="B1448" s="41"/>
      <c r="C1448" s="71"/>
      <c r="D1448" s="28"/>
      <c r="E1448" s="29"/>
      <c r="F1448" s="56"/>
      <c r="G1448" s="39"/>
      <c r="H1448" s="51"/>
      <c r="I1448" s="45"/>
      <c r="J1448" s="17"/>
      <c r="K1448" s="18" t="str">
        <f t="shared" si="20"/>
        <v xml:space="preserve"> </v>
      </c>
      <c r="L1448" s="34"/>
      <c r="M1448" s="82"/>
      <c r="N1448" s="37"/>
    </row>
    <row r="1449" spans="1:14" x14ac:dyDescent="0.3">
      <c r="A1449" s="27"/>
      <c r="B1449" s="41"/>
      <c r="C1449" s="71"/>
      <c r="D1449" s="28"/>
      <c r="E1449" s="29"/>
      <c r="F1449" s="56"/>
      <c r="G1449" s="39"/>
      <c r="H1449" s="51"/>
      <c r="I1449" s="45"/>
      <c r="J1449" s="17"/>
      <c r="K1449" s="18" t="str">
        <f t="shared" si="20"/>
        <v xml:space="preserve"> </v>
      </c>
      <c r="L1449" s="34"/>
      <c r="M1449" s="82"/>
      <c r="N1449" s="37"/>
    </row>
    <row r="1450" spans="1:14" x14ac:dyDescent="0.3">
      <c r="A1450" s="27"/>
      <c r="B1450" s="41"/>
      <c r="C1450" s="71"/>
      <c r="D1450" s="28"/>
      <c r="E1450" s="29"/>
      <c r="F1450" s="56"/>
      <c r="G1450" s="39"/>
      <c r="H1450" s="51"/>
      <c r="I1450" s="45"/>
      <c r="J1450" s="17"/>
      <c r="K1450" s="18" t="str">
        <f t="shared" si="20"/>
        <v xml:space="preserve"> </v>
      </c>
      <c r="L1450" s="34"/>
      <c r="M1450" s="82"/>
      <c r="N1450" s="37"/>
    </row>
    <row r="1451" spans="1:14" x14ac:dyDescent="0.3">
      <c r="A1451" s="27"/>
      <c r="B1451" s="41"/>
      <c r="C1451" s="71"/>
      <c r="D1451" s="28"/>
      <c r="E1451" s="29"/>
      <c r="F1451" s="56"/>
      <c r="G1451" s="39"/>
      <c r="H1451" s="51"/>
      <c r="I1451" s="45"/>
      <c r="J1451" s="17"/>
      <c r="K1451" s="18" t="str">
        <f t="shared" si="20"/>
        <v xml:space="preserve"> </v>
      </c>
      <c r="L1451" s="34"/>
      <c r="M1451" s="82"/>
      <c r="N1451" s="37"/>
    </row>
    <row r="1452" spans="1:14" x14ac:dyDescent="0.3">
      <c r="A1452" s="27"/>
      <c r="B1452" s="41"/>
      <c r="C1452" s="71"/>
      <c r="D1452" s="28"/>
      <c r="E1452" s="29"/>
      <c r="F1452" s="56"/>
      <c r="G1452" s="39"/>
      <c r="H1452" s="51"/>
      <c r="I1452" s="45"/>
      <c r="J1452" s="17"/>
      <c r="K1452" s="18" t="str">
        <f t="shared" si="20"/>
        <v xml:space="preserve"> </v>
      </c>
      <c r="L1452" s="34"/>
      <c r="M1452" s="82"/>
      <c r="N1452" s="37"/>
    </row>
    <row r="1453" spans="1:14" x14ac:dyDescent="0.3">
      <c r="A1453" s="27"/>
      <c r="B1453" s="41"/>
      <c r="C1453" s="71"/>
      <c r="D1453" s="28"/>
      <c r="E1453" s="29"/>
      <c r="F1453" s="56"/>
      <c r="G1453" s="39"/>
      <c r="H1453" s="51"/>
      <c r="I1453" s="45"/>
      <c r="J1453" s="17"/>
      <c r="K1453" s="18" t="str">
        <f t="shared" ref="K1453:K1516" si="21">IF(I1453,IF(ISNUMBER(J1453),J1453*I1453," ")," ")</f>
        <v xml:space="preserve"> </v>
      </c>
      <c r="L1453" s="34"/>
      <c r="M1453" s="82"/>
      <c r="N1453" s="37"/>
    </row>
    <row r="1454" spans="1:14" x14ac:dyDescent="0.3">
      <c r="A1454" s="27"/>
      <c r="B1454" s="41"/>
      <c r="C1454" s="71"/>
      <c r="D1454" s="28"/>
      <c r="E1454" s="29"/>
      <c r="F1454" s="56"/>
      <c r="G1454" s="39"/>
      <c r="H1454" s="51"/>
      <c r="I1454" s="45"/>
      <c r="J1454" s="17"/>
      <c r="K1454" s="18" t="str">
        <f t="shared" si="21"/>
        <v xml:space="preserve"> </v>
      </c>
      <c r="L1454" s="34"/>
      <c r="M1454" s="82"/>
      <c r="N1454" s="37"/>
    </row>
    <row r="1455" spans="1:14" x14ac:dyDescent="0.3">
      <c r="A1455" s="27"/>
      <c r="B1455" s="41"/>
      <c r="C1455" s="71"/>
      <c r="D1455" s="28"/>
      <c r="E1455" s="29"/>
      <c r="F1455" s="56"/>
      <c r="G1455" s="39"/>
      <c r="H1455" s="51"/>
      <c r="I1455" s="45"/>
      <c r="J1455" s="17"/>
      <c r="K1455" s="18" t="str">
        <f t="shared" si="21"/>
        <v xml:space="preserve"> </v>
      </c>
      <c r="L1455" s="34"/>
      <c r="M1455" s="82"/>
      <c r="N1455" s="37"/>
    </row>
    <row r="1456" spans="1:14" x14ac:dyDescent="0.3">
      <c r="A1456" s="27"/>
      <c r="B1456" s="41"/>
      <c r="C1456" s="71"/>
      <c r="D1456" s="28"/>
      <c r="E1456" s="29"/>
      <c r="F1456" s="56"/>
      <c r="G1456" s="39"/>
      <c r="H1456" s="51"/>
      <c r="I1456" s="45"/>
      <c r="J1456" s="17"/>
      <c r="K1456" s="18" t="str">
        <f t="shared" si="21"/>
        <v xml:space="preserve"> </v>
      </c>
      <c r="L1456" s="34"/>
      <c r="M1456" s="82"/>
      <c r="N1456" s="37"/>
    </row>
    <row r="1457" spans="1:14" x14ac:dyDescent="0.3">
      <c r="A1457" s="27"/>
      <c r="B1457" s="41"/>
      <c r="C1457" s="71"/>
      <c r="D1457" s="28"/>
      <c r="E1457" s="29"/>
      <c r="F1457" s="56"/>
      <c r="G1457" s="39"/>
      <c r="H1457" s="51"/>
      <c r="I1457" s="45"/>
      <c r="J1457" s="17"/>
      <c r="K1457" s="18" t="str">
        <f t="shared" si="21"/>
        <v xml:space="preserve"> </v>
      </c>
      <c r="L1457" s="34"/>
      <c r="M1457" s="82"/>
      <c r="N1457" s="37"/>
    </row>
    <row r="1458" spans="1:14" x14ac:dyDescent="0.3">
      <c r="A1458" s="27"/>
      <c r="B1458" s="41"/>
      <c r="C1458" s="71"/>
      <c r="D1458" s="28"/>
      <c r="E1458" s="29"/>
      <c r="F1458" s="56"/>
      <c r="G1458" s="39"/>
      <c r="H1458" s="51"/>
      <c r="I1458" s="45"/>
      <c r="J1458" s="17"/>
      <c r="K1458" s="18" t="str">
        <f t="shared" si="21"/>
        <v xml:space="preserve"> </v>
      </c>
      <c r="L1458" s="34"/>
      <c r="M1458" s="82"/>
      <c r="N1458" s="37"/>
    </row>
    <row r="1459" spans="1:14" x14ac:dyDescent="0.3">
      <c r="A1459" s="27"/>
      <c r="B1459" s="41"/>
      <c r="C1459" s="71"/>
      <c r="D1459" s="28"/>
      <c r="E1459" s="29"/>
      <c r="F1459" s="56"/>
      <c r="G1459" s="39"/>
      <c r="H1459" s="51"/>
      <c r="I1459" s="45"/>
      <c r="J1459" s="17"/>
      <c r="K1459" s="18" t="str">
        <f t="shared" si="21"/>
        <v xml:space="preserve"> </v>
      </c>
      <c r="L1459" s="34"/>
      <c r="M1459" s="82"/>
      <c r="N1459" s="37"/>
    </row>
    <row r="1460" spans="1:14" x14ac:dyDescent="0.3">
      <c r="A1460" s="27"/>
      <c r="B1460" s="41"/>
      <c r="C1460" s="71"/>
      <c r="D1460" s="28"/>
      <c r="E1460" s="29"/>
      <c r="F1460" s="56"/>
      <c r="G1460" s="39"/>
      <c r="H1460" s="51"/>
      <c r="I1460" s="45"/>
      <c r="J1460" s="17"/>
      <c r="K1460" s="18" t="str">
        <f t="shared" si="21"/>
        <v xml:space="preserve"> </v>
      </c>
      <c r="L1460" s="34"/>
      <c r="M1460" s="82"/>
      <c r="N1460" s="37"/>
    </row>
    <row r="1461" spans="1:14" x14ac:dyDescent="0.3">
      <c r="A1461" s="26"/>
      <c r="B1461" s="41"/>
      <c r="C1461" s="71"/>
      <c r="D1461" s="28"/>
      <c r="E1461" s="29"/>
      <c r="F1461" s="56"/>
      <c r="G1461" s="39"/>
      <c r="H1461" s="51"/>
      <c r="I1461" s="45"/>
      <c r="J1461" s="17"/>
      <c r="K1461" s="18" t="str">
        <f t="shared" si="21"/>
        <v xml:space="preserve"> </v>
      </c>
      <c r="L1461" s="34"/>
      <c r="M1461" s="82"/>
      <c r="N1461" s="37"/>
    </row>
    <row r="1462" spans="1:14" x14ac:dyDescent="0.3">
      <c r="A1462" s="27"/>
      <c r="B1462" s="41"/>
      <c r="C1462" s="71"/>
      <c r="D1462" s="28"/>
      <c r="E1462" s="29"/>
      <c r="F1462" s="56"/>
      <c r="G1462" s="39"/>
      <c r="H1462" s="51"/>
      <c r="I1462" s="45"/>
      <c r="J1462" s="17"/>
      <c r="K1462" s="18" t="str">
        <f t="shared" si="21"/>
        <v xml:space="preserve"> </v>
      </c>
      <c r="L1462" s="34"/>
      <c r="M1462" s="82"/>
      <c r="N1462" s="37"/>
    </row>
    <row r="1463" spans="1:14" x14ac:dyDescent="0.3">
      <c r="A1463" s="27"/>
      <c r="B1463" s="41"/>
      <c r="C1463" s="71"/>
      <c r="D1463" s="28"/>
      <c r="E1463" s="29"/>
      <c r="F1463" s="56"/>
      <c r="G1463" s="39"/>
      <c r="H1463" s="51"/>
      <c r="I1463" s="45"/>
      <c r="J1463" s="17"/>
      <c r="K1463" s="18" t="str">
        <f t="shared" si="21"/>
        <v xml:space="preserve"> </v>
      </c>
      <c r="L1463" s="34"/>
      <c r="M1463" s="82"/>
      <c r="N1463" s="37"/>
    </row>
    <row r="1464" spans="1:14" x14ac:dyDescent="0.3">
      <c r="A1464" s="27"/>
      <c r="B1464" s="41"/>
      <c r="C1464" s="71"/>
      <c r="D1464" s="28"/>
      <c r="E1464" s="29"/>
      <c r="F1464" s="56"/>
      <c r="G1464" s="39"/>
      <c r="H1464" s="51"/>
      <c r="I1464" s="45"/>
      <c r="J1464" s="17"/>
      <c r="K1464" s="18" t="str">
        <f t="shared" si="21"/>
        <v xml:space="preserve"> </v>
      </c>
      <c r="L1464" s="34"/>
      <c r="M1464" s="82"/>
      <c r="N1464" s="37"/>
    </row>
    <row r="1465" spans="1:14" x14ac:dyDescent="0.3">
      <c r="A1465" s="27"/>
      <c r="B1465" s="41"/>
      <c r="C1465" s="71"/>
      <c r="D1465" s="28"/>
      <c r="E1465" s="29"/>
      <c r="F1465" s="56"/>
      <c r="G1465" s="39"/>
      <c r="H1465" s="51"/>
      <c r="I1465" s="45"/>
      <c r="J1465" s="17"/>
      <c r="K1465" s="18" t="str">
        <f t="shared" si="21"/>
        <v xml:space="preserve"> </v>
      </c>
      <c r="L1465" s="34"/>
      <c r="M1465" s="82"/>
      <c r="N1465" s="37"/>
    </row>
    <row r="1466" spans="1:14" x14ac:dyDescent="0.3">
      <c r="A1466" s="27"/>
      <c r="B1466" s="41"/>
      <c r="C1466" s="71"/>
      <c r="D1466" s="28"/>
      <c r="E1466" s="29"/>
      <c r="F1466" s="56"/>
      <c r="G1466" s="39"/>
      <c r="H1466" s="51"/>
      <c r="I1466" s="45"/>
      <c r="J1466" s="17"/>
      <c r="K1466" s="18" t="str">
        <f t="shared" si="21"/>
        <v xml:space="preserve"> </v>
      </c>
      <c r="L1466" s="34"/>
      <c r="M1466" s="82"/>
      <c r="N1466" s="37"/>
    </row>
    <row r="1467" spans="1:14" x14ac:dyDescent="0.3">
      <c r="A1467" s="27"/>
      <c r="B1467" s="41"/>
      <c r="C1467" s="71"/>
      <c r="D1467" s="28"/>
      <c r="E1467" s="29"/>
      <c r="F1467" s="56"/>
      <c r="G1467" s="39"/>
      <c r="H1467" s="51"/>
      <c r="I1467" s="45"/>
      <c r="J1467" s="17"/>
      <c r="K1467" s="18" t="str">
        <f t="shared" si="21"/>
        <v xml:space="preserve"> </v>
      </c>
      <c r="L1467" s="34"/>
      <c r="M1467" s="82"/>
      <c r="N1467" s="37"/>
    </row>
    <row r="1468" spans="1:14" x14ac:dyDescent="0.3">
      <c r="A1468" s="27"/>
      <c r="B1468" s="41"/>
      <c r="C1468" s="71"/>
      <c r="D1468" s="28"/>
      <c r="E1468" s="29"/>
      <c r="F1468" s="56"/>
      <c r="G1468" s="39"/>
      <c r="H1468" s="51"/>
      <c r="I1468" s="45"/>
      <c r="J1468" s="17"/>
      <c r="K1468" s="18" t="str">
        <f t="shared" si="21"/>
        <v xml:space="preserve"> </v>
      </c>
      <c r="L1468" s="34"/>
      <c r="M1468" s="82"/>
      <c r="N1468" s="37"/>
    </row>
    <row r="1469" spans="1:14" x14ac:dyDescent="0.3">
      <c r="A1469" s="27"/>
      <c r="B1469" s="41"/>
      <c r="C1469" s="71"/>
      <c r="D1469" s="28"/>
      <c r="E1469" s="29"/>
      <c r="F1469" s="56"/>
      <c r="G1469" s="39"/>
      <c r="H1469" s="51"/>
      <c r="I1469" s="45"/>
      <c r="J1469" s="17"/>
      <c r="K1469" s="18" t="str">
        <f t="shared" si="21"/>
        <v xml:space="preserve"> </v>
      </c>
      <c r="L1469" s="34"/>
      <c r="M1469" s="82"/>
      <c r="N1469" s="37"/>
    </row>
    <row r="1470" spans="1:14" x14ac:dyDescent="0.3">
      <c r="A1470" s="27"/>
      <c r="B1470" s="41"/>
      <c r="C1470" s="71"/>
      <c r="D1470" s="28"/>
      <c r="E1470" s="29"/>
      <c r="F1470" s="56"/>
      <c r="G1470" s="39"/>
      <c r="H1470" s="51"/>
      <c r="I1470" s="45"/>
      <c r="J1470" s="17"/>
      <c r="K1470" s="18" t="str">
        <f t="shared" si="21"/>
        <v xml:space="preserve"> </v>
      </c>
      <c r="L1470" s="34"/>
      <c r="M1470" s="82"/>
      <c r="N1470" s="37"/>
    </row>
    <row r="1471" spans="1:14" x14ac:dyDescent="0.3">
      <c r="A1471" s="27"/>
      <c r="B1471" s="41"/>
      <c r="C1471" s="71"/>
      <c r="D1471" s="28"/>
      <c r="E1471" s="29"/>
      <c r="F1471" s="56"/>
      <c r="G1471" s="39"/>
      <c r="H1471" s="51"/>
      <c r="I1471" s="45"/>
      <c r="J1471" s="17"/>
      <c r="K1471" s="18" t="str">
        <f t="shared" si="21"/>
        <v xml:space="preserve"> </v>
      </c>
      <c r="L1471" s="34"/>
      <c r="M1471" s="82"/>
      <c r="N1471" s="37"/>
    </row>
    <row r="1472" spans="1:14" x14ac:dyDescent="0.3">
      <c r="A1472" s="27"/>
      <c r="B1472" s="41"/>
      <c r="C1472" s="71"/>
      <c r="D1472" s="28"/>
      <c r="E1472" s="29"/>
      <c r="F1472" s="56"/>
      <c r="G1472" s="39"/>
      <c r="H1472" s="51"/>
      <c r="I1472" s="45"/>
      <c r="J1472" s="17"/>
      <c r="K1472" s="18" t="str">
        <f t="shared" si="21"/>
        <v xml:space="preserve"> </v>
      </c>
      <c r="L1472" s="34"/>
      <c r="M1472" s="82"/>
      <c r="N1472" s="37"/>
    </row>
    <row r="1473" spans="1:14" x14ac:dyDescent="0.3">
      <c r="A1473" s="27"/>
      <c r="B1473" s="41"/>
      <c r="C1473" s="71"/>
      <c r="D1473" s="28"/>
      <c r="E1473" s="29"/>
      <c r="F1473" s="56"/>
      <c r="G1473" s="39"/>
      <c r="H1473" s="51"/>
      <c r="I1473" s="45"/>
      <c r="J1473" s="17"/>
      <c r="K1473" s="18" t="str">
        <f t="shared" si="21"/>
        <v xml:space="preserve"> </v>
      </c>
      <c r="L1473" s="34"/>
      <c r="M1473" s="82"/>
      <c r="N1473" s="37"/>
    </row>
    <row r="1474" spans="1:14" x14ac:dyDescent="0.3">
      <c r="A1474" s="27"/>
      <c r="B1474" s="41"/>
      <c r="C1474" s="71"/>
      <c r="D1474" s="28"/>
      <c r="E1474" s="29"/>
      <c r="F1474" s="56"/>
      <c r="G1474" s="39"/>
      <c r="H1474" s="51"/>
      <c r="I1474" s="45"/>
      <c r="J1474" s="17"/>
      <c r="K1474" s="18" t="str">
        <f t="shared" si="21"/>
        <v xml:space="preserve"> </v>
      </c>
      <c r="L1474" s="34"/>
      <c r="M1474" s="82"/>
      <c r="N1474" s="37"/>
    </row>
    <row r="1475" spans="1:14" x14ac:dyDescent="0.3">
      <c r="A1475" s="27"/>
      <c r="B1475" s="41"/>
      <c r="C1475" s="71"/>
      <c r="D1475" s="28"/>
      <c r="E1475" s="29"/>
      <c r="F1475" s="56"/>
      <c r="G1475" s="39"/>
      <c r="H1475" s="51"/>
      <c r="I1475" s="45"/>
      <c r="J1475" s="17"/>
      <c r="K1475" s="18" t="str">
        <f t="shared" si="21"/>
        <v xml:space="preserve"> </v>
      </c>
      <c r="L1475" s="34"/>
      <c r="M1475" s="82"/>
      <c r="N1475" s="37"/>
    </row>
    <row r="1476" spans="1:14" x14ac:dyDescent="0.3">
      <c r="A1476" s="27"/>
      <c r="B1476" s="41"/>
      <c r="C1476" s="71"/>
      <c r="D1476" s="28"/>
      <c r="E1476" s="29"/>
      <c r="F1476" s="56"/>
      <c r="G1476" s="39"/>
      <c r="H1476" s="51"/>
      <c r="I1476" s="45"/>
      <c r="J1476" s="17"/>
      <c r="K1476" s="18" t="str">
        <f t="shared" si="21"/>
        <v xml:space="preserve"> </v>
      </c>
      <c r="L1476" s="34"/>
      <c r="M1476" s="82"/>
      <c r="N1476" s="37"/>
    </row>
    <row r="1477" spans="1:14" x14ac:dyDescent="0.3">
      <c r="A1477" s="27"/>
      <c r="B1477" s="41"/>
      <c r="C1477" s="71"/>
      <c r="D1477" s="28"/>
      <c r="E1477" s="29"/>
      <c r="F1477" s="56"/>
      <c r="G1477" s="39"/>
      <c r="H1477" s="51"/>
      <c r="I1477" s="45"/>
      <c r="J1477" s="17"/>
      <c r="K1477" s="18" t="str">
        <f t="shared" si="21"/>
        <v xml:space="preserve"> </v>
      </c>
      <c r="L1477" s="34"/>
      <c r="M1477" s="82"/>
      <c r="N1477" s="37"/>
    </row>
    <row r="1478" spans="1:14" x14ac:dyDescent="0.3">
      <c r="A1478" s="27"/>
      <c r="B1478" s="41"/>
      <c r="C1478" s="71"/>
      <c r="D1478" s="28"/>
      <c r="E1478" s="29"/>
      <c r="F1478" s="56"/>
      <c r="G1478" s="39"/>
      <c r="H1478" s="51"/>
      <c r="I1478" s="45"/>
      <c r="J1478" s="17"/>
      <c r="K1478" s="18" t="str">
        <f t="shared" si="21"/>
        <v xml:space="preserve"> </v>
      </c>
      <c r="L1478" s="34"/>
      <c r="M1478" s="82"/>
      <c r="N1478" s="37"/>
    </row>
    <row r="1479" spans="1:14" x14ac:dyDescent="0.3">
      <c r="A1479" s="27"/>
      <c r="B1479" s="41"/>
      <c r="C1479" s="71"/>
      <c r="D1479" s="28"/>
      <c r="E1479" s="29"/>
      <c r="F1479" s="56"/>
      <c r="G1479" s="39"/>
      <c r="H1479" s="51"/>
      <c r="I1479" s="45"/>
      <c r="J1479" s="17"/>
      <c r="K1479" s="18" t="str">
        <f t="shared" si="21"/>
        <v xml:space="preserve"> </v>
      </c>
      <c r="L1479" s="34"/>
      <c r="M1479" s="82"/>
      <c r="N1479" s="37"/>
    </row>
    <row r="1480" spans="1:14" x14ac:dyDescent="0.3">
      <c r="A1480" s="27"/>
      <c r="B1480" s="41"/>
      <c r="C1480" s="71"/>
      <c r="D1480" s="28"/>
      <c r="E1480" s="29"/>
      <c r="F1480" s="56"/>
      <c r="G1480" s="39"/>
      <c r="H1480" s="51"/>
      <c r="I1480" s="45"/>
      <c r="J1480" s="17"/>
      <c r="K1480" s="18" t="str">
        <f t="shared" si="21"/>
        <v xml:space="preserve"> </v>
      </c>
      <c r="L1480" s="34"/>
      <c r="M1480" s="82"/>
      <c r="N1480" s="37"/>
    </row>
    <row r="1481" spans="1:14" x14ac:dyDescent="0.3">
      <c r="A1481" s="27"/>
      <c r="B1481" s="41"/>
      <c r="C1481" s="71"/>
      <c r="D1481" s="28"/>
      <c r="E1481" s="29"/>
      <c r="F1481" s="56"/>
      <c r="G1481" s="39"/>
      <c r="H1481" s="51"/>
      <c r="I1481" s="45"/>
      <c r="J1481" s="17"/>
      <c r="K1481" s="18" t="str">
        <f t="shared" si="21"/>
        <v xml:space="preserve"> </v>
      </c>
      <c r="L1481" s="34"/>
      <c r="M1481" s="82"/>
      <c r="N1481" s="37"/>
    </row>
    <row r="1482" spans="1:14" x14ac:dyDescent="0.3">
      <c r="A1482" s="27"/>
      <c r="B1482" s="41"/>
      <c r="C1482" s="71"/>
      <c r="D1482" s="28"/>
      <c r="E1482" s="29"/>
      <c r="F1482" s="56"/>
      <c r="G1482" s="39"/>
      <c r="H1482" s="51"/>
      <c r="I1482" s="45"/>
      <c r="J1482" s="17"/>
      <c r="K1482" s="18" t="str">
        <f t="shared" si="21"/>
        <v xml:space="preserve"> </v>
      </c>
      <c r="L1482" s="34"/>
      <c r="M1482" s="82"/>
      <c r="N1482" s="37"/>
    </row>
    <row r="1483" spans="1:14" x14ac:dyDescent="0.3">
      <c r="A1483" s="26"/>
      <c r="B1483" s="41"/>
      <c r="C1483" s="71"/>
      <c r="D1483" s="28"/>
      <c r="E1483" s="29"/>
      <c r="F1483" s="56"/>
      <c r="G1483" s="39"/>
      <c r="H1483" s="51"/>
      <c r="I1483" s="45"/>
      <c r="J1483" s="17"/>
      <c r="K1483" s="18" t="str">
        <f t="shared" si="21"/>
        <v xml:space="preserve"> </v>
      </c>
      <c r="L1483" s="34"/>
      <c r="M1483" s="82"/>
      <c r="N1483" s="37"/>
    </row>
    <row r="1484" spans="1:14" x14ac:dyDescent="0.3">
      <c r="A1484" s="27"/>
      <c r="B1484" s="41"/>
      <c r="C1484" s="71"/>
      <c r="D1484" s="28"/>
      <c r="E1484" s="29"/>
      <c r="F1484" s="56"/>
      <c r="G1484" s="39"/>
      <c r="H1484" s="51"/>
      <c r="I1484" s="45"/>
      <c r="J1484" s="17"/>
      <c r="K1484" s="18" t="str">
        <f t="shared" si="21"/>
        <v xml:space="preserve"> </v>
      </c>
      <c r="L1484" s="34"/>
      <c r="M1484" s="82"/>
      <c r="N1484" s="37"/>
    </row>
    <row r="1485" spans="1:14" x14ac:dyDescent="0.3">
      <c r="A1485" s="27"/>
      <c r="B1485" s="41"/>
      <c r="C1485" s="71"/>
      <c r="D1485" s="28"/>
      <c r="E1485" s="29"/>
      <c r="F1485" s="56"/>
      <c r="G1485" s="39"/>
      <c r="H1485" s="51"/>
      <c r="I1485" s="45"/>
      <c r="J1485" s="17"/>
      <c r="K1485" s="18" t="str">
        <f t="shared" si="21"/>
        <v xml:space="preserve"> </v>
      </c>
      <c r="L1485" s="34"/>
      <c r="M1485" s="82"/>
      <c r="N1485" s="37"/>
    </row>
    <row r="1486" spans="1:14" x14ac:dyDescent="0.3">
      <c r="A1486" s="27"/>
      <c r="B1486" s="41"/>
      <c r="C1486" s="71"/>
      <c r="D1486" s="28"/>
      <c r="E1486" s="29"/>
      <c r="F1486" s="56"/>
      <c r="G1486" s="39"/>
      <c r="H1486" s="51"/>
      <c r="I1486" s="45"/>
      <c r="J1486" s="17"/>
      <c r="K1486" s="18" t="str">
        <f t="shared" si="21"/>
        <v xml:space="preserve"> </v>
      </c>
      <c r="L1486" s="34"/>
      <c r="M1486" s="82"/>
      <c r="N1486" s="37"/>
    </row>
    <row r="1487" spans="1:14" x14ac:dyDescent="0.3">
      <c r="A1487" s="27"/>
      <c r="B1487" s="41"/>
      <c r="C1487" s="71"/>
      <c r="D1487" s="28"/>
      <c r="E1487" s="29"/>
      <c r="F1487" s="56"/>
      <c r="G1487" s="39"/>
      <c r="H1487" s="51"/>
      <c r="I1487" s="45"/>
      <c r="J1487" s="17"/>
      <c r="K1487" s="18" t="str">
        <f t="shared" si="21"/>
        <v xml:space="preserve"> </v>
      </c>
      <c r="L1487" s="34"/>
      <c r="M1487" s="82"/>
      <c r="N1487" s="37"/>
    </row>
    <row r="1488" spans="1:14" x14ac:dyDescent="0.3">
      <c r="A1488" s="27"/>
      <c r="B1488" s="41"/>
      <c r="C1488" s="71"/>
      <c r="D1488" s="28"/>
      <c r="E1488" s="29"/>
      <c r="F1488" s="56"/>
      <c r="G1488" s="39"/>
      <c r="H1488" s="51"/>
      <c r="I1488" s="45"/>
      <c r="J1488" s="17"/>
      <c r="K1488" s="18" t="str">
        <f t="shared" si="21"/>
        <v xml:space="preserve"> </v>
      </c>
      <c r="L1488" s="34"/>
      <c r="M1488" s="82"/>
      <c r="N1488" s="37"/>
    </row>
    <row r="1489" spans="1:14" x14ac:dyDescent="0.3">
      <c r="A1489" s="27"/>
      <c r="B1489" s="41"/>
      <c r="C1489" s="71"/>
      <c r="D1489" s="28"/>
      <c r="E1489" s="29"/>
      <c r="F1489" s="56"/>
      <c r="G1489" s="39"/>
      <c r="H1489" s="51"/>
      <c r="I1489" s="45"/>
      <c r="J1489" s="17"/>
      <c r="K1489" s="18" t="str">
        <f t="shared" si="21"/>
        <v xml:space="preserve"> </v>
      </c>
      <c r="L1489" s="34"/>
      <c r="M1489" s="82"/>
      <c r="N1489" s="37"/>
    </row>
    <row r="1490" spans="1:14" x14ac:dyDescent="0.3">
      <c r="A1490" s="27"/>
      <c r="B1490" s="41"/>
      <c r="C1490" s="71"/>
      <c r="D1490" s="28"/>
      <c r="E1490" s="29"/>
      <c r="F1490" s="56"/>
      <c r="G1490" s="39"/>
      <c r="H1490" s="51"/>
      <c r="I1490" s="45"/>
      <c r="J1490" s="17"/>
      <c r="K1490" s="18" t="str">
        <f t="shared" si="21"/>
        <v xml:space="preserve"> </v>
      </c>
      <c r="L1490" s="34"/>
      <c r="M1490" s="82"/>
      <c r="N1490" s="37"/>
    </row>
    <row r="1491" spans="1:14" x14ac:dyDescent="0.3">
      <c r="A1491" s="27"/>
      <c r="B1491" s="41"/>
      <c r="C1491" s="71"/>
      <c r="D1491" s="28"/>
      <c r="E1491" s="29"/>
      <c r="F1491" s="56"/>
      <c r="G1491" s="39"/>
      <c r="H1491" s="51"/>
      <c r="I1491" s="45"/>
      <c r="J1491" s="17"/>
      <c r="K1491" s="18" t="str">
        <f t="shared" si="21"/>
        <v xml:space="preserve"> </v>
      </c>
      <c r="L1491" s="34"/>
      <c r="M1491" s="82"/>
      <c r="N1491" s="37"/>
    </row>
    <row r="1492" spans="1:14" x14ac:dyDescent="0.3">
      <c r="A1492" s="27"/>
      <c r="B1492" s="41"/>
      <c r="C1492" s="71"/>
      <c r="D1492" s="28"/>
      <c r="E1492" s="29"/>
      <c r="F1492" s="56"/>
      <c r="G1492" s="39"/>
      <c r="H1492" s="51"/>
      <c r="I1492" s="45"/>
      <c r="J1492" s="17"/>
      <c r="K1492" s="18" t="str">
        <f t="shared" si="21"/>
        <v xml:space="preserve"> </v>
      </c>
      <c r="L1492" s="34"/>
      <c r="M1492" s="82"/>
      <c r="N1492" s="37"/>
    </row>
    <row r="1493" spans="1:14" x14ac:dyDescent="0.3">
      <c r="A1493" s="27"/>
      <c r="B1493" s="41"/>
      <c r="C1493" s="71"/>
      <c r="D1493" s="28"/>
      <c r="E1493" s="29"/>
      <c r="F1493" s="56"/>
      <c r="G1493" s="39"/>
      <c r="H1493" s="51"/>
      <c r="I1493" s="45"/>
      <c r="J1493" s="17"/>
      <c r="K1493" s="18" t="str">
        <f t="shared" si="21"/>
        <v xml:space="preserve"> </v>
      </c>
      <c r="L1493" s="34"/>
      <c r="M1493" s="82"/>
      <c r="N1493" s="37"/>
    </row>
    <row r="1494" spans="1:14" x14ac:dyDescent="0.3">
      <c r="A1494" s="27"/>
      <c r="B1494" s="41"/>
      <c r="C1494" s="71"/>
      <c r="D1494" s="28"/>
      <c r="E1494" s="29"/>
      <c r="F1494" s="56"/>
      <c r="G1494" s="39"/>
      <c r="H1494" s="51"/>
      <c r="I1494" s="45"/>
      <c r="J1494" s="17"/>
      <c r="K1494" s="18" t="str">
        <f t="shared" si="21"/>
        <v xml:space="preserve"> </v>
      </c>
      <c r="L1494" s="34"/>
      <c r="M1494" s="82"/>
      <c r="N1494" s="37"/>
    </row>
    <row r="1495" spans="1:14" x14ac:dyDescent="0.3">
      <c r="A1495" s="27"/>
      <c r="B1495" s="41"/>
      <c r="C1495" s="71"/>
      <c r="D1495" s="28"/>
      <c r="E1495" s="29"/>
      <c r="F1495" s="56"/>
      <c r="G1495" s="39"/>
      <c r="H1495" s="51"/>
      <c r="I1495" s="45"/>
      <c r="J1495" s="17"/>
      <c r="K1495" s="18" t="str">
        <f t="shared" si="21"/>
        <v xml:space="preserve"> </v>
      </c>
      <c r="L1495" s="34"/>
      <c r="M1495" s="82"/>
      <c r="N1495" s="37"/>
    </row>
    <row r="1496" spans="1:14" x14ac:dyDescent="0.3">
      <c r="A1496" s="27"/>
      <c r="B1496" s="41"/>
      <c r="C1496" s="71"/>
      <c r="D1496" s="28"/>
      <c r="E1496" s="29"/>
      <c r="F1496" s="56"/>
      <c r="G1496" s="39"/>
      <c r="H1496" s="51"/>
      <c r="I1496" s="45"/>
      <c r="J1496" s="17"/>
      <c r="K1496" s="18" t="str">
        <f t="shared" si="21"/>
        <v xml:space="preserve"> </v>
      </c>
      <c r="L1496" s="34"/>
      <c r="M1496" s="82"/>
      <c r="N1496" s="37"/>
    </row>
    <row r="1497" spans="1:14" x14ac:dyDescent="0.3">
      <c r="A1497" s="27"/>
      <c r="B1497" s="41"/>
      <c r="C1497" s="71"/>
      <c r="D1497" s="28"/>
      <c r="E1497" s="29"/>
      <c r="F1497" s="56"/>
      <c r="G1497" s="39"/>
      <c r="H1497" s="51"/>
      <c r="I1497" s="45"/>
      <c r="J1497" s="17"/>
      <c r="K1497" s="18" t="str">
        <f t="shared" si="21"/>
        <v xml:space="preserve"> </v>
      </c>
      <c r="L1497" s="34"/>
      <c r="M1497" s="82"/>
      <c r="N1497" s="37"/>
    </row>
    <row r="1498" spans="1:14" x14ac:dyDescent="0.3">
      <c r="A1498" s="27"/>
      <c r="B1498" s="41"/>
      <c r="C1498" s="71"/>
      <c r="D1498" s="28"/>
      <c r="E1498" s="29"/>
      <c r="F1498" s="56"/>
      <c r="G1498" s="39"/>
      <c r="H1498" s="51"/>
      <c r="I1498" s="45"/>
      <c r="J1498" s="17"/>
      <c r="K1498" s="18" t="str">
        <f t="shared" si="21"/>
        <v xml:space="preserve"> </v>
      </c>
      <c r="L1498" s="34"/>
      <c r="M1498" s="82"/>
      <c r="N1498" s="37"/>
    </row>
    <row r="1499" spans="1:14" x14ac:dyDescent="0.3">
      <c r="A1499" s="27"/>
      <c r="B1499" s="41"/>
      <c r="C1499" s="71"/>
      <c r="D1499" s="28"/>
      <c r="E1499" s="29"/>
      <c r="F1499" s="56"/>
      <c r="G1499" s="39"/>
      <c r="H1499" s="51"/>
      <c r="I1499" s="45"/>
      <c r="J1499" s="17"/>
      <c r="K1499" s="18" t="str">
        <f t="shared" si="21"/>
        <v xml:space="preserve"> </v>
      </c>
      <c r="L1499" s="34"/>
      <c r="M1499" s="82"/>
      <c r="N1499" s="37"/>
    </row>
    <row r="1500" spans="1:14" x14ac:dyDescent="0.3">
      <c r="A1500" s="27"/>
      <c r="B1500" s="41"/>
      <c r="C1500" s="71"/>
      <c r="D1500" s="28"/>
      <c r="E1500" s="29"/>
      <c r="F1500" s="56"/>
      <c r="G1500" s="39"/>
      <c r="H1500" s="51"/>
      <c r="I1500" s="45"/>
      <c r="J1500" s="17"/>
      <c r="K1500" s="18" t="str">
        <f t="shared" si="21"/>
        <v xml:space="preserve"> </v>
      </c>
      <c r="L1500" s="34"/>
      <c r="M1500" s="82"/>
      <c r="N1500" s="37"/>
    </row>
    <row r="1501" spans="1:14" x14ac:dyDescent="0.3">
      <c r="A1501" s="27"/>
      <c r="B1501" s="41"/>
      <c r="C1501" s="71"/>
      <c r="D1501" s="28"/>
      <c r="E1501" s="29"/>
      <c r="F1501" s="56"/>
      <c r="G1501" s="39"/>
      <c r="H1501" s="51"/>
      <c r="I1501" s="45"/>
      <c r="J1501" s="17"/>
      <c r="K1501" s="18" t="str">
        <f t="shared" si="21"/>
        <v xml:space="preserve"> </v>
      </c>
      <c r="L1501" s="34"/>
      <c r="M1501" s="82"/>
      <c r="N1501" s="37"/>
    </row>
    <row r="1502" spans="1:14" x14ac:dyDescent="0.3">
      <c r="A1502" s="27"/>
      <c r="B1502" s="41"/>
      <c r="C1502" s="71"/>
      <c r="D1502" s="28"/>
      <c r="E1502" s="29"/>
      <c r="F1502" s="56"/>
      <c r="G1502" s="39"/>
      <c r="H1502" s="51"/>
      <c r="I1502" s="45"/>
      <c r="J1502" s="17"/>
      <c r="K1502" s="18" t="str">
        <f t="shared" si="21"/>
        <v xml:space="preserve"> </v>
      </c>
      <c r="L1502" s="34"/>
      <c r="M1502" s="82"/>
      <c r="N1502" s="37"/>
    </row>
    <row r="1503" spans="1:14" x14ac:dyDescent="0.3">
      <c r="A1503" s="27"/>
      <c r="B1503" s="41"/>
      <c r="C1503" s="71"/>
      <c r="D1503" s="28"/>
      <c r="E1503" s="29"/>
      <c r="F1503" s="56"/>
      <c r="G1503" s="39"/>
      <c r="H1503" s="51"/>
      <c r="I1503" s="45"/>
      <c r="J1503" s="17"/>
      <c r="K1503" s="18" t="str">
        <f t="shared" si="21"/>
        <v xml:space="preserve"> </v>
      </c>
      <c r="L1503" s="34"/>
      <c r="M1503" s="82"/>
      <c r="N1503" s="37"/>
    </row>
    <row r="1504" spans="1:14" x14ac:dyDescent="0.3">
      <c r="A1504" s="27"/>
      <c r="B1504" s="41"/>
      <c r="C1504" s="71"/>
      <c r="D1504" s="28"/>
      <c r="E1504" s="29"/>
      <c r="F1504" s="56"/>
      <c r="G1504" s="39"/>
      <c r="H1504" s="51"/>
      <c r="I1504" s="45"/>
      <c r="J1504" s="17"/>
      <c r="K1504" s="18" t="str">
        <f t="shared" si="21"/>
        <v xml:space="preserve"> </v>
      </c>
      <c r="L1504" s="34"/>
      <c r="M1504" s="82"/>
      <c r="N1504" s="37"/>
    </row>
    <row r="1505" spans="1:14" x14ac:dyDescent="0.3">
      <c r="A1505" s="26"/>
      <c r="B1505" s="41"/>
      <c r="C1505" s="71"/>
      <c r="D1505" s="28"/>
      <c r="E1505" s="29"/>
      <c r="F1505" s="56"/>
      <c r="G1505" s="39"/>
      <c r="H1505" s="51"/>
      <c r="I1505" s="45"/>
      <c r="J1505" s="17"/>
      <c r="K1505" s="18" t="str">
        <f t="shared" si="21"/>
        <v xml:space="preserve"> </v>
      </c>
      <c r="L1505" s="34"/>
      <c r="M1505" s="82"/>
      <c r="N1505" s="37"/>
    </row>
    <row r="1506" spans="1:14" x14ac:dyDescent="0.3">
      <c r="A1506" s="27"/>
      <c r="B1506" s="41"/>
      <c r="C1506" s="71"/>
      <c r="D1506" s="28"/>
      <c r="E1506" s="29"/>
      <c r="F1506" s="56"/>
      <c r="G1506" s="39"/>
      <c r="H1506" s="51"/>
      <c r="I1506" s="45"/>
      <c r="J1506" s="17"/>
      <c r="K1506" s="18" t="str">
        <f t="shared" si="21"/>
        <v xml:space="preserve"> </v>
      </c>
      <c r="L1506" s="34"/>
      <c r="M1506" s="82"/>
      <c r="N1506" s="37"/>
    </row>
    <row r="1507" spans="1:14" x14ac:dyDescent="0.3">
      <c r="A1507" s="27"/>
      <c r="B1507" s="41"/>
      <c r="C1507" s="71"/>
      <c r="D1507" s="28"/>
      <c r="E1507" s="29"/>
      <c r="F1507" s="56"/>
      <c r="G1507" s="39"/>
      <c r="H1507" s="51"/>
      <c r="I1507" s="45"/>
      <c r="J1507" s="17"/>
      <c r="K1507" s="18" t="str">
        <f t="shared" si="21"/>
        <v xml:space="preserve"> </v>
      </c>
      <c r="L1507" s="34"/>
      <c r="M1507" s="82"/>
      <c r="N1507" s="37"/>
    </row>
    <row r="1508" spans="1:14" x14ac:dyDescent="0.3">
      <c r="A1508" s="27"/>
      <c r="B1508" s="41"/>
      <c r="C1508" s="71"/>
      <c r="D1508" s="28"/>
      <c r="E1508" s="29"/>
      <c r="F1508" s="56"/>
      <c r="G1508" s="39"/>
      <c r="H1508" s="51"/>
      <c r="I1508" s="45"/>
      <c r="J1508" s="17"/>
      <c r="K1508" s="18" t="str">
        <f t="shared" si="21"/>
        <v xml:space="preserve"> </v>
      </c>
      <c r="L1508" s="34"/>
      <c r="M1508" s="82"/>
      <c r="N1508" s="37"/>
    </row>
    <row r="1509" spans="1:14" x14ac:dyDescent="0.3">
      <c r="A1509" s="27"/>
      <c r="B1509" s="41"/>
      <c r="C1509" s="71"/>
      <c r="D1509" s="28"/>
      <c r="E1509" s="29"/>
      <c r="F1509" s="56"/>
      <c r="G1509" s="39"/>
      <c r="H1509" s="51"/>
      <c r="I1509" s="45"/>
      <c r="J1509" s="17"/>
      <c r="K1509" s="18" t="str">
        <f t="shared" si="21"/>
        <v xml:space="preserve"> </v>
      </c>
      <c r="L1509" s="34"/>
      <c r="M1509" s="82"/>
      <c r="N1509" s="37"/>
    </row>
    <row r="1510" spans="1:14" x14ac:dyDescent="0.3">
      <c r="A1510" s="27"/>
      <c r="B1510" s="41"/>
      <c r="C1510" s="71"/>
      <c r="D1510" s="28"/>
      <c r="E1510" s="29"/>
      <c r="F1510" s="56"/>
      <c r="G1510" s="39"/>
      <c r="H1510" s="51"/>
      <c r="I1510" s="45"/>
      <c r="J1510" s="17"/>
      <c r="K1510" s="18" t="str">
        <f t="shared" si="21"/>
        <v xml:space="preserve"> </v>
      </c>
      <c r="L1510" s="34"/>
      <c r="M1510" s="82"/>
      <c r="N1510" s="37"/>
    </row>
    <row r="1511" spans="1:14" x14ac:dyDescent="0.3">
      <c r="A1511" s="27"/>
      <c r="B1511" s="41"/>
      <c r="C1511" s="71"/>
      <c r="D1511" s="28"/>
      <c r="E1511" s="29"/>
      <c r="F1511" s="56"/>
      <c r="G1511" s="39"/>
      <c r="H1511" s="51"/>
      <c r="I1511" s="45"/>
      <c r="J1511" s="17"/>
      <c r="K1511" s="18" t="str">
        <f t="shared" si="21"/>
        <v xml:space="preserve"> </v>
      </c>
      <c r="L1511" s="34"/>
      <c r="M1511" s="82"/>
      <c r="N1511" s="37"/>
    </row>
    <row r="1512" spans="1:14" x14ac:dyDescent="0.3">
      <c r="A1512" s="27"/>
      <c r="B1512" s="41"/>
      <c r="C1512" s="71"/>
      <c r="D1512" s="28"/>
      <c r="E1512" s="29"/>
      <c r="F1512" s="56"/>
      <c r="G1512" s="39"/>
      <c r="H1512" s="51"/>
      <c r="I1512" s="45"/>
      <c r="J1512" s="17"/>
      <c r="K1512" s="18" t="str">
        <f t="shared" si="21"/>
        <v xml:space="preserve"> </v>
      </c>
      <c r="L1512" s="34"/>
      <c r="M1512" s="82"/>
      <c r="N1512" s="37"/>
    </row>
    <row r="1513" spans="1:14" x14ac:dyDescent="0.3">
      <c r="A1513" s="27"/>
      <c r="B1513" s="41"/>
      <c r="C1513" s="71"/>
      <c r="D1513" s="28"/>
      <c r="E1513" s="29"/>
      <c r="F1513" s="56"/>
      <c r="G1513" s="39"/>
      <c r="H1513" s="51"/>
      <c r="I1513" s="45"/>
      <c r="J1513" s="17"/>
      <c r="K1513" s="18" t="str">
        <f t="shared" si="21"/>
        <v xml:space="preserve"> </v>
      </c>
      <c r="L1513" s="34"/>
      <c r="M1513" s="82"/>
      <c r="N1513" s="37"/>
    </row>
    <row r="1514" spans="1:14" x14ac:dyDescent="0.3">
      <c r="A1514" s="27"/>
      <c r="B1514" s="41"/>
      <c r="C1514" s="71"/>
      <c r="D1514" s="28"/>
      <c r="E1514" s="29"/>
      <c r="F1514" s="56"/>
      <c r="G1514" s="39"/>
      <c r="H1514" s="51"/>
      <c r="I1514" s="45"/>
      <c r="J1514" s="17"/>
      <c r="K1514" s="18" t="str">
        <f t="shared" si="21"/>
        <v xml:space="preserve"> </v>
      </c>
      <c r="L1514" s="34"/>
      <c r="M1514" s="82"/>
      <c r="N1514" s="37"/>
    </row>
    <row r="1515" spans="1:14" x14ac:dyDescent="0.3">
      <c r="A1515" s="27"/>
      <c r="B1515" s="41"/>
      <c r="C1515" s="71"/>
      <c r="D1515" s="28"/>
      <c r="E1515" s="29"/>
      <c r="F1515" s="56"/>
      <c r="G1515" s="39"/>
      <c r="H1515" s="51"/>
      <c r="I1515" s="45"/>
      <c r="J1515" s="17"/>
      <c r="K1515" s="18" t="str">
        <f t="shared" si="21"/>
        <v xml:space="preserve"> </v>
      </c>
      <c r="L1515" s="34"/>
      <c r="M1515" s="82"/>
      <c r="N1515" s="37"/>
    </row>
    <row r="1516" spans="1:14" x14ac:dyDescent="0.3">
      <c r="A1516" s="27"/>
      <c r="B1516" s="41"/>
      <c r="C1516" s="71"/>
      <c r="D1516" s="28"/>
      <c r="E1516" s="29"/>
      <c r="F1516" s="56"/>
      <c r="G1516" s="39"/>
      <c r="H1516" s="51"/>
      <c r="I1516" s="45"/>
      <c r="J1516" s="17"/>
      <c r="K1516" s="18" t="str">
        <f t="shared" si="21"/>
        <v xml:space="preserve"> </v>
      </c>
      <c r="L1516" s="34"/>
      <c r="M1516" s="82"/>
      <c r="N1516" s="37"/>
    </row>
    <row r="1517" spans="1:14" x14ac:dyDescent="0.3">
      <c r="A1517" s="27"/>
      <c r="B1517" s="41"/>
      <c r="C1517" s="71"/>
      <c r="D1517" s="28"/>
      <c r="E1517" s="29"/>
      <c r="F1517" s="56"/>
      <c r="G1517" s="39"/>
      <c r="H1517" s="51"/>
      <c r="I1517" s="45"/>
      <c r="J1517" s="17"/>
      <c r="K1517" s="18" t="str">
        <f t="shared" ref="K1517:K1580" si="22">IF(I1517,IF(ISNUMBER(J1517),J1517*I1517," ")," ")</f>
        <v xml:space="preserve"> </v>
      </c>
      <c r="L1517" s="34"/>
      <c r="M1517" s="82"/>
      <c r="N1517" s="37"/>
    </row>
    <row r="1518" spans="1:14" x14ac:dyDescent="0.3">
      <c r="A1518" s="27"/>
      <c r="B1518" s="41"/>
      <c r="C1518" s="71"/>
      <c r="D1518" s="28"/>
      <c r="E1518" s="29"/>
      <c r="F1518" s="56"/>
      <c r="G1518" s="39"/>
      <c r="H1518" s="51"/>
      <c r="I1518" s="45"/>
      <c r="J1518" s="17"/>
      <c r="K1518" s="18" t="str">
        <f t="shared" si="22"/>
        <v xml:space="preserve"> </v>
      </c>
      <c r="L1518" s="34"/>
      <c r="M1518" s="82"/>
      <c r="N1518" s="37"/>
    </row>
    <row r="1519" spans="1:14" x14ac:dyDescent="0.3">
      <c r="A1519" s="27"/>
      <c r="B1519" s="41"/>
      <c r="C1519" s="71"/>
      <c r="D1519" s="28"/>
      <c r="E1519" s="29"/>
      <c r="F1519" s="56"/>
      <c r="G1519" s="39"/>
      <c r="H1519" s="51"/>
      <c r="I1519" s="45"/>
      <c r="J1519" s="17"/>
      <c r="K1519" s="18" t="str">
        <f t="shared" si="22"/>
        <v xml:space="preserve"> </v>
      </c>
      <c r="L1519" s="34"/>
      <c r="M1519" s="82"/>
      <c r="N1519" s="37"/>
    </row>
    <row r="1520" spans="1:14" x14ac:dyDescent="0.3">
      <c r="A1520" s="27"/>
      <c r="B1520" s="41"/>
      <c r="C1520" s="71"/>
      <c r="D1520" s="28"/>
      <c r="E1520" s="29"/>
      <c r="F1520" s="56"/>
      <c r="G1520" s="39"/>
      <c r="H1520" s="51"/>
      <c r="I1520" s="45"/>
      <c r="J1520" s="17"/>
      <c r="K1520" s="18" t="str">
        <f t="shared" si="22"/>
        <v xml:space="preserve"> </v>
      </c>
      <c r="L1520" s="34"/>
      <c r="M1520" s="82"/>
      <c r="N1520" s="37"/>
    </row>
    <row r="1521" spans="1:14" x14ac:dyDescent="0.3">
      <c r="A1521" s="27"/>
      <c r="B1521" s="41"/>
      <c r="C1521" s="71"/>
      <c r="D1521" s="28"/>
      <c r="E1521" s="29"/>
      <c r="F1521" s="56"/>
      <c r="G1521" s="39"/>
      <c r="H1521" s="51"/>
      <c r="I1521" s="45"/>
      <c r="J1521" s="17"/>
      <c r="K1521" s="18" t="str">
        <f t="shared" si="22"/>
        <v xml:space="preserve"> </v>
      </c>
      <c r="L1521" s="34"/>
      <c r="M1521" s="82"/>
      <c r="N1521" s="37"/>
    </row>
    <row r="1522" spans="1:14" x14ac:dyDescent="0.3">
      <c r="A1522" s="27"/>
      <c r="B1522" s="41"/>
      <c r="C1522" s="71"/>
      <c r="D1522" s="28"/>
      <c r="E1522" s="29"/>
      <c r="F1522" s="56"/>
      <c r="G1522" s="39"/>
      <c r="H1522" s="51"/>
      <c r="I1522" s="45"/>
      <c r="J1522" s="17"/>
      <c r="K1522" s="18" t="str">
        <f t="shared" si="22"/>
        <v xml:space="preserve"> </v>
      </c>
      <c r="L1522" s="34"/>
      <c r="M1522" s="82"/>
      <c r="N1522" s="37"/>
    </row>
    <row r="1523" spans="1:14" x14ac:dyDescent="0.3">
      <c r="A1523" s="27"/>
      <c r="B1523" s="41"/>
      <c r="C1523" s="71"/>
      <c r="D1523" s="28"/>
      <c r="E1523" s="29"/>
      <c r="F1523" s="56"/>
      <c r="G1523" s="39"/>
      <c r="H1523" s="51"/>
      <c r="I1523" s="45"/>
      <c r="J1523" s="17"/>
      <c r="K1523" s="18" t="str">
        <f t="shared" si="22"/>
        <v xml:space="preserve"> </v>
      </c>
      <c r="L1523" s="34"/>
      <c r="M1523" s="82"/>
      <c r="N1523" s="37"/>
    </row>
    <row r="1524" spans="1:14" x14ac:dyDescent="0.3">
      <c r="A1524" s="27"/>
      <c r="B1524" s="41"/>
      <c r="C1524" s="71"/>
      <c r="D1524" s="28"/>
      <c r="E1524" s="29"/>
      <c r="F1524" s="56"/>
      <c r="G1524" s="39"/>
      <c r="H1524" s="51"/>
      <c r="I1524" s="45"/>
      <c r="J1524" s="17"/>
      <c r="K1524" s="18" t="str">
        <f t="shared" si="22"/>
        <v xml:space="preserve"> </v>
      </c>
      <c r="L1524" s="34"/>
      <c r="M1524" s="82"/>
      <c r="N1524" s="37"/>
    </row>
    <row r="1525" spans="1:14" x14ac:dyDescent="0.3">
      <c r="A1525" s="27"/>
      <c r="B1525" s="41"/>
      <c r="C1525" s="71"/>
      <c r="D1525" s="28"/>
      <c r="E1525" s="29"/>
      <c r="F1525" s="56"/>
      <c r="G1525" s="39"/>
      <c r="H1525" s="51"/>
      <c r="I1525" s="45"/>
      <c r="J1525" s="17"/>
      <c r="K1525" s="18" t="str">
        <f t="shared" si="22"/>
        <v xml:space="preserve"> </v>
      </c>
      <c r="L1525" s="34"/>
      <c r="M1525" s="82"/>
      <c r="N1525" s="37"/>
    </row>
    <row r="1526" spans="1:14" x14ac:dyDescent="0.3">
      <c r="A1526" s="27"/>
      <c r="B1526" s="41"/>
      <c r="C1526" s="71"/>
      <c r="D1526" s="28"/>
      <c r="E1526" s="29"/>
      <c r="F1526" s="56"/>
      <c r="G1526" s="39"/>
      <c r="H1526" s="51"/>
      <c r="I1526" s="45"/>
      <c r="J1526" s="17"/>
      <c r="K1526" s="18" t="str">
        <f t="shared" si="22"/>
        <v xml:space="preserve"> </v>
      </c>
      <c r="L1526" s="34"/>
      <c r="M1526" s="82"/>
      <c r="N1526" s="37"/>
    </row>
    <row r="1527" spans="1:14" x14ac:dyDescent="0.3">
      <c r="A1527" s="26"/>
      <c r="B1527" s="41"/>
      <c r="C1527" s="71"/>
      <c r="D1527" s="28"/>
      <c r="E1527" s="29"/>
      <c r="F1527" s="56"/>
      <c r="G1527" s="39"/>
      <c r="H1527" s="51"/>
      <c r="I1527" s="45"/>
      <c r="J1527" s="17"/>
      <c r="K1527" s="18" t="str">
        <f t="shared" si="22"/>
        <v xml:space="preserve"> </v>
      </c>
      <c r="L1527" s="34"/>
      <c r="M1527" s="82"/>
      <c r="N1527" s="37"/>
    </row>
    <row r="1528" spans="1:14" x14ac:dyDescent="0.3">
      <c r="A1528" s="27"/>
      <c r="B1528" s="41"/>
      <c r="C1528" s="71"/>
      <c r="D1528" s="28"/>
      <c r="E1528" s="29"/>
      <c r="F1528" s="56"/>
      <c r="G1528" s="39"/>
      <c r="H1528" s="51"/>
      <c r="I1528" s="45"/>
      <c r="J1528" s="17"/>
      <c r="K1528" s="18" t="str">
        <f t="shared" si="22"/>
        <v xml:space="preserve"> </v>
      </c>
      <c r="L1528" s="34"/>
      <c r="M1528" s="82"/>
      <c r="N1528" s="37"/>
    </row>
    <row r="1529" spans="1:14" x14ac:dyDescent="0.3">
      <c r="A1529" s="27"/>
      <c r="B1529" s="41"/>
      <c r="C1529" s="71"/>
      <c r="D1529" s="28"/>
      <c r="E1529" s="29"/>
      <c r="F1529" s="56"/>
      <c r="G1529" s="39"/>
      <c r="H1529" s="51"/>
      <c r="I1529" s="45"/>
      <c r="J1529" s="17"/>
      <c r="K1529" s="18" t="str">
        <f t="shared" si="22"/>
        <v xml:space="preserve"> </v>
      </c>
      <c r="L1529" s="34"/>
      <c r="M1529" s="82"/>
      <c r="N1529" s="37"/>
    </row>
    <row r="1530" spans="1:14" x14ac:dyDescent="0.3">
      <c r="A1530" s="27"/>
      <c r="B1530" s="41"/>
      <c r="C1530" s="71"/>
      <c r="D1530" s="28"/>
      <c r="E1530" s="29"/>
      <c r="F1530" s="56"/>
      <c r="G1530" s="39"/>
      <c r="H1530" s="51"/>
      <c r="I1530" s="45"/>
      <c r="J1530" s="17"/>
      <c r="K1530" s="18" t="str">
        <f t="shared" si="22"/>
        <v xml:space="preserve"> </v>
      </c>
      <c r="L1530" s="34"/>
      <c r="M1530" s="82"/>
      <c r="N1530" s="37"/>
    </row>
    <row r="1531" spans="1:14" x14ac:dyDescent="0.3">
      <c r="A1531" s="27"/>
      <c r="B1531" s="41"/>
      <c r="C1531" s="71"/>
      <c r="D1531" s="28"/>
      <c r="E1531" s="29"/>
      <c r="F1531" s="56"/>
      <c r="G1531" s="39"/>
      <c r="H1531" s="51"/>
      <c r="I1531" s="45"/>
      <c r="J1531" s="17"/>
      <c r="K1531" s="18" t="str">
        <f t="shared" si="22"/>
        <v xml:space="preserve"> </v>
      </c>
      <c r="L1531" s="34"/>
      <c r="M1531" s="82"/>
      <c r="N1531" s="37"/>
    </row>
    <row r="1532" spans="1:14" x14ac:dyDescent="0.3">
      <c r="A1532" s="27"/>
      <c r="B1532" s="41"/>
      <c r="C1532" s="71"/>
      <c r="D1532" s="28"/>
      <c r="E1532" s="29"/>
      <c r="F1532" s="56"/>
      <c r="G1532" s="39"/>
      <c r="H1532" s="51"/>
      <c r="I1532" s="45"/>
      <c r="J1532" s="17"/>
      <c r="K1532" s="18" t="str">
        <f t="shared" si="22"/>
        <v xml:space="preserve"> </v>
      </c>
      <c r="L1532" s="34"/>
      <c r="M1532" s="82"/>
      <c r="N1532" s="37"/>
    </row>
    <row r="1533" spans="1:14" x14ac:dyDescent="0.3">
      <c r="A1533" s="27"/>
      <c r="B1533" s="41"/>
      <c r="C1533" s="71"/>
      <c r="D1533" s="28"/>
      <c r="E1533" s="29"/>
      <c r="F1533" s="56"/>
      <c r="G1533" s="39"/>
      <c r="H1533" s="51"/>
      <c r="I1533" s="45"/>
      <c r="J1533" s="17"/>
      <c r="K1533" s="18" t="str">
        <f t="shared" si="22"/>
        <v xml:space="preserve"> </v>
      </c>
      <c r="L1533" s="34"/>
      <c r="M1533" s="82"/>
      <c r="N1533" s="37"/>
    </row>
    <row r="1534" spans="1:14" x14ac:dyDescent="0.3">
      <c r="A1534" s="27"/>
      <c r="B1534" s="41"/>
      <c r="C1534" s="71"/>
      <c r="D1534" s="28"/>
      <c r="E1534" s="29"/>
      <c r="F1534" s="56"/>
      <c r="G1534" s="39"/>
      <c r="H1534" s="51"/>
      <c r="I1534" s="45"/>
      <c r="J1534" s="17"/>
      <c r="K1534" s="18" t="str">
        <f t="shared" si="22"/>
        <v xml:space="preserve"> </v>
      </c>
      <c r="L1534" s="34"/>
      <c r="M1534" s="82"/>
      <c r="N1534" s="37"/>
    </row>
    <row r="1535" spans="1:14" x14ac:dyDescent="0.3">
      <c r="A1535" s="27"/>
      <c r="B1535" s="41"/>
      <c r="C1535" s="71"/>
      <c r="D1535" s="28"/>
      <c r="E1535" s="29"/>
      <c r="F1535" s="56"/>
      <c r="G1535" s="39"/>
      <c r="H1535" s="51"/>
      <c r="I1535" s="45"/>
      <c r="J1535" s="17"/>
      <c r="K1535" s="18" t="str">
        <f t="shared" si="22"/>
        <v xml:space="preserve"> </v>
      </c>
      <c r="L1535" s="34"/>
      <c r="M1535" s="82"/>
      <c r="N1535" s="37"/>
    </row>
    <row r="1536" spans="1:14" x14ac:dyDescent="0.3">
      <c r="A1536" s="27"/>
      <c r="B1536" s="41"/>
      <c r="C1536" s="71"/>
      <c r="D1536" s="28"/>
      <c r="E1536" s="29"/>
      <c r="F1536" s="56"/>
      <c r="G1536" s="39"/>
      <c r="H1536" s="51"/>
      <c r="I1536" s="45"/>
      <c r="J1536" s="17"/>
      <c r="K1536" s="18" t="str">
        <f t="shared" si="22"/>
        <v xml:space="preserve"> </v>
      </c>
      <c r="L1536" s="34"/>
      <c r="M1536" s="82"/>
      <c r="N1536" s="37"/>
    </row>
    <row r="1537" spans="1:14" x14ac:dyDescent="0.3">
      <c r="A1537" s="27"/>
      <c r="B1537" s="41"/>
      <c r="C1537" s="71"/>
      <c r="D1537" s="28"/>
      <c r="E1537" s="29"/>
      <c r="F1537" s="56"/>
      <c r="G1537" s="39"/>
      <c r="H1537" s="51"/>
      <c r="I1537" s="45"/>
      <c r="J1537" s="17"/>
      <c r="K1537" s="18" t="str">
        <f t="shared" si="22"/>
        <v xml:space="preserve"> </v>
      </c>
      <c r="L1537" s="34"/>
      <c r="M1537" s="82"/>
      <c r="N1537" s="37"/>
    </row>
    <row r="1538" spans="1:14" x14ac:dyDescent="0.3">
      <c r="A1538" s="27"/>
      <c r="B1538" s="41"/>
      <c r="C1538" s="71"/>
      <c r="D1538" s="28"/>
      <c r="E1538" s="29"/>
      <c r="F1538" s="56"/>
      <c r="G1538" s="39"/>
      <c r="H1538" s="51"/>
      <c r="I1538" s="45"/>
      <c r="J1538" s="17"/>
      <c r="K1538" s="18" t="str">
        <f t="shared" si="22"/>
        <v xml:space="preserve"> </v>
      </c>
      <c r="L1538" s="34"/>
      <c r="M1538" s="82"/>
      <c r="N1538" s="37"/>
    </row>
    <row r="1539" spans="1:14" x14ac:dyDescent="0.3">
      <c r="A1539" s="27"/>
      <c r="B1539" s="41"/>
      <c r="C1539" s="71"/>
      <c r="D1539" s="28"/>
      <c r="E1539" s="29"/>
      <c r="F1539" s="56"/>
      <c r="G1539" s="39"/>
      <c r="H1539" s="51"/>
      <c r="I1539" s="45"/>
      <c r="J1539" s="17"/>
      <c r="K1539" s="18" t="str">
        <f t="shared" si="22"/>
        <v xml:space="preserve"> </v>
      </c>
      <c r="L1539" s="34"/>
      <c r="M1539" s="82"/>
      <c r="N1539" s="37"/>
    </row>
    <row r="1540" spans="1:14" x14ac:dyDescent="0.3">
      <c r="A1540" s="27"/>
      <c r="B1540" s="41"/>
      <c r="C1540" s="71"/>
      <c r="D1540" s="28"/>
      <c r="E1540" s="29"/>
      <c r="F1540" s="56"/>
      <c r="G1540" s="39"/>
      <c r="H1540" s="51"/>
      <c r="I1540" s="45"/>
      <c r="J1540" s="17"/>
      <c r="K1540" s="18" t="str">
        <f t="shared" si="22"/>
        <v xml:space="preserve"> </v>
      </c>
      <c r="L1540" s="34"/>
      <c r="M1540" s="82"/>
      <c r="N1540" s="37"/>
    </row>
    <row r="1541" spans="1:14" x14ac:dyDescent="0.3">
      <c r="A1541" s="27"/>
      <c r="B1541" s="41"/>
      <c r="C1541" s="71"/>
      <c r="D1541" s="28"/>
      <c r="E1541" s="29"/>
      <c r="F1541" s="56"/>
      <c r="G1541" s="39"/>
      <c r="H1541" s="51"/>
      <c r="I1541" s="45"/>
      <c r="J1541" s="17"/>
      <c r="K1541" s="18" t="str">
        <f t="shared" si="22"/>
        <v xml:space="preserve"> </v>
      </c>
      <c r="L1541" s="34"/>
      <c r="M1541" s="82"/>
      <c r="N1541" s="37"/>
    </row>
    <row r="1542" spans="1:14" x14ac:dyDescent="0.3">
      <c r="A1542" s="27"/>
      <c r="B1542" s="41"/>
      <c r="C1542" s="71"/>
      <c r="D1542" s="28"/>
      <c r="E1542" s="29"/>
      <c r="F1542" s="56"/>
      <c r="G1542" s="39"/>
      <c r="H1542" s="51"/>
      <c r="I1542" s="45"/>
      <c r="J1542" s="17"/>
      <c r="K1542" s="18" t="str">
        <f t="shared" si="22"/>
        <v xml:space="preserve"> </v>
      </c>
      <c r="L1542" s="34"/>
      <c r="M1542" s="82"/>
      <c r="N1542" s="37"/>
    </row>
    <row r="1543" spans="1:14" x14ac:dyDescent="0.3">
      <c r="A1543" s="27"/>
      <c r="B1543" s="41"/>
      <c r="C1543" s="71"/>
      <c r="D1543" s="28"/>
      <c r="E1543" s="29"/>
      <c r="F1543" s="56"/>
      <c r="G1543" s="39"/>
      <c r="H1543" s="51"/>
      <c r="I1543" s="45"/>
      <c r="J1543" s="17"/>
      <c r="K1543" s="18" t="str">
        <f t="shared" si="22"/>
        <v xml:space="preserve"> </v>
      </c>
      <c r="L1543" s="34"/>
      <c r="M1543" s="82"/>
      <c r="N1543" s="37"/>
    </row>
    <row r="1544" spans="1:14" x14ac:dyDescent="0.3">
      <c r="A1544" s="27"/>
      <c r="B1544" s="41"/>
      <c r="C1544" s="71"/>
      <c r="D1544" s="28"/>
      <c r="E1544" s="29"/>
      <c r="F1544" s="56"/>
      <c r="G1544" s="39"/>
      <c r="H1544" s="51"/>
      <c r="I1544" s="45"/>
      <c r="J1544" s="17"/>
      <c r="K1544" s="18" t="str">
        <f t="shared" si="22"/>
        <v xml:space="preserve"> </v>
      </c>
      <c r="L1544" s="34"/>
      <c r="M1544" s="82"/>
      <c r="N1544" s="37"/>
    </row>
    <row r="1545" spans="1:14" x14ac:dyDescent="0.3">
      <c r="A1545" s="27"/>
      <c r="B1545" s="41"/>
      <c r="C1545" s="71"/>
      <c r="D1545" s="28"/>
      <c r="E1545" s="29"/>
      <c r="F1545" s="56"/>
      <c r="G1545" s="39"/>
      <c r="H1545" s="51"/>
      <c r="I1545" s="45"/>
      <c r="J1545" s="17"/>
      <c r="K1545" s="18" t="str">
        <f t="shared" si="22"/>
        <v xml:space="preserve"> </v>
      </c>
      <c r="L1545" s="34"/>
      <c r="M1545" s="82"/>
      <c r="N1545" s="37"/>
    </row>
    <row r="1546" spans="1:14" x14ac:dyDescent="0.3">
      <c r="A1546" s="27"/>
      <c r="B1546" s="41"/>
      <c r="C1546" s="71"/>
      <c r="D1546" s="28"/>
      <c r="E1546" s="29"/>
      <c r="F1546" s="56"/>
      <c r="G1546" s="39"/>
      <c r="H1546" s="51"/>
      <c r="I1546" s="45"/>
      <c r="J1546" s="17"/>
      <c r="K1546" s="18" t="str">
        <f t="shared" si="22"/>
        <v xml:space="preserve"> </v>
      </c>
      <c r="L1546" s="34"/>
      <c r="M1546" s="82"/>
      <c r="N1546" s="37"/>
    </row>
    <row r="1547" spans="1:14" x14ac:dyDescent="0.3">
      <c r="A1547" s="27"/>
      <c r="B1547" s="41"/>
      <c r="C1547" s="71"/>
      <c r="D1547" s="28"/>
      <c r="E1547" s="29"/>
      <c r="F1547" s="56"/>
      <c r="G1547" s="39"/>
      <c r="H1547" s="51"/>
      <c r="I1547" s="45"/>
      <c r="J1547" s="17"/>
      <c r="K1547" s="18" t="str">
        <f t="shared" si="22"/>
        <v xml:space="preserve"> </v>
      </c>
      <c r="L1547" s="34"/>
      <c r="M1547" s="82"/>
      <c r="N1547" s="37"/>
    </row>
    <row r="1548" spans="1:14" x14ac:dyDescent="0.3">
      <c r="A1548" s="27"/>
      <c r="B1548" s="41"/>
      <c r="C1548" s="71"/>
      <c r="D1548" s="28"/>
      <c r="E1548" s="29"/>
      <c r="F1548" s="56"/>
      <c r="G1548" s="39"/>
      <c r="H1548" s="51"/>
      <c r="I1548" s="45"/>
      <c r="J1548" s="17"/>
      <c r="K1548" s="18" t="str">
        <f t="shared" si="22"/>
        <v xml:space="preserve"> </v>
      </c>
      <c r="L1548" s="34"/>
      <c r="M1548" s="82"/>
      <c r="N1548" s="37"/>
    </row>
    <row r="1549" spans="1:14" x14ac:dyDescent="0.3">
      <c r="A1549" s="26"/>
      <c r="B1549" s="41"/>
      <c r="C1549" s="71"/>
      <c r="D1549" s="28"/>
      <c r="E1549" s="29"/>
      <c r="F1549" s="56"/>
      <c r="G1549" s="39"/>
      <c r="H1549" s="51"/>
      <c r="I1549" s="45"/>
      <c r="J1549" s="17"/>
      <c r="K1549" s="18" t="str">
        <f t="shared" si="22"/>
        <v xml:space="preserve"> </v>
      </c>
      <c r="L1549" s="34"/>
      <c r="M1549" s="82"/>
      <c r="N1549" s="37"/>
    </row>
    <row r="1550" spans="1:14" x14ac:dyDescent="0.3">
      <c r="A1550" s="27"/>
      <c r="B1550" s="41"/>
      <c r="C1550" s="71"/>
      <c r="D1550" s="28"/>
      <c r="E1550" s="29"/>
      <c r="F1550" s="56"/>
      <c r="G1550" s="39"/>
      <c r="H1550" s="51"/>
      <c r="I1550" s="45"/>
      <c r="J1550" s="17"/>
      <c r="K1550" s="18" t="str">
        <f t="shared" si="22"/>
        <v xml:space="preserve"> </v>
      </c>
      <c r="L1550" s="34"/>
      <c r="M1550" s="82"/>
      <c r="N1550" s="37"/>
    </row>
    <row r="1551" spans="1:14" x14ac:dyDescent="0.3">
      <c r="A1551" s="27"/>
      <c r="B1551" s="41"/>
      <c r="C1551" s="71"/>
      <c r="D1551" s="28"/>
      <c r="E1551" s="29"/>
      <c r="F1551" s="56"/>
      <c r="G1551" s="39"/>
      <c r="H1551" s="51"/>
      <c r="I1551" s="45"/>
      <c r="J1551" s="17"/>
      <c r="K1551" s="18" t="str">
        <f t="shared" si="22"/>
        <v xml:space="preserve"> </v>
      </c>
      <c r="L1551" s="34"/>
      <c r="M1551" s="82"/>
      <c r="N1551" s="37"/>
    </row>
    <row r="1552" spans="1:14" x14ac:dyDescent="0.3">
      <c r="A1552" s="27"/>
      <c r="B1552" s="41"/>
      <c r="C1552" s="71"/>
      <c r="D1552" s="28"/>
      <c r="E1552" s="29"/>
      <c r="F1552" s="56"/>
      <c r="G1552" s="39"/>
      <c r="H1552" s="51"/>
      <c r="I1552" s="45"/>
      <c r="J1552" s="17"/>
      <c r="K1552" s="18" t="str">
        <f t="shared" si="22"/>
        <v xml:space="preserve"> </v>
      </c>
      <c r="L1552" s="34"/>
      <c r="M1552" s="82"/>
      <c r="N1552" s="37"/>
    </row>
    <row r="1553" spans="1:14" x14ac:dyDescent="0.3">
      <c r="A1553" s="27"/>
      <c r="B1553" s="41"/>
      <c r="C1553" s="71"/>
      <c r="D1553" s="28"/>
      <c r="E1553" s="29"/>
      <c r="F1553" s="56"/>
      <c r="G1553" s="39"/>
      <c r="H1553" s="51"/>
      <c r="I1553" s="45"/>
      <c r="J1553" s="17"/>
      <c r="K1553" s="18" t="str">
        <f t="shared" si="22"/>
        <v xml:space="preserve"> </v>
      </c>
      <c r="L1553" s="34"/>
      <c r="M1553" s="82"/>
      <c r="N1553" s="37"/>
    </row>
    <row r="1554" spans="1:14" x14ac:dyDescent="0.3">
      <c r="A1554" s="27"/>
      <c r="B1554" s="41"/>
      <c r="C1554" s="71"/>
      <c r="D1554" s="28"/>
      <c r="E1554" s="29"/>
      <c r="F1554" s="56"/>
      <c r="G1554" s="39"/>
      <c r="H1554" s="51"/>
      <c r="I1554" s="45"/>
      <c r="J1554" s="17"/>
      <c r="K1554" s="18" t="str">
        <f t="shared" si="22"/>
        <v xml:space="preserve"> </v>
      </c>
      <c r="L1554" s="34"/>
      <c r="M1554" s="82"/>
      <c r="N1554" s="37"/>
    </row>
    <row r="1555" spans="1:14" x14ac:dyDescent="0.3">
      <c r="A1555" s="27"/>
      <c r="B1555" s="41"/>
      <c r="C1555" s="71"/>
      <c r="D1555" s="28"/>
      <c r="E1555" s="29"/>
      <c r="F1555" s="56"/>
      <c r="G1555" s="39"/>
      <c r="H1555" s="51"/>
      <c r="I1555" s="45"/>
      <c r="J1555" s="17"/>
      <c r="K1555" s="18" t="str">
        <f t="shared" si="22"/>
        <v xml:space="preserve"> </v>
      </c>
      <c r="L1555" s="34"/>
      <c r="M1555" s="82"/>
      <c r="N1555" s="37"/>
    </row>
    <row r="1556" spans="1:14" x14ac:dyDescent="0.3">
      <c r="A1556" s="27"/>
      <c r="B1556" s="41"/>
      <c r="C1556" s="71"/>
      <c r="D1556" s="28"/>
      <c r="E1556" s="29"/>
      <c r="F1556" s="56"/>
      <c r="G1556" s="39"/>
      <c r="H1556" s="51"/>
      <c r="I1556" s="45"/>
      <c r="J1556" s="17"/>
      <c r="K1556" s="18" t="str">
        <f t="shared" si="22"/>
        <v xml:space="preserve"> </v>
      </c>
      <c r="L1556" s="34"/>
      <c r="M1556" s="82"/>
      <c r="N1556" s="37"/>
    </row>
    <row r="1557" spans="1:14" x14ac:dyDescent="0.3">
      <c r="A1557" s="27"/>
      <c r="B1557" s="41"/>
      <c r="C1557" s="71"/>
      <c r="D1557" s="28"/>
      <c r="E1557" s="29"/>
      <c r="F1557" s="56"/>
      <c r="G1557" s="39"/>
      <c r="H1557" s="51"/>
      <c r="I1557" s="45"/>
      <c r="J1557" s="17"/>
      <c r="K1557" s="18" t="str">
        <f t="shared" si="22"/>
        <v xml:space="preserve"> </v>
      </c>
      <c r="L1557" s="34"/>
      <c r="M1557" s="82"/>
      <c r="N1557" s="37"/>
    </row>
    <row r="1558" spans="1:14" x14ac:dyDescent="0.3">
      <c r="A1558" s="27"/>
      <c r="B1558" s="41"/>
      <c r="C1558" s="71"/>
      <c r="D1558" s="28"/>
      <c r="E1558" s="29"/>
      <c r="F1558" s="56"/>
      <c r="G1558" s="39"/>
      <c r="H1558" s="51"/>
      <c r="I1558" s="45"/>
      <c r="J1558" s="17"/>
      <c r="K1558" s="18" t="str">
        <f t="shared" si="22"/>
        <v xml:space="preserve"> </v>
      </c>
      <c r="L1558" s="34"/>
      <c r="M1558" s="82"/>
      <c r="N1558" s="37"/>
    </row>
    <row r="1559" spans="1:14" x14ac:dyDescent="0.3">
      <c r="A1559" s="27"/>
      <c r="B1559" s="41"/>
      <c r="C1559" s="71"/>
      <c r="D1559" s="28"/>
      <c r="E1559" s="29"/>
      <c r="F1559" s="56"/>
      <c r="G1559" s="39"/>
      <c r="H1559" s="51"/>
      <c r="I1559" s="45"/>
      <c r="J1559" s="17"/>
      <c r="K1559" s="18" t="str">
        <f t="shared" si="22"/>
        <v xml:space="preserve"> </v>
      </c>
      <c r="L1559" s="34"/>
      <c r="M1559" s="82"/>
      <c r="N1559" s="37"/>
    </row>
    <row r="1560" spans="1:14" x14ac:dyDescent="0.3">
      <c r="A1560" s="27"/>
      <c r="B1560" s="41"/>
      <c r="C1560" s="71"/>
      <c r="D1560" s="28"/>
      <c r="E1560" s="29"/>
      <c r="F1560" s="56"/>
      <c r="G1560" s="39"/>
      <c r="H1560" s="51"/>
      <c r="I1560" s="45"/>
      <c r="J1560" s="17"/>
      <c r="K1560" s="18" t="str">
        <f t="shared" si="22"/>
        <v xml:space="preserve"> </v>
      </c>
      <c r="L1560" s="34"/>
      <c r="M1560" s="82"/>
      <c r="N1560" s="37"/>
    </row>
    <row r="1561" spans="1:14" x14ac:dyDescent="0.3">
      <c r="A1561" s="27"/>
      <c r="B1561" s="41"/>
      <c r="C1561" s="71"/>
      <c r="D1561" s="28"/>
      <c r="E1561" s="29"/>
      <c r="F1561" s="56"/>
      <c r="G1561" s="39"/>
      <c r="H1561" s="51"/>
      <c r="I1561" s="45"/>
      <c r="J1561" s="17"/>
      <c r="K1561" s="18" t="str">
        <f t="shared" si="22"/>
        <v xml:space="preserve"> </v>
      </c>
      <c r="L1561" s="34"/>
      <c r="M1561" s="82"/>
      <c r="N1561" s="37"/>
    </row>
    <row r="1562" spans="1:14" x14ac:dyDescent="0.3">
      <c r="A1562" s="27"/>
      <c r="B1562" s="41"/>
      <c r="C1562" s="71"/>
      <c r="D1562" s="28"/>
      <c r="E1562" s="29"/>
      <c r="F1562" s="56"/>
      <c r="G1562" s="39"/>
      <c r="H1562" s="51"/>
      <c r="I1562" s="45"/>
      <c r="J1562" s="17"/>
      <c r="K1562" s="18" t="str">
        <f t="shared" si="22"/>
        <v xml:space="preserve"> </v>
      </c>
      <c r="L1562" s="34"/>
      <c r="M1562" s="82"/>
      <c r="N1562" s="37"/>
    </row>
    <row r="1563" spans="1:14" x14ac:dyDescent="0.3">
      <c r="A1563" s="27"/>
      <c r="B1563" s="41"/>
      <c r="C1563" s="71"/>
      <c r="D1563" s="28"/>
      <c r="E1563" s="29"/>
      <c r="F1563" s="56"/>
      <c r="G1563" s="39"/>
      <c r="H1563" s="51"/>
      <c r="I1563" s="45"/>
      <c r="J1563" s="17"/>
      <c r="K1563" s="18" t="str">
        <f t="shared" si="22"/>
        <v xml:space="preserve"> </v>
      </c>
      <c r="L1563" s="34"/>
      <c r="M1563" s="82"/>
      <c r="N1563" s="37"/>
    </row>
    <row r="1564" spans="1:14" x14ac:dyDescent="0.3">
      <c r="A1564" s="27"/>
      <c r="B1564" s="41"/>
      <c r="C1564" s="71"/>
      <c r="D1564" s="28"/>
      <c r="E1564" s="29"/>
      <c r="F1564" s="56"/>
      <c r="G1564" s="39"/>
      <c r="H1564" s="51"/>
      <c r="I1564" s="45"/>
      <c r="J1564" s="17"/>
      <c r="K1564" s="18" t="str">
        <f t="shared" si="22"/>
        <v xml:space="preserve"> </v>
      </c>
      <c r="L1564" s="34"/>
      <c r="M1564" s="82"/>
      <c r="N1564" s="37"/>
    </row>
    <row r="1565" spans="1:14" x14ac:dyDescent="0.3">
      <c r="A1565" s="27"/>
      <c r="B1565" s="41"/>
      <c r="C1565" s="71"/>
      <c r="D1565" s="28"/>
      <c r="E1565" s="29"/>
      <c r="F1565" s="56"/>
      <c r="G1565" s="39"/>
      <c r="H1565" s="51"/>
      <c r="I1565" s="45"/>
      <c r="J1565" s="17"/>
      <c r="K1565" s="18" t="str">
        <f t="shared" si="22"/>
        <v xml:space="preserve"> </v>
      </c>
      <c r="L1565" s="34"/>
      <c r="M1565" s="82"/>
      <c r="N1565" s="37"/>
    </row>
    <row r="1566" spans="1:14" x14ac:dyDescent="0.3">
      <c r="A1566" s="27"/>
      <c r="B1566" s="41"/>
      <c r="C1566" s="71"/>
      <c r="D1566" s="28"/>
      <c r="E1566" s="29"/>
      <c r="F1566" s="56"/>
      <c r="G1566" s="39"/>
      <c r="H1566" s="51"/>
      <c r="I1566" s="45"/>
      <c r="J1566" s="17"/>
      <c r="K1566" s="18" t="str">
        <f t="shared" si="22"/>
        <v xml:space="preserve"> </v>
      </c>
      <c r="L1566" s="34"/>
      <c r="M1566" s="82"/>
      <c r="N1566" s="37"/>
    </row>
    <row r="1567" spans="1:14" x14ac:dyDescent="0.3">
      <c r="A1567" s="27"/>
      <c r="B1567" s="41"/>
      <c r="C1567" s="71"/>
      <c r="D1567" s="28"/>
      <c r="E1567" s="29"/>
      <c r="F1567" s="56"/>
      <c r="G1567" s="39"/>
      <c r="H1567" s="51"/>
      <c r="I1567" s="45"/>
      <c r="J1567" s="17"/>
      <c r="K1567" s="18" t="str">
        <f t="shared" si="22"/>
        <v xml:space="preserve"> </v>
      </c>
      <c r="L1567" s="34"/>
      <c r="M1567" s="82"/>
      <c r="N1567" s="37"/>
    </row>
    <row r="1568" spans="1:14" x14ac:dyDescent="0.3">
      <c r="A1568" s="27"/>
      <c r="B1568" s="41"/>
      <c r="C1568" s="71"/>
      <c r="D1568" s="28"/>
      <c r="E1568" s="29"/>
      <c r="F1568" s="56"/>
      <c r="G1568" s="39"/>
      <c r="H1568" s="51"/>
      <c r="I1568" s="45"/>
      <c r="J1568" s="17"/>
      <c r="K1568" s="18" t="str">
        <f t="shared" si="22"/>
        <v xml:space="preserve"> </v>
      </c>
      <c r="L1568" s="34"/>
      <c r="M1568" s="82"/>
      <c r="N1568" s="37"/>
    </row>
    <row r="1569" spans="1:14" x14ac:dyDescent="0.3">
      <c r="A1569" s="27"/>
      <c r="B1569" s="41"/>
      <c r="C1569" s="71"/>
      <c r="D1569" s="28"/>
      <c r="E1569" s="29"/>
      <c r="F1569" s="56"/>
      <c r="G1569" s="39"/>
      <c r="H1569" s="51"/>
      <c r="I1569" s="45"/>
      <c r="J1569" s="17"/>
      <c r="K1569" s="18" t="str">
        <f t="shared" si="22"/>
        <v xml:space="preserve"> </v>
      </c>
      <c r="L1569" s="34"/>
      <c r="M1569" s="82"/>
      <c r="N1569" s="37"/>
    </row>
    <row r="1570" spans="1:14" x14ac:dyDescent="0.3">
      <c r="A1570" s="27"/>
      <c r="B1570" s="41"/>
      <c r="C1570" s="71"/>
      <c r="D1570" s="28"/>
      <c r="E1570" s="29"/>
      <c r="F1570" s="56"/>
      <c r="G1570" s="39"/>
      <c r="H1570" s="51"/>
      <c r="I1570" s="45"/>
      <c r="J1570" s="17"/>
      <c r="K1570" s="18" t="str">
        <f t="shared" si="22"/>
        <v xml:space="preserve"> </v>
      </c>
      <c r="L1570" s="34"/>
      <c r="M1570" s="82"/>
      <c r="N1570" s="37"/>
    </row>
    <row r="1571" spans="1:14" x14ac:dyDescent="0.3">
      <c r="A1571" s="26"/>
      <c r="B1571" s="41"/>
      <c r="C1571" s="71"/>
      <c r="D1571" s="28"/>
      <c r="E1571" s="29"/>
      <c r="F1571" s="56"/>
      <c r="G1571" s="39"/>
      <c r="H1571" s="51"/>
      <c r="I1571" s="45"/>
      <c r="J1571" s="17"/>
      <c r="K1571" s="18" t="str">
        <f t="shared" si="22"/>
        <v xml:space="preserve"> </v>
      </c>
      <c r="L1571" s="34"/>
      <c r="M1571" s="82"/>
      <c r="N1571" s="37"/>
    </row>
    <row r="1572" spans="1:14" x14ac:dyDescent="0.3">
      <c r="A1572" s="27"/>
      <c r="B1572" s="41"/>
      <c r="C1572" s="71"/>
      <c r="D1572" s="28"/>
      <c r="E1572" s="29"/>
      <c r="F1572" s="56"/>
      <c r="G1572" s="39"/>
      <c r="H1572" s="51"/>
      <c r="I1572" s="45"/>
      <c r="J1572" s="17"/>
      <c r="K1572" s="18" t="str">
        <f t="shared" si="22"/>
        <v xml:space="preserve"> </v>
      </c>
      <c r="L1572" s="34"/>
      <c r="M1572" s="82"/>
      <c r="N1572" s="37"/>
    </row>
    <row r="1573" spans="1:14" x14ac:dyDescent="0.3">
      <c r="A1573" s="27"/>
      <c r="B1573" s="41"/>
      <c r="C1573" s="71"/>
      <c r="D1573" s="28"/>
      <c r="E1573" s="29"/>
      <c r="F1573" s="56"/>
      <c r="G1573" s="39"/>
      <c r="H1573" s="51"/>
      <c r="I1573" s="45"/>
      <c r="J1573" s="17"/>
      <c r="K1573" s="18" t="str">
        <f t="shared" si="22"/>
        <v xml:space="preserve"> </v>
      </c>
      <c r="L1573" s="34"/>
      <c r="M1573" s="82"/>
      <c r="N1573" s="37"/>
    </row>
    <row r="1574" spans="1:14" x14ac:dyDescent="0.3">
      <c r="A1574" s="27"/>
      <c r="B1574" s="41"/>
      <c r="C1574" s="71"/>
      <c r="D1574" s="28"/>
      <c r="E1574" s="29"/>
      <c r="F1574" s="56"/>
      <c r="G1574" s="39"/>
      <c r="H1574" s="51"/>
      <c r="I1574" s="45"/>
      <c r="J1574" s="17"/>
      <c r="K1574" s="18" t="str">
        <f t="shared" si="22"/>
        <v xml:space="preserve"> </v>
      </c>
      <c r="L1574" s="34"/>
      <c r="M1574" s="82"/>
      <c r="N1574" s="37"/>
    </row>
    <row r="1575" spans="1:14" x14ac:dyDescent="0.3">
      <c r="A1575" s="27"/>
      <c r="B1575" s="41"/>
      <c r="C1575" s="71"/>
      <c r="D1575" s="28"/>
      <c r="E1575" s="29"/>
      <c r="F1575" s="56"/>
      <c r="G1575" s="39"/>
      <c r="H1575" s="51"/>
      <c r="I1575" s="45"/>
      <c r="J1575" s="17"/>
      <c r="K1575" s="18" t="str">
        <f t="shared" si="22"/>
        <v xml:space="preserve"> </v>
      </c>
      <c r="L1575" s="34"/>
      <c r="M1575" s="82"/>
      <c r="N1575" s="37"/>
    </row>
    <row r="1576" spans="1:14" x14ac:dyDescent="0.3">
      <c r="A1576" s="27"/>
      <c r="B1576" s="41"/>
      <c r="C1576" s="71"/>
      <c r="D1576" s="28"/>
      <c r="E1576" s="29"/>
      <c r="F1576" s="56"/>
      <c r="G1576" s="39"/>
      <c r="H1576" s="51"/>
      <c r="I1576" s="45"/>
      <c r="J1576" s="17"/>
      <c r="K1576" s="18" t="str">
        <f t="shared" si="22"/>
        <v xml:space="preserve"> </v>
      </c>
      <c r="L1576" s="34"/>
      <c r="M1576" s="82"/>
      <c r="N1576" s="37"/>
    </row>
    <row r="1577" spans="1:14" x14ac:dyDescent="0.3">
      <c r="A1577" s="27"/>
      <c r="B1577" s="41"/>
      <c r="C1577" s="71"/>
      <c r="D1577" s="28"/>
      <c r="E1577" s="29"/>
      <c r="F1577" s="56"/>
      <c r="G1577" s="39"/>
      <c r="H1577" s="51"/>
      <c r="I1577" s="45"/>
      <c r="J1577" s="17"/>
      <c r="K1577" s="18" t="str">
        <f t="shared" si="22"/>
        <v xml:space="preserve"> </v>
      </c>
      <c r="L1577" s="34"/>
      <c r="M1577" s="82"/>
      <c r="N1577" s="37"/>
    </row>
    <row r="1578" spans="1:14" x14ac:dyDescent="0.3">
      <c r="A1578" s="27"/>
      <c r="B1578" s="41"/>
      <c r="C1578" s="71"/>
      <c r="D1578" s="28"/>
      <c r="E1578" s="29"/>
      <c r="F1578" s="56"/>
      <c r="G1578" s="39"/>
      <c r="H1578" s="51"/>
      <c r="I1578" s="45"/>
      <c r="J1578" s="17"/>
      <c r="K1578" s="18" t="str">
        <f t="shared" si="22"/>
        <v xml:space="preserve"> </v>
      </c>
      <c r="L1578" s="34"/>
      <c r="M1578" s="82"/>
      <c r="N1578" s="37"/>
    </row>
    <row r="1579" spans="1:14" x14ac:dyDescent="0.3">
      <c r="A1579" s="27"/>
      <c r="B1579" s="41"/>
      <c r="C1579" s="71"/>
      <c r="D1579" s="28"/>
      <c r="E1579" s="29"/>
      <c r="F1579" s="56"/>
      <c r="G1579" s="39"/>
      <c r="H1579" s="51"/>
      <c r="I1579" s="45"/>
      <c r="J1579" s="17"/>
      <c r="K1579" s="18" t="str">
        <f t="shared" si="22"/>
        <v xml:space="preserve"> </v>
      </c>
      <c r="L1579" s="34"/>
      <c r="M1579" s="82"/>
      <c r="N1579" s="37"/>
    </row>
    <row r="1580" spans="1:14" x14ac:dyDescent="0.3">
      <c r="A1580" s="27"/>
      <c r="B1580" s="41"/>
      <c r="C1580" s="71"/>
      <c r="D1580" s="28"/>
      <c r="E1580" s="29"/>
      <c r="F1580" s="56"/>
      <c r="G1580" s="39"/>
      <c r="H1580" s="51"/>
      <c r="I1580" s="45"/>
      <c r="J1580" s="17"/>
      <c r="K1580" s="18" t="str">
        <f t="shared" si="22"/>
        <v xml:space="preserve"> </v>
      </c>
      <c r="L1580" s="34"/>
      <c r="M1580" s="82"/>
      <c r="N1580" s="37"/>
    </row>
    <row r="1581" spans="1:14" x14ac:dyDescent="0.3">
      <c r="A1581" s="27"/>
      <c r="B1581" s="41"/>
      <c r="C1581" s="71"/>
      <c r="D1581" s="28"/>
      <c r="E1581" s="29"/>
      <c r="F1581" s="56"/>
      <c r="G1581" s="39"/>
      <c r="H1581" s="51"/>
      <c r="I1581" s="45"/>
      <c r="J1581" s="17"/>
      <c r="K1581" s="18" t="str">
        <f t="shared" ref="K1581:K1595" si="23">IF(I1581,IF(ISNUMBER(J1581),J1581*I1581," ")," ")</f>
        <v xml:space="preserve"> </v>
      </c>
      <c r="L1581" s="34"/>
      <c r="M1581" s="82"/>
      <c r="N1581" s="37"/>
    </row>
    <row r="1582" spans="1:14" x14ac:dyDescent="0.3">
      <c r="A1582" s="27"/>
      <c r="B1582" s="41"/>
      <c r="C1582" s="71"/>
      <c r="D1582" s="28"/>
      <c r="E1582" s="29"/>
      <c r="F1582" s="56"/>
      <c r="G1582" s="39"/>
      <c r="H1582" s="51"/>
      <c r="I1582" s="45"/>
      <c r="J1582" s="17"/>
      <c r="K1582" s="18" t="str">
        <f t="shared" si="23"/>
        <v xml:space="preserve"> </v>
      </c>
      <c r="L1582" s="34"/>
      <c r="M1582" s="82"/>
      <c r="N1582" s="37"/>
    </row>
    <row r="1583" spans="1:14" x14ac:dyDescent="0.3">
      <c r="A1583" s="27"/>
      <c r="B1583" s="41"/>
      <c r="C1583" s="71"/>
      <c r="D1583" s="28"/>
      <c r="E1583" s="29"/>
      <c r="F1583" s="56"/>
      <c r="G1583" s="39"/>
      <c r="H1583" s="51"/>
      <c r="I1583" s="45"/>
      <c r="J1583" s="17"/>
      <c r="K1583" s="18" t="str">
        <f t="shared" si="23"/>
        <v xml:space="preserve"> </v>
      </c>
      <c r="L1583" s="34"/>
      <c r="M1583" s="82"/>
      <c r="N1583" s="37"/>
    </row>
    <row r="1584" spans="1:14" x14ac:dyDescent="0.3">
      <c r="A1584" s="27"/>
      <c r="B1584" s="41"/>
      <c r="C1584" s="71"/>
      <c r="D1584" s="28"/>
      <c r="E1584" s="29"/>
      <c r="F1584" s="56"/>
      <c r="G1584" s="39"/>
      <c r="H1584" s="51"/>
      <c r="I1584" s="45"/>
      <c r="J1584" s="17"/>
      <c r="K1584" s="18" t="str">
        <f t="shared" si="23"/>
        <v xml:space="preserve"> </v>
      </c>
      <c r="L1584" s="34"/>
      <c r="M1584" s="82"/>
      <c r="N1584" s="37"/>
    </row>
    <row r="1585" spans="1:14" x14ac:dyDescent="0.3">
      <c r="A1585" s="27"/>
      <c r="B1585" s="41"/>
      <c r="C1585" s="71"/>
      <c r="D1585" s="28"/>
      <c r="E1585" s="29"/>
      <c r="F1585" s="56"/>
      <c r="G1585" s="39"/>
      <c r="H1585" s="51"/>
      <c r="I1585" s="45"/>
      <c r="J1585" s="17"/>
      <c r="K1585" s="18" t="str">
        <f t="shared" si="23"/>
        <v xml:space="preserve"> </v>
      </c>
      <c r="L1585" s="34"/>
      <c r="M1585" s="82"/>
      <c r="N1585" s="37"/>
    </row>
    <row r="1586" spans="1:14" x14ac:dyDescent="0.3">
      <c r="A1586" s="27"/>
      <c r="B1586" s="41"/>
      <c r="C1586" s="71"/>
      <c r="D1586" s="28"/>
      <c r="E1586" s="29"/>
      <c r="F1586" s="56"/>
      <c r="G1586" s="39"/>
      <c r="H1586" s="51"/>
      <c r="I1586" s="45"/>
      <c r="J1586" s="17"/>
      <c r="K1586" s="18" t="str">
        <f t="shared" si="23"/>
        <v xml:space="preserve"> </v>
      </c>
      <c r="L1586" s="34"/>
      <c r="M1586" s="82"/>
      <c r="N1586" s="37"/>
    </row>
    <row r="1587" spans="1:14" x14ac:dyDescent="0.3">
      <c r="A1587" s="27"/>
      <c r="B1587" s="41"/>
      <c r="C1587" s="71"/>
      <c r="D1587" s="28"/>
      <c r="E1587" s="29"/>
      <c r="F1587" s="56"/>
      <c r="G1587" s="39"/>
      <c r="H1587" s="51"/>
      <c r="I1587" s="45"/>
      <c r="J1587" s="17"/>
      <c r="K1587" s="18" t="str">
        <f t="shared" si="23"/>
        <v xml:space="preserve"> </v>
      </c>
      <c r="L1587" s="34"/>
      <c r="M1587" s="82"/>
      <c r="N1587" s="37"/>
    </row>
    <row r="1588" spans="1:14" x14ac:dyDescent="0.3">
      <c r="A1588" s="27"/>
      <c r="B1588" s="41"/>
      <c r="C1588" s="71"/>
      <c r="D1588" s="28"/>
      <c r="E1588" s="29"/>
      <c r="F1588" s="56"/>
      <c r="G1588" s="39"/>
      <c r="H1588" s="51"/>
      <c r="I1588" s="45"/>
      <c r="J1588" s="17"/>
      <c r="K1588" s="18" t="str">
        <f t="shared" si="23"/>
        <v xml:space="preserve"> </v>
      </c>
      <c r="L1588" s="34"/>
      <c r="M1588" s="82"/>
      <c r="N1588" s="37"/>
    </row>
    <row r="1589" spans="1:14" x14ac:dyDescent="0.3">
      <c r="A1589" s="27"/>
      <c r="B1589" s="41"/>
      <c r="C1589" s="71"/>
      <c r="D1589" s="28"/>
      <c r="E1589" s="29"/>
      <c r="F1589" s="56"/>
      <c r="G1589" s="39"/>
      <c r="H1589" s="51"/>
      <c r="I1589" s="45"/>
      <c r="J1589" s="17"/>
      <c r="K1589" s="18" t="str">
        <f t="shared" si="23"/>
        <v xml:space="preserve"> </v>
      </c>
      <c r="L1589" s="34"/>
      <c r="M1589" s="82"/>
      <c r="N1589" s="37"/>
    </row>
    <row r="1590" spans="1:14" x14ac:dyDescent="0.3">
      <c r="A1590" s="27"/>
      <c r="B1590" s="41"/>
      <c r="C1590" s="71"/>
      <c r="D1590" s="28"/>
      <c r="E1590" s="29"/>
      <c r="F1590" s="56"/>
      <c r="G1590" s="39"/>
      <c r="H1590" s="51"/>
      <c r="I1590" s="45"/>
      <c r="J1590" s="17"/>
      <c r="K1590" s="18" t="str">
        <f t="shared" si="23"/>
        <v xml:space="preserve"> </v>
      </c>
      <c r="L1590" s="34"/>
      <c r="M1590" s="82"/>
      <c r="N1590" s="37"/>
    </row>
    <row r="1591" spans="1:14" x14ac:dyDescent="0.3">
      <c r="A1591" s="27"/>
      <c r="B1591" s="41"/>
      <c r="C1591" s="71"/>
      <c r="D1591" s="28"/>
      <c r="E1591" s="29"/>
      <c r="F1591" s="56"/>
      <c r="G1591" s="39"/>
      <c r="H1591" s="51"/>
      <c r="I1591" s="45"/>
      <c r="J1591" s="17"/>
      <c r="K1591" s="18" t="str">
        <f t="shared" si="23"/>
        <v xml:space="preserve"> </v>
      </c>
      <c r="L1591" s="34"/>
      <c r="M1591" s="82"/>
      <c r="N1591" s="37"/>
    </row>
    <row r="1592" spans="1:14" x14ac:dyDescent="0.3">
      <c r="A1592" s="27"/>
      <c r="B1592" s="41"/>
      <c r="C1592" s="71"/>
      <c r="D1592" s="28"/>
      <c r="E1592" s="29"/>
      <c r="F1592" s="56"/>
      <c r="G1592" s="39"/>
      <c r="H1592" s="51"/>
      <c r="I1592" s="45"/>
      <c r="J1592" s="17"/>
      <c r="K1592" s="18" t="str">
        <f t="shared" si="23"/>
        <v xml:space="preserve"> </v>
      </c>
      <c r="L1592" s="34"/>
      <c r="M1592" s="82"/>
      <c r="N1592" s="37"/>
    </row>
    <row r="1593" spans="1:14" x14ac:dyDescent="0.3">
      <c r="A1593" s="26"/>
      <c r="B1593" s="41"/>
      <c r="C1593" s="71"/>
      <c r="D1593" s="28"/>
      <c r="E1593" s="29"/>
      <c r="F1593" s="56"/>
      <c r="G1593" s="39"/>
      <c r="H1593" s="51"/>
      <c r="I1593" s="45"/>
      <c r="J1593" s="17"/>
      <c r="K1593" s="18" t="str">
        <f t="shared" si="23"/>
        <v xml:space="preserve"> </v>
      </c>
      <c r="L1593" s="34"/>
      <c r="M1593" s="82"/>
      <c r="N1593" s="37"/>
    </row>
    <row r="1594" spans="1:14" x14ac:dyDescent="0.3">
      <c r="A1594" s="27"/>
      <c r="B1594" s="41"/>
      <c r="C1594" s="71"/>
      <c r="D1594" s="28"/>
      <c r="E1594" s="29"/>
      <c r="F1594" s="56"/>
      <c r="G1594" s="39"/>
      <c r="H1594" s="51"/>
      <c r="I1594" s="45"/>
      <c r="J1594" s="17"/>
      <c r="K1594" s="18" t="str">
        <f t="shared" si="23"/>
        <v xml:space="preserve"> </v>
      </c>
      <c r="L1594" s="34"/>
      <c r="M1594" s="82"/>
      <c r="N1594" s="37"/>
    </row>
    <row r="1595" spans="1:14" x14ac:dyDescent="0.3">
      <c r="A1595" s="27"/>
      <c r="B1595" s="41"/>
      <c r="C1595" s="71"/>
      <c r="D1595" s="28"/>
      <c r="E1595" s="29"/>
      <c r="F1595" s="56"/>
      <c r="G1595" s="39"/>
      <c r="H1595" s="51"/>
      <c r="I1595" s="45"/>
      <c r="J1595" s="17"/>
      <c r="K1595" s="18" t="str">
        <f t="shared" si="23"/>
        <v xml:space="preserve"> </v>
      </c>
      <c r="L1595" s="34"/>
      <c r="M1595" s="82"/>
      <c r="N1595" s="37"/>
    </row>
    <row r="1596" spans="1:14" ht="13.5" thickBot="1" x14ac:dyDescent="0.35">
      <c r="A1596" s="30"/>
      <c r="B1596" s="42"/>
      <c r="C1596" s="72"/>
      <c r="D1596" s="31"/>
      <c r="E1596" s="32"/>
      <c r="F1596" s="21"/>
      <c r="G1596" s="40"/>
      <c r="H1596" s="52"/>
      <c r="I1596" s="46"/>
      <c r="J1596" s="22"/>
      <c r="K1596" s="23" t="str">
        <f>IF(I1596,IF(ISNUMBER(J1596),J1596*I1596," ")," ")</f>
        <v xml:space="preserve"> </v>
      </c>
      <c r="L1596" s="35"/>
      <c r="M1596" s="95"/>
      <c r="N1596" s="38"/>
    </row>
  </sheetData>
  <mergeCells count="122">
    <mergeCell ref="B25:D25"/>
    <mergeCell ref="B31:D31"/>
    <mergeCell ref="B38:D38"/>
    <mergeCell ref="B44:D44"/>
    <mergeCell ref="B50:D50"/>
    <mergeCell ref="B56:D56"/>
    <mergeCell ref="B2:E4"/>
    <mergeCell ref="L2:L4"/>
    <mergeCell ref="B8:E8"/>
    <mergeCell ref="B11:E11"/>
    <mergeCell ref="B13:D13"/>
    <mergeCell ref="B19:D19"/>
    <mergeCell ref="B98:D98"/>
    <mergeCell ref="B103:D103"/>
    <mergeCell ref="B109:D109"/>
    <mergeCell ref="B115:D115"/>
    <mergeCell ref="B121:D121"/>
    <mergeCell ref="B127:D127"/>
    <mergeCell ref="B63:D63"/>
    <mergeCell ref="B69:D69"/>
    <mergeCell ref="B75:D75"/>
    <mergeCell ref="B81:D81"/>
    <mergeCell ref="B88:D88"/>
    <mergeCell ref="B93:D93"/>
    <mergeCell ref="B168:D168"/>
    <mergeCell ref="B174:D174"/>
    <mergeCell ref="B180:D180"/>
    <mergeCell ref="B187:D187"/>
    <mergeCell ref="B193:D193"/>
    <mergeCell ref="B199:D199"/>
    <mergeCell ref="B135:E135"/>
    <mergeCell ref="B137:D137"/>
    <mergeCell ref="B143:D143"/>
    <mergeCell ref="B149:D149"/>
    <mergeCell ref="B155:D155"/>
    <mergeCell ref="B162:D162"/>
    <mergeCell ref="B235:D235"/>
    <mergeCell ref="B241:D241"/>
    <mergeCell ref="B247:D247"/>
    <mergeCell ref="B253:D253"/>
    <mergeCell ref="B260:E260"/>
    <mergeCell ref="B262:D262"/>
    <mergeCell ref="B205:D205"/>
    <mergeCell ref="B212:D212"/>
    <mergeCell ref="B217:D217"/>
    <mergeCell ref="B222:D222"/>
    <mergeCell ref="B227:D227"/>
    <mergeCell ref="B233:E233"/>
    <mergeCell ref="B299:D299"/>
    <mergeCell ref="B305:D305"/>
    <mergeCell ref="B311:D311"/>
    <mergeCell ref="B317:D317"/>
    <mergeCell ref="B323:D323"/>
    <mergeCell ref="B329:D329"/>
    <mergeCell ref="B268:D268"/>
    <mergeCell ref="B274:D274"/>
    <mergeCell ref="B280:D280"/>
    <mergeCell ref="B288:E288"/>
    <mergeCell ref="B291:E291"/>
    <mergeCell ref="B293:D293"/>
    <mergeCell ref="B373:D373"/>
    <mergeCell ref="B379:D379"/>
    <mergeCell ref="B386:D386"/>
    <mergeCell ref="B392:D392"/>
    <mergeCell ref="B398:D398"/>
    <mergeCell ref="B404:D404"/>
    <mergeCell ref="B336:D336"/>
    <mergeCell ref="B342:D342"/>
    <mergeCell ref="B348:D348"/>
    <mergeCell ref="B354:D354"/>
    <mergeCell ref="B361:D361"/>
    <mergeCell ref="B367:D367"/>
    <mergeCell ref="B447:D447"/>
    <mergeCell ref="B453:D453"/>
    <mergeCell ref="B460:D460"/>
    <mergeCell ref="B466:D466"/>
    <mergeCell ref="B472:D472"/>
    <mergeCell ref="B478:D478"/>
    <mergeCell ref="B411:D411"/>
    <mergeCell ref="B417:D417"/>
    <mergeCell ref="B423:D423"/>
    <mergeCell ref="B429:D429"/>
    <mergeCell ref="B435:D435"/>
    <mergeCell ref="B441:D441"/>
    <mergeCell ref="B516:D516"/>
    <mergeCell ref="B522:D522"/>
    <mergeCell ref="B528:D528"/>
    <mergeCell ref="B534:D534"/>
    <mergeCell ref="B540:D540"/>
    <mergeCell ref="B547:D547"/>
    <mergeCell ref="B484:D484"/>
    <mergeCell ref="B490:D490"/>
    <mergeCell ref="B496:D496"/>
    <mergeCell ref="B502:E502"/>
    <mergeCell ref="B504:D504"/>
    <mergeCell ref="B510:D510"/>
    <mergeCell ref="B590:D590"/>
    <mergeCell ref="B597:D597"/>
    <mergeCell ref="B603:D603"/>
    <mergeCell ref="B609:D609"/>
    <mergeCell ref="B615:D615"/>
    <mergeCell ref="B622:D622"/>
    <mergeCell ref="B553:D553"/>
    <mergeCell ref="B559:D559"/>
    <mergeCell ref="B565:D565"/>
    <mergeCell ref="B572:D572"/>
    <mergeCell ref="B578:D578"/>
    <mergeCell ref="B584:D584"/>
    <mergeCell ref="B701:D701"/>
    <mergeCell ref="B707:D707"/>
    <mergeCell ref="B664:D664"/>
    <mergeCell ref="B671:D671"/>
    <mergeCell ref="B677:D677"/>
    <mergeCell ref="B683:D683"/>
    <mergeCell ref="B689:D689"/>
    <mergeCell ref="B695:D695"/>
    <mergeCell ref="B628:D628"/>
    <mergeCell ref="B634:D634"/>
    <mergeCell ref="B640:D640"/>
    <mergeCell ref="B646:D646"/>
    <mergeCell ref="B652:D652"/>
    <mergeCell ref="B658:D658"/>
  </mergeCells>
  <hyperlinks>
    <hyperlink ref="G4" r:id="rId1" xr:uid="{90A5CF9B-74C6-4B0B-8C10-B8E30922917D}"/>
    <hyperlink ref="G3" r:id="rId2" xr:uid="{63728A19-7E95-4A04-AE52-1687E6C33F0B}"/>
    <hyperlink ref="G14" r:id="rId3" xr:uid="{E360DD3F-12C3-49E7-AE50-5CD56A2F9120}"/>
    <hyperlink ref="G15" r:id="rId4" xr:uid="{536AD1AB-E0B2-4214-B56E-64E0F19C6FD5}"/>
    <hyperlink ref="G16" r:id="rId5" xr:uid="{F9F4D2C8-761C-478C-9C19-E7126238A9A2}"/>
    <hyperlink ref="G17" r:id="rId6" xr:uid="{D619FBD9-E641-4585-9EE7-6F6694880CC9}"/>
    <hyperlink ref="G20" r:id="rId7" xr:uid="{A9054F0F-BF5A-4775-9AD1-86AC7B8D5CB1}"/>
    <hyperlink ref="G21" r:id="rId8" xr:uid="{3D32EB6A-44A0-4721-9AC3-4A40F611096A}"/>
    <hyperlink ref="G22" r:id="rId9" xr:uid="{AC8ABB51-78C5-4DB4-84A0-B4CC501172FE}"/>
    <hyperlink ref="G23" r:id="rId10" xr:uid="{78B5DF08-2452-4B46-B210-518B8E363D9D}"/>
    <hyperlink ref="G26" r:id="rId11" xr:uid="{308325A1-3196-4D34-A2BA-39F1FC0E72F0}"/>
    <hyperlink ref="G27" r:id="rId12" xr:uid="{D7181411-B9EF-4240-B32A-A8BA9F662F36}"/>
    <hyperlink ref="G28" r:id="rId13" xr:uid="{4FFE9AF9-0151-4BCD-A150-AA6E661360C9}"/>
    <hyperlink ref="G29" r:id="rId14" xr:uid="{A8AC63BA-E150-4905-83CF-2C4FC815BA2E}"/>
    <hyperlink ref="G32" r:id="rId15" xr:uid="{ADDD26E9-DF4D-43E6-A519-1D1B9CD4C84F}"/>
    <hyperlink ref="G33" r:id="rId16" xr:uid="{FF8568B0-B405-4A63-AB98-355420208B5F}"/>
    <hyperlink ref="G34" r:id="rId17" xr:uid="{BBBB4FD8-45B1-42BF-A8E3-E80D492C13F6}"/>
    <hyperlink ref="G39" r:id="rId18" xr:uid="{566A68C2-238E-4F97-BF9A-632030CD1B0E}"/>
    <hyperlink ref="G40" r:id="rId19" xr:uid="{35DC0335-8930-4EAA-A319-6B3CF7B7640D}"/>
    <hyperlink ref="G41" r:id="rId20" xr:uid="{E4EFFF7B-DF04-45E1-AC71-18B94289F431}"/>
    <hyperlink ref="G42" r:id="rId21" xr:uid="{AC95476F-7EC4-4DB3-A014-39E8C37B255A}"/>
    <hyperlink ref="G45" r:id="rId22" xr:uid="{C915C136-392F-4F7F-B9C9-99BB96FAAC11}"/>
    <hyperlink ref="G46" r:id="rId23" xr:uid="{BC6E4F56-DDD4-4136-8AD9-381161B76B2D}"/>
    <hyperlink ref="G47" r:id="rId24" xr:uid="{203177D7-2814-4E70-8F5A-58427F5AC1EE}"/>
    <hyperlink ref="G48" r:id="rId25" xr:uid="{DCB69130-823B-4584-8DBE-7A00D3B865C9}"/>
    <hyperlink ref="G64" r:id="rId26" xr:uid="{C2B24E1B-5905-4A58-9144-08E6D3991594}"/>
    <hyperlink ref="G65" r:id="rId27" xr:uid="{3D281A5C-F2B0-43E5-9A31-5EB389B6282C}"/>
    <hyperlink ref="G66" r:id="rId28" xr:uid="{4DD8AA2F-E268-4F17-8EC2-0E1B6902E90D}"/>
    <hyperlink ref="G67" r:id="rId29" xr:uid="{6E652F37-F131-49E6-A011-16F83996ED53}"/>
    <hyperlink ref="G70" r:id="rId30" xr:uid="{25684937-0854-41A9-9BB5-592D707CE67D}"/>
    <hyperlink ref="G71" r:id="rId31" xr:uid="{87CC34E1-6912-45B9-9193-4AD9EFF4C90D}"/>
    <hyperlink ref="G72" r:id="rId32" xr:uid="{6E1FE873-58B5-476A-992B-1CD2C791ABAE}"/>
    <hyperlink ref="G73" r:id="rId33" xr:uid="{BA20AD72-CC49-4401-9DA2-865EEC337485}"/>
    <hyperlink ref="G89" r:id="rId34" xr:uid="{3DA681CE-B807-4B6A-ABA2-C9AF8A1F570C}"/>
    <hyperlink ref="G90" r:id="rId35" xr:uid="{01987FCF-EA71-4C15-9C85-2ACF646B46AA}"/>
    <hyperlink ref="G91" r:id="rId36" xr:uid="{B63514B4-3783-4981-84BD-58614017812D}"/>
    <hyperlink ref="G94" r:id="rId37" xr:uid="{D2538901-7DD0-4D9D-BA15-908A43FD6B5C}"/>
    <hyperlink ref="G95" r:id="rId38" xr:uid="{2477DAAE-7EAA-4758-96BC-29B4242D58F3}"/>
    <hyperlink ref="G96" r:id="rId39" xr:uid="{BD54A444-F872-4618-BECE-EA1B0D556C07}"/>
    <hyperlink ref="G35" r:id="rId40" xr:uid="{F3750F78-276C-4F07-B866-3688F9760687}"/>
    <hyperlink ref="G51" r:id="rId41" xr:uid="{6C89F3ED-6A0B-49FE-989A-837FE045DDBB}"/>
    <hyperlink ref="G53" r:id="rId42" xr:uid="{9BC73488-478F-413D-BEEB-76C6A2068EAB}"/>
    <hyperlink ref="G54" r:id="rId43" xr:uid="{7F67BBCC-8DB3-40C6-B65D-A8B1D97FB6E7}"/>
    <hyperlink ref="G57" r:id="rId44" xr:uid="{DD67BE1F-44F7-467C-A17D-8F8AFA72BA20}"/>
    <hyperlink ref="G59" r:id="rId45" xr:uid="{CF1C7FA1-7B8E-4F09-9FE5-8B6692BFFA7B}"/>
    <hyperlink ref="G60" r:id="rId46" xr:uid="{AD39AD60-5D62-4B77-BE3F-4FA47E168FF3}"/>
    <hyperlink ref="G52" r:id="rId47" xr:uid="{1DB0238E-1ABD-4AB6-92E7-FFB73FF8ADAD}"/>
    <hyperlink ref="G58" r:id="rId48" xr:uid="{13722A98-FAAD-402D-BF27-4989C56BC1AF}"/>
    <hyperlink ref="G76" r:id="rId49" xr:uid="{EA9B8AFC-41B5-4413-946B-4983139E3C63}"/>
    <hyperlink ref="G78" r:id="rId50" xr:uid="{B10D9194-87D7-4ED7-AB60-1B8ED6D64B8D}"/>
    <hyperlink ref="G79" r:id="rId51" xr:uid="{A38D41C8-DF75-4189-A159-A371299E90F0}"/>
    <hyperlink ref="G82" r:id="rId52" xr:uid="{97CD3125-173E-4C04-A920-35A245D7AEB2}"/>
    <hyperlink ref="G84" r:id="rId53" xr:uid="{4B52ADA7-CDB8-40CE-BF90-AAC0558F5CB1}"/>
    <hyperlink ref="G85" r:id="rId54" xr:uid="{17E5218C-979F-4BD4-9B23-7792840966E4}"/>
    <hyperlink ref="G77" r:id="rId55" xr:uid="{239E0BFC-EAE9-418B-9DDA-711F9A7FC463}"/>
    <hyperlink ref="G83" r:id="rId56" xr:uid="{71139B57-9121-4868-8613-D9A0F16B8593}"/>
    <hyperlink ref="G99" r:id="rId57" xr:uid="{5131C568-F104-42A0-B694-7F01B1A0C215}"/>
    <hyperlink ref="G100" r:id="rId58" xr:uid="{2FE12592-4178-4EF5-9F59-8074E3AE9565}"/>
    <hyperlink ref="G101" r:id="rId59" xr:uid="{30851E84-9720-41E4-8C77-1CBBA073270A}"/>
    <hyperlink ref="G104" r:id="rId60" xr:uid="{437AA03A-D23A-48AD-9F6B-64C489519799}"/>
    <hyperlink ref="G105" r:id="rId61" xr:uid="{B024155C-E62B-4D3C-A1BC-468585FCC9CA}"/>
    <hyperlink ref="G106" r:id="rId62" xr:uid="{8E681EB4-18B0-45FF-8C96-DF7AE9A398CD}"/>
    <hyperlink ref="G139" r:id="rId63" xr:uid="{508CAC08-B232-4EA4-A622-4BA66D52049E}"/>
    <hyperlink ref="G140" r:id="rId64" xr:uid="{D0538D06-2E05-4166-9261-AC29EFB885D6}"/>
    <hyperlink ref="G141" r:id="rId65" xr:uid="{D5C4AB05-5D21-468F-9234-B952EB9CDA88}"/>
    <hyperlink ref="G145" r:id="rId66" xr:uid="{98D022E5-CA13-4645-A583-37BE9E0FCDCB}"/>
    <hyperlink ref="G146" r:id="rId67" xr:uid="{357F43C4-682D-4AFD-9C06-AC51CBADBD51}"/>
    <hyperlink ref="G147" r:id="rId68" xr:uid="{0EAF6CC6-1EF5-4F9C-B8B9-DF2EDCA7FE61}"/>
    <hyperlink ref="G151" r:id="rId69" xr:uid="{6B8ABBE3-9842-47A5-8BDD-9B582F342413}"/>
    <hyperlink ref="G152" r:id="rId70" xr:uid="{F2E1864B-1BE3-496A-B5E9-380C6CC80726}"/>
    <hyperlink ref="G153" r:id="rId71" xr:uid="{D57E9B0E-089D-4B96-9CE9-E9F03238D006}"/>
    <hyperlink ref="G157" r:id="rId72" xr:uid="{695CA351-97BE-4C2D-A1E6-C41100E152E6}"/>
    <hyperlink ref="G158" r:id="rId73" xr:uid="{D6E83156-DA0C-4F7B-88B6-720A951E520F}"/>
    <hyperlink ref="G164" r:id="rId74" xr:uid="{ED955C74-DA19-4057-AE01-C04D7C7F4DDD}"/>
    <hyperlink ref="G165" r:id="rId75" xr:uid="{74B23CB0-7EF5-4CA7-80FF-7458F534A798}"/>
    <hyperlink ref="G166" r:id="rId76" xr:uid="{D6020C07-474A-4D4B-9D5D-745BA9FC3577}"/>
    <hyperlink ref="G170" r:id="rId77" xr:uid="{8229C0F3-38D4-486A-9A75-D88D09E7DE0E}"/>
    <hyperlink ref="G171" r:id="rId78" xr:uid="{3B183559-DE32-41E9-A2D1-EED8301893DB}"/>
    <hyperlink ref="G172" r:id="rId79" xr:uid="{18CE6283-CBAB-4C15-A905-4CD06F98B1C4}"/>
    <hyperlink ref="G189" r:id="rId80" xr:uid="{F912E098-0E97-4D9A-9F1A-A03C983B6E65}"/>
    <hyperlink ref="G190" r:id="rId81" xr:uid="{C819484B-93C0-4795-B3C0-8B2AF59B782C}"/>
    <hyperlink ref="G191" r:id="rId82" xr:uid="{E4EC7D38-A772-4907-B29A-E37C40DE2C39}"/>
    <hyperlink ref="G195" r:id="rId83" xr:uid="{BB791484-3D6D-4F62-BE17-BBD1A342AA91}"/>
    <hyperlink ref="G196" r:id="rId84" xr:uid="{DF1FCD1C-2B5B-42C0-8411-94A9840ECFA5}"/>
    <hyperlink ref="G197" r:id="rId85" xr:uid="{E654B453-250C-4775-98CE-D9429BD1145F}"/>
    <hyperlink ref="G214" r:id="rId86" xr:uid="{00A78CDA-1CD3-4E30-ABCE-2F10D8B30BD1}"/>
    <hyperlink ref="G215" r:id="rId87" xr:uid="{FE455B51-E38C-4A42-B66C-A183809CD1CF}"/>
    <hyperlink ref="G219" r:id="rId88" xr:uid="{4535E05D-3961-4519-8F16-09CCABBDB5C5}"/>
    <hyperlink ref="G220" r:id="rId89" xr:uid="{4FA1F6B8-B587-4918-8292-5D48FBED6933}"/>
    <hyperlink ref="G159" r:id="rId90" xr:uid="{CFD34533-9DAA-476D-BAA0-8DB3804EB922}"/>
    <hyperlink ref="G177" r:id="rId91" xr:uid="{EFCF1F42-F1BC-41D8-B553-94686F55AC77}"/>
    <hyperlink ref="G178" r:id="rId92" xr:uid="{7EC582E3-7EBE-4CDD-B0B3-FD499B4C7D6D}"/>
    <hyperlink ref="G183" r:id="rId93" xr:uid="{A02824F0-297D-4F9E-A8F6-AEE66E39710D}"/>
    <hyperlink ref="G184" r:id="rId94" xr:uid="{124A4DAB-5032-4E9B-8906-3834DA5F55A0}"/>
    <hyperlink ref="G176" r:id="rId95" xr:uid="{9070522F-EE42-49A5-AAF3-FC4FFB5A6D34}"/>
    <hyperlink ref="G182" r:id="rId96" xr:uid="{0E290F69-9EB7-4BF6-B7DA-0023F277A98D}"/>
    <hyperlink ref="G202" r:id="rId97" xr:uid="{49F705F1-4BFE-48B1-8246-62D515EC91C0}"/>
    <hyperlink ref="G203" r:id="rId98" xr:uid="{464D3592-A613-4A53-9921-64E59A107104}"/>
    <hyperlink ref="G208" r:id="rId99" xr:uid="{0A2F892D-C349-48FD-8936-0099A4160058}"/>
    <hyperlink ref="G209" r:id="rId100" xr:uid="{FAE15835-4833-4839-A698-B7152939B3ED}"/>
    <hyperlink ref="G201" r:id="rId101" xr:uid="{E88A24A6-4575-40F8-A3D2-3C745AFB8FEA}"/>
    <hyperlink ref="G207" r:id="rId102" xr:uid="{9204E19C-C29D-461D-BA49-DDA7F462F6B4}"/>
    <hyperlink ref="G224" r:id="rId103" xr:uid="{DA8FDBD6-CB10-4714-8B3F-DC23376D974C}"/>
    <hyperlink ref="G225" r:id="rId104" xr:uid="{90596D81-3F94-414A-97A2-BD5C6EBD2440}"/>
    <hyperlink ref="G229" r:id="rId105" xr:uid="{DFEC58AF-062B-4729-A918-D6C03E33E582}"/>
    <hyperlink ref="G230" r:id="rId106" xr:uid="{ACCAC653-202D-4C7B-BB94-2B720147C3F3}"/>
    <hyperlink ref="G144" r:id="rId107" xr:uid="{FBDFA686-7F5C-4677-94E8-D13479B16E6E}"/>
    <hyperlink ref="G150" r:id="rId108" xr:uid="{3E16056E-7FF5-441F-AFBA-18999DC003F6}"/>
    <hyperlink ref="G156" r:id="rId109" xr:uid="{0ED20DC9-5C4D-4292-86A2-A1E0E2F24945}"/>
    <hyperlink ref="G175" r:id="rId110" xr:uid="{102A0AA7-F55D-4D47-B360-F7FF53BCA52C}"/>
    <hyperlink ref="G181" r:id="rId111" xr:uid="{DFA999D7-0506-4CF7-B874-1FDDF8CF2C27}"/>
    <hyperlink ref="G200" r:id="rId112" xr:uid="{EDB8FD98-E6A1-46BC-AF53-CBBECCF49D29}"/>
    <hyperlink ref="G206" r:id="rId113" xr:uid="{FFCE131F-A52C-4D8E-9789-C86F771E1200}"/>
    <hyperlink ref="G223" r:id="rId114" xr:uid="{1073783D-C0A3-4387-BF3E-0BF086155F04}"/>
    <hyperlink ref="G228" r:id="rId115" xr:uid="{9A5922C6-9DA0-4580-93F9-88E80915DE18}"/>
    <hyperlink ref="G138" r:id="rId116" xr:uid="{D999C356-A854-49E3-9CDE-86F375BEBBD7}"/>
    <hyperlink ref="G163" r:id="rId117" xr:uid="{11AFAD91-A468-4937-B42E-8AEEF697DF2C}"/>
    <hyperlink ref="G169" r:id="rId118" xr:uid="{BF122710-51A8-43E6-81C5-9A2C19BC7907}"/>
    <hyperlink ref="G188" r:id="rId119" xr:uid="{77D50E9F-3F6D-45CB-9ADF-72A48A9093E4}"/>
    <hyperlink ref="G194" r:id="rId120" xr:uid="{068CA839-788A-4D6D-B357-0905E1DE8D37}"/>
    <hyperlink ref="G213" r:id="rId121" xr:uid="{34C2EAE0-2FA4-4DAD-ABB0-7226A6FBFA71}"/>
    <hyperlink ref="G218" r:id="rId122" xr:uid="{CE09BD24-5C38-4632-A154-6A9681FC175B}"/>
    <hyperlink ref="G110" r:id="rId123" xr:uid="{7D550D8A-B246-45CC-A2C5-F8D5096634F3}"/>
    <hyperlink ref="G112" r:id="rId124" xr:uid="{AC70E7AA-6243-45F5-B7B9-68076BB812B8}"/>
    <hyperlink ref="G113" r:id="rId125" xr:uid="{8F313047-F749-4D16-BA86-58D68A160F56}"/>
    <hyperlink ref="G116" r:id="rId126" xr:uid="{3CBE43B8-7601-4A3B-91EC-40107E172B46}"/>
    <hyperlink ref="G118" r:id="rId127" xr:uid="{7D725FE0-33E2-487C-BD9C-9DE3D7153A17}"/>
    <hyperlink ref="G119" r:id="rId128" xr:uid="{3BF616F8-2F95-429A-97E9-A41BBF24E3F3}"/>
    <hyperlink ref="G122" r:id="rId129" xr:uid="{0271706E-08FF-4B7B-AD92-9210096DE7B4}"/>
    <hyperlink ref="G124" r:id="rId130" xr:uid="{AB8DF101-5D53-42A0-B0B9-46C10A2BD767}"/>
    <hyperlink ref="G125" r:id="rId131" xr:uid="{93A586DB-9BD8-4CC2-897C-706ACD7B4652}"/>
    <hyperlink ref="G128" r:id="rId132" xr:uid="{4A82C448-4012-4564-9B1A-D17BE8C74DEA}"/>
    <hyperlink ref="G130" r:id="rId133" xr:uid="{DDE2CDAF-DB21-4F27-98A6-6A40EA38E54C}"/>
    <hyperlink ref="G131" r:id="rId134" xr:uid="{FA9F5C9B-B2D3-43B7-9F19-41985E7FDC8D}"/>
    <hyperlink ref="G117" r:id="rId135" xr:uid="{EAB6C833-365D-4868-8769-CBACAB2B24DB}"/>
    <hyperlink ref="G111" r:id="rId136" xr:uid="{AF61F5DC-762A-408E-B9B9-486CCADBF4FE}"/>
    <hyperlink ref="G123" r:id="rId137" xr:uid="{F6F6E12F-F820-49C4-BE29-677B0BCA2AF9}"/>
    <hyperlink ref="G129" r:id="rId138" xr:uid="{44F06BDF-5A00-41E9-B82E-99AD2124159E}"/>
    <hyperlink ref="G244" r:id="rId139" xr:uid="{91C588DF-6803-4A4F-9B7A-C6FD5400424A}"/>
    <hyperlink ref="G245" r:id="rId140" xr:uid="{828C1D10-B57A-47F3-BA86-6AB5FA53DEDC}"/>
    <hyperlink ref="G236" r:id="rId141" xr:uid="{5E0FB0A2-0FEB-4E2F-B8E6-EEE0A3B28FFE}"/>
    <hyperlink ref="G238" r:id="rId142" xr:uid="{53C173DC-E6E2-4F06-AEEA-AABFB3D247B4}"/>
    <hyperlink ref="G239" r:id="rId143" xr:uid="{D9DC6E11-A7A3-4D0D-A47A-054FEF5C1AD9}"/>
    <hyperlink ref="G242" r:id="rId144" xr:uid="{43D08DDE-778D-4AD7-BE33-1463ECCE08B4}"/>
    <hyperlink ref="G237" r:id="rId145" xr:uid="{842D52CD-12AD-4B25-829B-4CB9025B9A9E}"/>
    <hyperlink ref="G243" r:id="rId146" xr:uid="{3CD5984F-FC39-42B5-B62A-C17AB9ED624F}"/>
    <hyperlink ref="G248" r:id="rId147" xr:uid="{DD4D8E24-8659-4E38-B97D-67BB9142AABF}"/>
    <hyperlink ref="G249" r:id="rId148" xr:uid="{CF75D5FC-7F61-498D-B7B5-74558C0DB6D8}"/>
    <hyperlink ref="G250" r:id="rId149" xr:uid="{DCF01E5E-6D48-4338-8C72-D908ABA07BF1}"/>
    <hyperlink ref="G251" r:id="rId150" xr:uid="{AD8C117D-F908-40B4-B8FF-0F088901EBEE}"/>
    <hyperlink ref="G254" r:id="rId151" xr:uid="{A823DB90-547A-40F8-BEC1-2C825FC6713A}"/>
    <hyperlink ref="G255" r:id="rId152" xr:uid="{72129783-990D-489B-8D30-593D039DA0A7}"/>
    <hyperlink ref="G256" r:id="rId153" xr:uid="{A6CB0892-103A-452B-8B94-CF03F592E442}"/>
    <hyperlink ref="G257" r:id="rId154" xr:uid="{382E6873-1728-4A7A-BAC6-F874C5F7E321}"/>
    <hyperlink ref="G271" r:id="rId155" xr:uid="{A983F4CB-620A-4D66-9661-BFD9AAB54615}"/>
    <hyperlink ref="G272" r:id="rId156" xr:uid="{C5E8B975-1F87-47DF-8F5F-F918FAC5C2D3}"/>
    <hyperlink ref="G265" r:id="rId157" xr:uid="{6F158214-C57A-4E30-ABB4-331006660840}"/>
    <hyperlink ref="G266" r:id="rId158" xr:uid="{290AB336-E97E-44C6-9F59-2B16F985CDA3}"/>
    <hyperlink ref="G264" r:id="rId159" xr:uid="{F4296E48-010D-4533-A145-0BAA8DE10224}"/>
    <hyperlink ref="G270" r:id="rId160" xr:uid="{B38DE05C-C52D-4094-BA07-EF933EECECAA}"/>
    <hyperlink ref="G276" r:id="rId161" xr:uid="{5733004A-9FBF-4426-821E-4C57ACAEA98D}"/>
    <hyperlink ref="G277" r:id="rId162" xr:uid="{EC473ABF-B2A8-4970-99BB-6C000D49B795}"/>
    <hyperlink ref="G278" r:id="rId163" xr:uid="{F9B74C39-3CDA-4A16-B795-1258072449ED}"/>
    <hyperlink ref="G282" r:id="rId164" xr:uid="{6806900D-255C-4231-B580-7E1A6A03A65E}"/>
    <hyperlink ref="G283" r:id="rId165" xr:uid="{58037993-D18F-4E81-B3FF-47E889C63BA5}"/>
    <hyperlink ref="G284" r:id="rId166" xr:uid="{89916CEE-7262-4431-BC89-29775E180625}"/>
    <hyperlink ref="G263" r:id="rId167" xr:uid="{F16F911C-A339-4198-BE12-F341BB2B3976}"/>
    <hyperlink ref="G269" r:id="rId168" xr:uid="{C8ADBD6C-14FC-46C9-BAE1-155BF000FF3A}"/>
    <hyperlink ref="G275" r:id="rId169" xr:uid="{079F58F5-8938-4E78-8785-9385CECACA9C}"/>
    <hyperlink ref="G281" r:id="rId170" xr:uid="{31AD3A17-44C5-4551-8037-1A9EA86151CA}"/>
    <hyperlink ref="G362" r:id="rId171" xr:uid="{5EC784B7-A370-4E0D-A6EA-002C419097A0}"/>
    <hyperlink ref="G363" r:id="rId172" xr:uid="{E35C336C-7377-477B-8F3B-9B067FDF49EF}"/>
    <hyperlink ref="G364" r:id="rId173" xr:uid="{B5AD7CDF-BEA4-453D-9574-654E28A2384C}"/>
    <hyperlink ref="G365" r:id="rId174" xr:uid="{A46FBA26-033D-49F8-89A0-96CAB5D871A8}"/>
    <hyperlink ref="G368" r:id="rId175" xr:uid="{910E2208-5BBA-4E87-8451-E094D00AF89A}"/>
    <hyperlink ref="G369" r:id="rId176" xr:uid="{ACB0B1A1-CBC3-4FD7-B99E-9BCD39D5B241}"/>
    <hyperlink ref="G370" r:id="rId177" xr:uid="{CFF4E568-D44F-4B71-9E0D-D6345617B850}"/>
    <hyperlink ref="G371" r:id="rId178" xr:uid="{9480F64A-83A4-42E2-9E41-2FFAF612FED3}"/>
    <hyperlink ref="G374" r:id="rId179" xr:uid="{BE068425-B87B-440E-977D-985676D3EE29}"/>
    <hyperlink ref="G375" r:id="rId180" xr:uid="{314FBB50-6C47-47A4-AFF5-D521970CDC27}"/>
    <hyperlink ref="G376" r:id="rId181" xr:uid="{E1E06117-9E24-4054-BB56-F13CCD2B33D6}"/>
    <hyperlink ref="G377" r:id="rId182" xr:uid="{08A2F3BE-A9C3-4996-829F-81D509DD4665}"/>
    <hyperlink ref="G380" r:id="rId183" xr:uid="{76C84816-83B4-4A60-821F-2B74DFE7FA28}"/>
    <hyperlink ref="G381" r:id="rId184" xr:uid="{3F3F8F83-CBA7-4392-9607-FF98916A8C46}"/>
    <hyperlink ref="G382" r:id="rId185" xr:uid="{275C9F6D-2ADF-4C98-A9B5-92008EFDE21E}"/>
    <hyperlink ref="G383" r:id="rId186" xr:uid="{F2F5CAC3-B7E0-4B01-ACB2-D01D26460956}"/>
    <hyperlink ref="G412" r:id="rId187" xr:uid="{26FF2088-A958-4721-B73B-7424B1BA35A0}"/>
    <hyperlink ref="G414" r:id="rId188" xr:uid="{97D1A550-A191-45DA-913C-42F85EFCBC17}"/>
    <hyperlink ref="G415" r:id="rId189" xr:uid="{82F6315D-7661-469E-A8F0-6590561113B6}"/>
    <hyperlink ref="G418" r:id="rId190" xr:uid="{ED8A6F99-39DB-4A29-B96A-CF1B14169C3E}"/>
    <hyperlink ref="G420" r:id="rId191" xr:uid="{80361AF3-EF87-441A-98CE-4AD2DA08F24F}"/>
    <hyperlink ref="G421" r:id="rId192" xr:uid="{A6759B42-DDE3-4B95-9C75-6C7F062908A4}"/>
    <hyperlink ref="G424" r:id="rId193" xr:uid="{27C159A1-7F99-41B3-9F05-484E52D2B689}"/>
    <hyperlink ref="G426" r:id="rId194" xr:uid="{64FCA167-F7A3-4F0B-A217-5DFFAF6D1AB7}"/>
    <hyperlink ref="G427" r:id="rId195" xr:uid="{7C6BB1A5-A79F-46F6-BB74-C6DF2FE3D9B3}"/>
    <hyperlink ref="G430" r:id="rId196" xr:uid="{4C2A8A5C-0307-4169-928F-5D470F6324E4}"/>
    <hyperlink ref="G432" r:id="rId197" xr:uid="{71ECD98A-A2CF-434B-8429-026AF632615F}"/>
    <hyperlink ref="G433" r:id="rId198" xr:uid="{340440B8-E56E-4372-8982-CE2FBCB231E1}"/>
    <hyperlink ref="G413" r:id="rId199" xr:uid="{F891C635-9647-444D-88C3-C9C792C2D615}"/>
    <hyperlink ref="G419" r:id="rId200" xr:uid="{68687EFA-7BCC-4602-B94D-DBCF4426ABB6}"/>
    <hyperlink ref="G425" r:id="rId201" xr:uid="{F9D219C6-873E-4B63-A6BE-F4FFACB67C35}"/>
    <hyperlink ref="G431" r:id="rId202" xr:uid="{5F0BD02E-0AAA-45C3-9589-A34C3434EBAF}"/>
    <hyperlink ref="G436" r:id="rId203" xr:uid="{C128E974-F323-4A81-A734-F058F5B8D838}"/>
    <hyperlink ref="G438" r:id="rId204" xr:uid="{B696D2A0-5356-4410-A4D5-D0B12DCE2ED6}"/>
    <hyperlink ref="G439" r:id="rId205" xr:uid="{8F33E072-09CD-4102-B7D3-8062BBA8CDB2}"/>
    <hyperlink ref="G442" r:id="rId206" xr:uid="{BF13FEF3-52E9-42E9-AD6A-F5108D41D5F9}"/>
    <hyperlink ref="G444" r:id="rId207" xr:uid="{2E9AD3DE-21C6-4E39-9C54-A19DC3DF8264}"/>
    <hyperlink ref="G445" r:id="rId208" xr:uid="{638A65AE-40E6-4CF2-9F8B-326971BFFEAE}"/>
    <hyperlink ref="G448" r:id="rId209" xr:uid="{95D5DD10-4F41-44F2-B00C-67E87C8894D7}"/>
    <hyperlink ref="G450" r:id="rId210" xr:uid="{765CA5EA-F69B-4D17-9204-BBE071ECD459}"/>
    <hyperlink ref="G451" r:id="rId211" xr:uid="{075E5D64-A1C3-41D4-BB68-D3311A326DA6}"/>
    <hyperlink ref="G454" r:id="rId212" xr:uid="{76D81A27-885B-4F91-8BC7-C01E0BC3BD61}"/>
    <hyperlink ref="G456" r:id="rId213" xr:uid="{9267E6BB-44ED-4475-8E87-F69765C6A911}"/>
    <hyperlink ref="G457" r:id="rId214" xr:uid="{9BD22885-E7F1-4C59-8E63-ABA23AC72FBD}"/>
    <hyperlink ref="G455" r:id="rId215" xr:uid="{79C369CC-60EF-4F49-B95D-3714E3DEFC04}"/>
    <hyperlink ref="G449" r:id="rId216" xr:uid="{B96FE6A1-9728-4B85-AB78-32672368FCD6}"/>
    <hyperlink ref="G443" r:id="rId217" xr:uid="{0EE432A5-E207-4AD9-A092-074495D2EF72}"/>
    <hyperlink ref="G437" r:id="rId218" xr:uid="{5A497264-C1BE-40C3-A486-37F02EB88BEC}"/>
    <hyperlink ref="G462" r:id="rId219" xr:uid="{E214509E-6CA9-4E08-9581-01705CE94A4C}"/>
    <hyperlink ref="G463" r:id="rId220" xr:uid="{7EF4080F-0514-44B7-973D-4750DD90D15D}"/>
    <hyperlink ref="G464" r:id="rId221" xr:uid="{2DCFE96C-EBA6-4662-A712-7CB47F4F07D7}"/>
    <hyperlink ref="G467" r:id="rId222" xr:uid="{5592EEC5-276E-430F-B2BF-E1AC970C1C6B}"/>
    <hyperlink ref="G469" r:id="rId223" xr:uid="{7CB67D8B-8773-4655-B76D-BE4433AAF9C7}"/>
    <hyperlink ref="G470" r:id="rId224" xr:uid="{3215C1CF-8F85-476B-A1D0-4CD80FD3D42A}"/>
    <hyperlink ref="G473" r:id="rId225" xr:uid="{5D2CA2BD-9714-4B65-9303-A580F2E1E8A3}"/>
    <hyperlink ref="G475" r:id="rId226" xr:uid="{3A364CEE-C025-45D7-AC87-10CC8D749A7D}"/>
    <hyperlink ref="G476" r:id="rId227" xr:uid="{56B47FD8-0226-493A-9700-C6135F4C21E0}"/>
    <hyperlink ref="G474" r:id="rId228" xr:uid="{7ADFD0CD-BF15-404A-9CCC-C0799E61829F}"/>
    <hyperlink ref="G468" r:id="rId229" xr:uid="{297B950D-19C4-4B3B-ABA6-13C126E38F70}"/>
    <hyperlink ref="G461" r:id="rId230" xr:uid="{04220F08-151C-4805-83B3-5C01E4E08328}"/>
    <hyperlink ref="G479" r:id="rId231" xr:uid="{83328D31-8F31-47DD-A581-7B457C779A42}"/>
    <hyperlink ref="G481" r:id="rId232" xr:uid="{5DE24C40-309D-4F42-ADD3-2E0B9DE5C997}"/>
    <hyperlink ref="G482" r:id="rId233" xr:uid="{26CB3632-0AD8-42E9-9AE3-D02D21C204D0}"/>
    <hyperlink ref="G485" r:id="rId234" xr:uid="{8B74D3ED-4CED-46E2-B60E-87AB4D8B60FA}"/>
    <hyperlink ref="G487" r:id="rId235" xr:uid="{316B6EC0-BF8C-4176-8FB5-51CD87E2C187}"/>
    <hyperlink ref="G488" r:id="rId236" xr:uid="{7CE328D6-70BE-4859-93B0-35B2CDBD5DD4}"/>
    <hyperlink ref="G491" r:id="rId237" xr:uid="{7303985C-0AA0-45A9-A62C-AD1CA781CFBA}"/>
    <hyperlink ref="G493" r:id="rId238" xr:uid="{5D54EE52-D58C-40CD-AC2F-E71D3A59B8CC}"/>
    <hyperlink ref="G494" r:id="rId239" xr:uid="{7D4F7729-E432-41D0-89EF-16EDC33742AB}"/>
    <hyperlink ref="G497" r:id="rId240" xr:uid="{7398CC0B-D3AF-49E4-AAA7-FF4B64867F03}"/>
    <hyperlink ref="G499" r:id="rId241" xr:uid="{CC984D0F-3892-403E-B907-E84A2C148B30}"/>
    <hyperlink ref="G500" r:id="rId242" xr:uid="{1C586CD3-DCF0-4B83-9A21-1B5E81276186}"/>
    <hyperlink ref="G480" r:id="rId243" xr:uid="{E9312D37-CCC0-469E-B8A1-E409A7A6CC4D}"/>
    <hyperlink ref="G486" r:id="rId244" xr:uid="{7E3F1ACB-B106-496E-B743-6ED6EDAFCC44}"/>
    <hyperlink ref="G498" r:id="rId245" xr:uid="{CFD93542-2E78-4C11-A19F-DEC3FA91950D}"/>
    <hyperlink ref="G492" r:id="rId246" xr:uid="{C7EF70AF-359D-4F81-A286-1DBB02BD4F13}"/>
    <hyperlink ref="G294" r:id="rId247" xr:uid="{8BC46766-AA0E-425A-9761-60432A1BA5FB}"/>
    <hyperlink ref="G296" r:id="rId248" xr:uid="{DB7ECB37-7A58-4B53-9049-9F60110BBF23}"/>
    <hyperlink ref="G297" r:id="rId249" xr:uid="{5AC54C33-EF3C-4896-B8AE-9A05DE5D0E4F}"/>
    <hyperlink ref="G300" r:id="rId250" xr:uid="{D27569DD-5309-4EE3-AEC2-C5B6EDE8881D}"/>
    <hyperlink ref="G302" r:id="rId251" xr:uid="{FED870AA-BF73-4511-9183-256549A79AA8}"/>
    <hyperlink ref="G303" r:id="rId252" xr:uid="{0839046D-4DE7-43FD-862C-D710D82307A7}"/>
    <hyperlink ref="G306" r:id="rId253" xr:uid="{5D7BFCBB-38AF-4545-82E9-FB7D3C930EE8}"/>
    <hyperlink ref="G308" r:id="rId254" xr:uid="{D6C5A0CC-356E-40C9-87A2-EFB53CBBBF11}"/>
    <hyperlink ref="G309" r:id="rId255" xr:uid="{840D1BCF-9BD0-4CEF-B6F6-A4941C6BF2CC}"/>
    <hyperlink ref="G312" r:id="rId256" xr:uid="{31963281-19D7-4B65-848D-1C675E36D460}"/>
    <hyperlink ref="G314" r:id="rId257" xr:uid="{F08CB9B6-1A7E-488E-9F92-11A0786BE720}"/>
    <hyperlink ref="G315" r:id="rId258" xr:uid="{35E3977D-3471-468F-9DA8-9FE0F711A51C}"/>
    <hyperlink ref="G301" r:id="rId259" xr:uid="{46AEC3D5-C88E-4E6D-9A37-F0EB742A144F}"/>
    <hyperlink ref="G307" r:id="rId260" xr:uid="{03528567-59D1-42AA-BFD3-9B0B1F860003}"/>
    <hyperlink ref="G295" r:id="rId261" xr:uid="{BAD761AD-AD5C-4CEB-A871-33AB30036C9C}"/>
    <hyperlink ref="G313" r:id="rId262" xr:uid="{FD2346B1-A67B-4853-BA46-AF8709FF6088}"/>
    <hyperlink ref="G318" r:id="rId263" xr:uid="{1D5EA35A-82F8-496B-A5D5-6AFF9C88DC15}"/>
    <hyperlink ref="G320" r:id="rId264" xr:uid="{90291725-BD0B-48D3-A5F2-6653649E9F26}"/>
    <hyperlink ref="G321" r:id="rId265" xr:uid="{1FA3C1D4-C986-461B-843D-3C3335657DF4}"/>
    <hyperlink ref="G324" r:id="rId266" xr:uid="{D6A5FE78-145A-4573-B219-2AB903F65B5A}"/>
    <hyperlink ref="G326" r:id="rId267" xr:uid="{B66D53B1-411A-44F7-8CAE-A590E8353EDC}"/>
    <hyperlink ref="G327" r:id="rId268" xr:uid="{C7184AA4-9886-49B3-96EB-0AF970B618E5}"/>
    <hyperlink ref="G330" r:id="rId269" xr:uid="{83525D71-8AC4-4AFE-B7B7-7E45B71EA9D3}"/>
    <hyperlink ref="G332" r:id="rId270" xr:uid="{64258E27-77D6-4334-AACD-4BE0FC41739F}"/>
    <hyperlink ref="G333" r:id="rId271" xr:uid="{225BCCFC-A076-4FDC-ACB0-B7C12D7E16CA}"/>
    <hyperlink ref="G319" r:id="rId272" xr:uid="{D554E421-3177-4EB0-B02C-1C38FD4D6466}"/>
    <hyperlink ref="G325" r:id="rId273" xr:uid="{45050279-2F49-4C6A-BC86-4060B0413FF1}"/>
    <hyperlink ref="G331" r:id="rId274" xr:uid="{9C887E1F-E76D-4D95-A88B-B6B7B92E11BF}"/>
    <hyperlink ref="G387" r:id="rId275" xr:uid="{E05271F5-6CC8-488C-808D-3F3B741AFB0E}"/>
    <hyperlink ref="G389" r:id="rId276" xr:uid="{ECFB64C7-5A52-41DC-AC47-E5088B44C1A4}"/>
    <hyperlink ref="G390" r:id="rId277" xr:uid="{F5FB16C1-FC64-4897-B74E-C9E56E6AD639}"/>
    <hyperlink ref="G393" r:id="rId278" xr:uid="{1E40D906-F4CD-44C5-AC79-D3E958EE0942}"/>
    <hyperlink ref="G395" r:id="rId279" xr:uid="{0A039CB7-9671-4282-A975-97A367F60A56}"/>
    <hyperlink ref="G396" r:id="rId280" xr:uid="{80959237-B4A4-42B1-8B3E-DCC3774F69FB}"/>
    <hyperlink ref="G399" r:id="rId281" xr:uid="{6813DE54-9FCF-4AE5-B4F6-1566AE5F7639}"/>
    <hyperlink ref="G401" r:id="rId282" xr:uid="{BD8B6A72-890A-4B26-9CE8-8DB950D0A3D1}"/>
    <hyperlink ref="G402" r:id="rId283" xr:uid="{538636BD-0062-44EB-BFE2-3F9968567CB0}"/>
    <hyperlink ref="G405" r:id="rId284" xr:uid="{F4F35B6D-1B90-4859-B899-61EEB0018EBA}"/>
    <hyperlink ref="G407" r:id="rId285" xr:uid="{4E7C20E1-843C-4900-BA6E-9E858E10CCD6}"/>
    <hyperlink ref="G408" r:id="rId286" xr:uid="{038CA600-D9E8-44FB-98D1-419E9709FD2C}"/>
    <hyperlink ref="G400" r:id="rId287" xr:uid="{6F2E8C39-BD39-46F4-8B5D-47A412F8A753}"/>
    <hyperlink ref="G406" r:id="rId288" xr:uid="{4C002F75-0767-48A5-9BC1-83B60DF27FC7}"/>
    <hyperlink ref="G394" r:id="rId289" xr:uid="{357B5468-BDCD-4EC0-98F5-B56C41CD97F5}"/>
    <hyperlink ref="G388" r:id="rId290" xr:uid="{806ECC99-F5AA-4F1A-A6E6-B9FF720DDAA9}"/>
    <hyperlink ref="G337" r:id="rId291" xr:uid="{4519CA6F-2993-4C1D-8C5D-3C928B25F6D2}"/>
    <hyperlink ref="G338" r:id="rId292" xr:uid="{0CA4B0B1-5447-4903-9608-1D7BDFB3C313}"/>
    <hyperlink ref="G339" r:id="rId293" xr:uid="{EC81DFA9-E066-4781-A367-CB72EF3C6057}"/>
    <hyperlink ref="G340" r:id="rId294" xr:uid="{5C4B0069-47AD-402C-BD6D-368BA3555459}"/>
    <hyperlink ref="G343" r:id="rId295" xr:uid="{E9A7334A-7A72-4A9A-BC35-4CB4F8C3A3A4}"/>
    <hyperlink ref="G344" r:id="rId296" xr:uid="{497628AE-718A-4DFC-9BE3-D5A41DECC6BE}"/>
    <hyperlink ref="G345" r:id="rId297" xr:uid="{8502A729-A756-46A2-9884-9042D13DCD6F}"/>
    <hyperlink ref="G346" r:id="rId298" xr:uid="{7ECBFFC7-D5C2-4142-8FE1-6A9AD8B8ABEF}"/>
    <hyperlink ref="G349" r:id="rId299" xr:uid="{D33980F9-A0D2-4CE6-9E71-2DBBD9E7ED95}"/>
    <hyperlink ref="G350" r:id="rId300" xr:uid="{1C55FA35-9FC4-48EB-8BBD-5480AC31B6DB}"/>
    <hyperlink ref="G351" r:id="rId301" xr:uid="{F3B9EEFC-C91E-484B-8FC3-923C39A35CD8}"/>
    <hyperlink ref="G352" r:id="rId302" xr:uid="{5A9BA41E-0736-4E00-A9F1-CE86A7045375}"/>
    <hyperlink ref="G355" r:id="rId303" xr:uid="{4991E196-89A9-4DA9-B762-570E6F8E868A}"/>
    <hyperlink ref="G356" r:id="rId304" xr:uid="{66CF7663-633A-4F75-A87B-0AE6FABDF97C}"/>
    <hyperlink ref="G357" r:id="rId305" xr:uid="{C3FC02F0-D7DD-43BC-B14D-B0A6255E023B}"/>
    <hyperlink ref="G358" r:id="rId306" xr:uid="{8F247043-4BE6-4342-8E2C-D3FD22A67F28}"/>
    <hyperlink ref="G574" r:id="rId307" xr:uid="{5AFAB219-5AE5-4D50-AC10-50EE76BBA725}"/>
    <hyperlink ref="G575" r:id="rId308" xr:uid="{0B21C00F-B993-4D43-8AE3-7FB3B8144598}"/>
    <hyperlink ref="G576" r:id="rId309" xr:uid="{BECAFE09-D073-4275-9192-5672F51B9FEF}"/>
    <hyperlink ref="G580" r:id="rId310" xr:uid="{FA04E6BB-B172-4964-8F1E-6F7C166A472B}"/>
    <hyperlink ref="G581" r:id="rId311" xr:uid="{0FE855CB-3AF0-4A41-99C6-BB1BA59F0E6E}"/>
    <hyperlink ref="G582" r:id="rId312" xr:uid="{6144BA39-0376-43BC-B48F-00A870A75CE5}"/>
    <hyperlink ref="G586" r:id="rId313" xr:uid="{00143DC1-B191-4086-AECA-8FC34CFA4FCE}"/>
    <hyperlink ref="G587" r:id="rId314" xr:uid="{8ABD85C1-B313-498C-82FC-DF2B79CE91C7}"/>
    <hyperlink ref="G588" r:id="rId315" xr:uid="{47F7FE6B-E8D8-492C-8D49-069664E34279}"/>
    <hyperlink ref="G592" r:id="rId316" xr:uid="{3D1701F5-062A-4D8D-AC74-0CE43863A468}"/>
    <hyperlink ref="G593" r:id="rId317" xr:uid="{45946F1D-BD8E-47E0-A6D5-83928668866C}"/>
    <hyperlink ref="G594" r:id="rId318" xr:uid="{0369C8A0-0522-4414-94FD-EAF131B7C936}"/>
    <hyperlink ref="G625" r:id="rId319" xr:uid="{6B0EDFE8-ED1A-4833-B0F6-4F9DB1D3300B}"/>
    <hyperlink ref="G626" r:id="rId320" xr:uid="{515546D1-888E-4982-B649-707BA250FD82}"/>
    <hyperlink ref="G631" r:id="rId321" xr:uid="{4A1355D1-478F-4B30-8A29-9D587622B8E5}"/>
    <hyperlink ref="G632" r:id="rId322" xr:uid="{5BF33993-96DE-4F94-9F04-66BCDC344605}"/>
    <hyperlink ref="G637" r:id="rId323" xr:uid="{2E86B2D1-FE19-4DB4-8280-DF081F1E3DED}"/>
    <hyperlink ref="G638" r:id="rId324" xr:uid="{512CBE2E-44E3-4173-86AA-EBF4B0646363}"/>
    <hyperlink ref="G643" r:id="rId325" xr:uid="{E56D495B-D8F3-484C-9BCF-9961AD430C45}"/>
    <hyperlink ref="G644" r:id="rId326" xr:uid="{7A163C45-73FB-4149-A9BC-D20CE103B965}"/>
    <hyperlink ref="G624" r:id="rId327" xr:uid="{94392BD2-89D9-4E0B-AED1-AB7A7602BB65}"/>
    <hyperlink ref="G630" r:id="rId328" xr:uid="{16A25B2C-2AFB-450E-A8E9-228F8190CDB1}"/>
    <hyperlink ref="G636" r:id="rId329" xr:uid="{B6D7F78D-2E0B-409E-9FBA-A2EBA00B94BE}"/>
    <hyperlink ref="G642" r:id="rId330" xr:uid="{78C93C32-1713-420E-ADE6-65AE6562D14A}"/>
    <hyperlink ref="G649" r:id="rId331" xr:uid="{DA2D3648-4198-42ED-8455-4976BE8C1B09}"/>
    <hyperlink ref="G650" r:id="rId332" xr:uid="{DD74AA8C-51EB-44B9-8C6D-AC2F80DC54E1}"/>
    <hyperlink ref="G655" r:id="rId333" xr:uid="{4091CCF8-3CC6-4925-9E74-753FAB6DF1E9}"/>
    <hyperlink ref="G656" r:id="rId334" xr:uid="{CC621788-AD7D-4521-B391-B2BD67EBE2F3}"/>
    <hyperlink ref="G661" r:id="rId335" xr:uid="{4EF304AD-898D-4CB8-9EDD-8739B4368365}"/>
    <hyperlink ref="G662" r:id="rId336" xr:uid="{02E15351-57D1-46C9-90EE-6179A6B04ACB}"/>
    <hyperlink ref="G667" r:id="rId337" xr:uid="{41D41D8B-612F-4783-9383-18CE27609557}"/>
    <hyperlink ref="G668" r:id="rId338" xr:uid="{2E841A93-AF2A-4EAC-A0DE-9704B53167EE}"/>
    <hyperlink ref="G666" r:id="rId339" xr:uid="{0BB67B82-5C68-4D5C-B3DB-818BB8818C91}"/>
    <hyperlink ref="G660" r:id="rId340" xr:uid="{FE9E7431-9340-41E6-9464-CE1BA97FB79A}"/>
    <hyperlink ref="G654" r:id="rId341" xr:uid="{62F676B7-2AC1-4300-944A-8856922BC4E6}"/>
    <hyperlink ref="G648" r:id="rId342" xr:uid="{39906111-06E5-4EA5-9FCD-032CA90A55F1}"/>
    <hyperlink ref="G673" r:id="rId343" xr:uid="{A5E9F07A-2236-4BBF-94B4-DBF710773978}"/>
    <hyperlink ref="G674" r:id="rId344" xr:uid="{A026FAFB-D64D-41DF-B936-A7265C60C91A}"/>
    <hyperlink ref="G675" r:id="rId345" xr:uid="{09648AC4-95F3-4C00-86E3-9CC5FAC160E0}"/>
    <hyperlink ref="G680" r:id="rId346" xr:uid="{B93AAAA1-FE45-4CE5-81D3-297F8187D507}"/>
    <hyperlink ref="G681" r:id="rId347" xr:uid="{F6A99CB6-F71E-475F-B798-D1AFFEC67614}"/>
    <hyperlink ref="G686" r:id="rId348" xr:uid="{94902F25-EBA4-4960-BA10-2EEC06B7F4BD}"/>
    <hyperlink ref="G687" r:id="rId349" xr:uid="{EC2FB3B9-0A33-4DCB-BFB0-5B19F151002D}"/>
    <hyperlink ref="G685" r:id="rId350" xr:uid="{EBB825EC-18E7-4DBE-9755-F100950F4AB5}"/>
    <hyperlink ref="G679" r:id="rId351" xr:uid="{5F16B1A7-B2AC-4E31-985D-6BD8285B6A38}"/>
    <hyperlink ref="G692" r:id="rId352" xr:uid="{24DA9599-3798-432F-B32E-ADF608A719B6}"/>
    <hyperlink ref="G693" r:id="rId353" xr:uid="{DA309A67-8260-490B-865E-C7BAF06F32B2}"/>
    <hyperlink ref="G698" r:id="rId354" xr:uid="{0CEE2ED1-6016-4031-A6A5-F5DE5777A11E}"/>
    <hyperlink ref="G699" r:id="rId355" xr:uid="{9BA25D33-7742-4308-978B-B100F23BBFC2}"/>
    <hyperlink ref="G704" r:id="rId356" xr:uid="{0C74C7A7-BC10-4DBB-8A8B-EC3D20EA6203}"/>
    <hyperlink ref="G705" r:id="rId357" xr:uid="{3BBC4278-3D6B-4E25-8B04-6636BCB19E82}"/>
    <hyperlink ref="G710" r:id="rId358" xr:uid="{7932742B-E466-4A11-A51F-9CB322126369}"/>
    <hyperlink ref="G711" r:id="rId359" xr:uid="{A17BBE32-ABE6-406F-813A-7F9F057B4EED}"/>
    <hyperlink ref="G691" r:id="rId360" xr:uid="{4687EBFC-524B-4690-A791-D97C8BC1F695}"/>
    <hyperlink ref="G697" r:id="rId361" xr:uid="{66BC4597-F62C-4D34-880E-E706A0F6D2AE}"/>
    <hyperlink ref="G709" r:id="rId362" xr:uid="{8D31F0EB-D463-44A8-86C8-7E9077620114}"/>
    <hyperlink ref="G703" r:id="rId363" xr:uid="{03FDD80C-46F8-4118-9153-A35EC4831CC8}"/>
    <hyperlink ref="G507" r:id="rId364" xr:uid="{A8ED7D81-F5EA-4E9A-92B2-0DA2934E5412}"/>
    <hyperlink ref="G508" r:id="rId365" xr:uid="{A60B7AFE-C0E0-416F-ACD8-05DFCB920895}"/>
    <hyperlink ref="G513" r:id="rId366" xr:uid="{5F3B1E89-0328-4BD4-8E13-F4910FEEB27A}"/>
    <hyperlink ref="G514" r:id="rId367" xr:uid="{AFCE3228-4E00-494F-9D97-2D051093B999}"/>
    <hyperlink ref="G519" r:id="rId368" xr:uid="{EABD2EB4-32DF-49C2-A5E9-07210FE3A953}"/>
    <hyperlink ref="G520" r:id="rId369" xr:uid="{EBE2BDDE-847F-44E3-8B2E-E24CC759E41B}"/>
    <hyperlink ref="G525" r:id="rId370" xr:uid="{8F4554FD-D03C-4FBE-A2C9-2346FC3F4828}"/>
    <hyperlink ref="G526" r:id="rId371" xr:uid="{D54B382A-BF8A-4C51-BB9F-A089048758E1}"/>
    <hyperlink ref="G512" r:id="rId372" xr:uid="{F7CA6B71-3E7A-4119-BECD-E87E5D852502}"/>
    <hyperlink ref="G518" r:id="rId373" xr:uid="{BC1D97CB-B3C1-4A0A-A165-D58B3A913122}"/>
    <hyperlink ref="G506" r:id="rId374" xr:uid="{BC1FF0A2-A457-4295-B12A-58275A867C4D}"/>
    <hyperlink ref="G524" r:id="rId375" xr:uid="{445C1680-12E7-4E20-B75F-A741D86CE9AB}"/>
    <hyperlink ref="G531" r:id="rId376" xr:uid="{8FA191B3-3DA9-40A4-ADA9-CADEDB0AA881}"/>
    <hyperlink ref="G532" r:id="rId377" xr:uid="{E66171A4-9AF1-483C-93A7-8D21B8CC3316}"/>
    <hyperlink ref="G537" r:id="rId378" xr:uid="{13127433-1EE3-43D3-A87E-771609EF5F45}"/>
    <hyperlink ref="G538" r:id="rId379" xr:uid="{7310FEC5-80DC-4AAC-B025-6A2B83DC1D19}"/>
    <hyperlink ref="G543" r:id="rId380" xr:uid="{C0637624-47EE-4CFC-9124-A689CEDB07CC}"/>
    <hyperlink ref="G544" r:id="rId381" xr:uid="{E845623F-99BA-43E8-B2E0-77364531B05D}"/>
    <hyperlink ref="G530" r:id="rId382" xr:uid="{FADA206C-0568-48EA-990D-F72AAD02E5A6}"/>
    <hyperlink ref="G536" r:id="rId383" xr:uid="{9D3A6F15-682D-4DA2-8579-8CAA70474A6E}"/>
    <hyperlink ref="G542" r:id="rId384" xr:uid="{74F45A0C-80C1-4F69-8D19-A07CBD3B1C01}"/>
    <hyperlink ref="G600" r:id="rId385" xr:uid="{4F3B6295-49C6-46CB-BF4D-5EDDB72BBA41}"/>
    <hyperlink ref="G601" r:id="rId386" xr:uid="{A3C1B905-7223-485D-AD5F-0F18F2610D29}"/>
    <hyperlink ref="G606" r:id="rId387" xr:uid="{BB1E57C9-367E-418E-81F6-612A82940A8C}"/>
    <hyperlink ref="G607" r:id="rId388" xr:uid="{74C32B0A-31D9-4C5D-ADAC-57F555219963}"/>
    <hyperlink ref="G612" r:id="rId389" xr:uid="{821D4527-8BDE-46F5-9492-48AFAF00158C}"/>
    <hyperlink ref="G613" r:id="rId390" xr:uid="{D2B99ED5-FE32-4E06-9164-0EC36DB69802}"/>
    <hyperlink ref="G618" r:id="rId391" xr:uid="{9DE5934A-9ADD-4663-AF72-1612D207FCBD}"/>
    <hyperlink ref="G619" r:id="rId392" xr:uid="{8639F4BF-D1F7-4C59-B9CB-5A9466C9E698}"/>
    <hyperlink ref="G611" r:id="rId393" xr:uid="{4F478F96-8738-48B9-90A6-5FCBADDB1ECA}"/>
    <hyperlink ref="G617" r:id="rId394" xr:uid="{DEC1AB53-03D3-4A98-9BA9-361F97EAA460}"/>
    <hyperlink ref="G605" r:id="rId395" xr:uid="{632B91F7-3718-4870-ACAB-E30357ED2F12}"/>
    <hyperlink ref="G599" r:id="rId396" xr:uid="{AF95AD26-A28D-4EA2-878E-4DF20119A1A2}"/>
    <hyperlink ref="G549" r:id="rId397" xr:uid="{95DB0C12-0C6A-46CC-97F5-1AA97C7C3F79}"/>
    <hyperlink ref="G550" r:id="rId398" xr:uid="{58B9239C-F86C-4F7B-AAD8-37E2E25761F2}"/>
    <hyperlink ref="G551" r:id="rId399" xr:uid="{FB472C27-101A-463A-BF83-4BC334DEB93D}"/>
    <hyperlink ref="G555" r:id="rId400" xr:uid="{2B1E054C-5722-4F49-994C-01D39F166CE8}"/>
    <hyperlink ref="G556" r:id="rId401" xr:uid="{027C0128-0514-4A1F-8D6E-2E5F91E96A98}"/>
    <hyperlink ref="G557" r:id="rId402" xr:uid="{F6AE869C-A4F5-49F3-A1A0-5EC97A09505F}"/>
    <hyperlink ref="G561" r:id="rId403" xr:uid="{6CAB1C5E-A6BE-4659-B596-37C088C19699}"/>
    <hyperlink ref="G562" r:id="rId404" xr:uid="{6A11C931-2532-41BB-9527-488C7EBEE08B}"/>
    <hyperlink ref="G563" r:id="rId405" xr:uid="{FF8DDFBC-29CC-44F7-BE32-AD8B6688C2A5}"/>
    <hyperlink ref="G567" r:id="rId406" xr:uid="{79DD550C-C149-4359-B5C8-E7B48611FA5B}"/>
    <hyperlink ref="G568" r:id="rId407" xr:uid="{72F285BE-BEEE-47B9-BFD8-1C50C8F23860}"/>
    <hyperlink ref="G569" r:id="rId408" xr:uid="{9F01B057-A6D8-4124-BFCE-A65CBAC4213A}"/>
    <hyperlink ref="G505" r:id="rId409" xr:uid="{E9462E0F-C69B-47FC-8A57-B131A21E9BE7}"/>
    <hyperlink ref="G511" r:id="rId410" xr:uid="{2D58F2C5-52DE-47E3-88D8-FAEBEF0A7751}"/>
    <hyperlink ref="G517" r:id="rId411" xr:uid="{41D316A3-99AD-4485-BF87-0F59B0FA2A4A}"/>
    <hyperlink ref="G523" r:id="rId412" xr:uid="{66B0BC6F-285B-4A0E-A49A-7A3BBF257CC1}"/>
    <hyperlink ref="G529" r:id="rId413" xr:uid="{6EECDEFB-908C-4C89-93C6-C518365CAA85}"/>
    <hyperlink ref="G535" r:id="rId414" xr:uid="{973D17F5-B3BE-4EF3-8BF5-D7BB4CC92D23}"/>
    <hyperlink ref="G541" r:id="rId415" xr:uid="{4AD90786-1D4D-48C6-AEA2-61FF36B5CCC9}"/>
    <hyperlink ref="G548" r:id="rId416" xr:uid="{1DB1C20B-B6A2-45A6-AA7B-CBF5CE81F5D4}"/>
    <hyperlink ref="G554" r:id="rId417" xr:uid="{CE4FF405-59A4-4230-BBB7-AC2809BFC02A}"/>
    <hyperlink ref="G560" r:id="rId418" xr:uid="{6CB3E124-14D5-4F38-A881-614C315F004A}"/>
    <hyperlink ref="G566" r:id="rId419" xr:uid="{4CDFEA65-7F9D-4285-A875-ACEB84B42E42}"/>
    <hyperlink ref="G573" r:id="rId420" xr:uid="{4F5FC0DC-B622-4940-AE80-E4D15033BC4C}"/>
    <hyperlink ref="G579" r:id="rId421" xr:uid="{328B962E-3CED-49A7-B179-E6E26C773761}"/>
    <hyperlink ref="G585" r:id="rId422" xr:uid="{B3EF2DB3-D371-4491-AA99-F85CD58EDA06}"/>
    <hyperlink ref="G591" r:id="rId423" xr:uid="{3D412245-D1DD-49B4-894B-4EE49FCD8778}"/>
    <hyperlink ref="G598" r:id="rId424" xr:uid="{5C6AC83D-4A31-404A-9339-78A475BA03D8}"/>
    <hyperlink ref="G604" r:id="rId425" xr:uid="{2A5D1BC3-EC0F-4673-919E-8C8FB92111D2}"/>
    <hyperlink ref="G610" r:id="rId426" xr:uid="{B4B414AC-F417-4310-B892-2231C8BFF5E9}"/>
    <hyperlink ref="G616" r:id="rId427" xr:uid="{937CD438-CA59-48BB-BF63-1D49EE7B6EFD}"/>
    <hyperlink ref="G623" r:id="rId428" xr:uid="{FC81C1BC-57CC-4BC8-BA99-9F19B0E5A70B}"/>
    <hyperlink ref="G629" r:id="rId429" xr:uid="{59DEDCC8-6AA7-42FD-8416-4CDA545FCD53}"/>
    <hyperlink ref="G635" r:id="rId430" xr:uid="{3B773933-0829-443D-9137-89F33FF97560}"/>
    <hyperlink ref="G641" r:id="rId431" xr:uid="{A8690877-BB04-4B3E-81D5-C84B6E026204}"/>
    <hyperlink ref="G647" r:id="rId432" xr:uid="{2B10BCF3-C847-4123-BDA2-8150836CBF32}"/>
    <hyperlink ref="G653" r:id="rId433" xr:uid="{0E0AEABD-3464-44A3-A9AE-6F8E88B51E89}"/>
    <hyperlink ref="G659" r:id="rId434" xr:uid="{CF0416E1-52F9-4F54-B19F-843910C2391F}"/>
    <hyperlink ref="G665" r:id="rId435" xr:uid="{9A6D58DA-5817-44C4-BE70-CA416E4E566D}"/>
    <hyperlink ref="G672" r:id="rId436" xr:uid="{A87DA2AF-2DC8-4689-9237-8F4FF4C665F9}"/>
    <hyperlink ref="G678" r:id="rId437" xr:uid="{84C093E3-082F-4CA2-82D5-788E2992FC45}"/>
    <hyperlink ref="G684" r:id="rId438" xr:uid="{F35ED04F-8235-44B4-86D1-EFDF388BD7CF}"/>
    <hyperlink ref="G690" r:id="rId439" xr:uid="{D5C84888-1BE0-423A-BC95-2CCE6D99437C}"/>
    <hyperlink ref="G696" r:id="rId440" xr:uid="{15CFFA9E-8F35-4FE2-95BE-CAF350556CF1}"/>
    <hyperlink ref="G702" r:id="rId441" xr:uid="{E9A92A2F-F84F-49FE-8A2A-7CC81FE05C0A}"/>
    <hyperlink ref="G708" r:id="rId442" xr:uid="{7A57E333-0BC9-46E0-8BAB-F261F2269BC8}"/>
  </hyperlinks>
  <pageMargins left="0.7" right="0.7" top="0.75" bottom="0.75" header="0.3" footer="0.3"/>
  <drawing r:id="rId44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A375B-EAA4-493B-BC3B-E89BF4CAC677}">
  <dimension ref="A1:CT599"/>
  <sheetViews>
    <sheetView tabSelected="1" topLeftCell="A2" workbookViewId="0">
      <selection activeCell="Q62" sqref="Q62"/>
    </sheetView>
  </sheetViews>
  <sheetFormatPr defaultColWidth="9.1796875" defaultRowHeight="13" x14ac:dyDescent="0.3"/>
  <cols>
    <col min="1" max="1" width="9.54296875" style="2" customWidth="1"/>
    <col min="2" max="2" width="15.7265625" style="2" customWidth="1"/>
    <col min="3" max="3" width="24.90625" style="2" customWidth="1"/>
    <col min="4" max="4" width="12.7265625" style="2" customWidth="1"/>
    <col min="5" max="5" width="7.26953125" style="2" customWidth="1"/>
    <col min="6" max="6" width="17.81640625" style="3" customWidth="1"/>
    <col min="7" max="7" width="48.7265625" style="48" customWidth="1"/>
    <col min="8" max="8" width="4.36328125" style="50" customWidth="1"/>
    <col min="9" max="9" width="10" style="43" customWidth="1"/>
    <col min="10" max="10" width="10.81640625" style="4" customWidth="1"/>
    <col min="11" max="11" width="0.453125" style="4" customWidth="1"/>
    <col min="12" max="12" width="0.26953125" style="8" hidden="1" customWidth="1"/>
    <col min="13" max="13" width="8.984375E-2" style="75" hidden="1" customWidth="1"/>
    <col min="14" max="14" width="1" style="5" customWidth="1"/>
    <col min="15" max="16" width="9.1796875" style="8"/>
    <col min="17" max="17" width="19.7265625" style="8" customWidth="1"/>
    <col min="18" max="18" width="52.54296875" style="8" customWidth="1"/>
    <col min="19" max="19" width="12.26953125" style="8" customWidth="1"/>
    <col min="20" max="16384" width="9.1796875" style="8"/>
  </cols>
  <sheetData>
    <row r="1" spans="1:98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</row>
    <row r="2" spans="1:98" ht="10" customHeight="1" x14ac:dyDescent="0.3">
      <c r="A2" s="76"/>
      <c r="B2" s="133" t="s">
        <v>188</v>
      </c>
      <c r="C2" s="133"/>
      <c r="D2" s="133"/>
      <c r="E2" s="133"/>
      <c r="G2" s="57" t="s">
        <v>9</v>
      </c>
      <c r="I2" s="44"/>
      <c r="J2" s="8"/>
      <c r="K2" s="8"/>
      <c r="L2" s="120"/>
      <c r="O2" s="77"/>
      <c r="P2" s="77"/>
      <c r="Q2" s="77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</row>
    <row r="3" spans="1:98" ht="15" customHeight="1" x14ac:dyDescent="0.3">
      <c r="A3" s="6"/>
      <c r="B3" s="133"/>
      <c r="C3" s="133"/>
      <c r="D3" s="133"/>
      <c r="E3" s="133"/>
      <c r="F3" s="7"/>
      <c r="G3" s="59" t="s">
        <v>10</v>
      </c>
      <c r="H3" s="58"/>
      <c r="I3" s="44"/>
      <c r="J3" s="19"/>
      <c r="K3" s="20"/>
      <c r="L3" s="120"/>
      <c r="M3" s="78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</row>
    <row r="4" spans="1:98" ht="12.75" customHeight="1" thickBot="1" x14ac:dyDescent="0.35">
      <c r="A4" s="79"/>
      <c r="B4" s="133"/>
      <c r="C4" s="133"/>
      <c r="D4" s="133"/>
      <c r="E4" s="133"/>
      <c r="F4" s="7"/>
      <c r="G4" s="60" t="s">
        <v>6</v>
      </c>
      <c r="H4" s="7"/>
      <c r="I4" s="44"/>
      <c r="J4" s="8"/>
      <c r="K4" s="8"/>
      <c r="L4" s="120"/>
      <c r="M4" s="7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</row>
    <row r="5" spans="1:98" ht="5.15" hidden="1" customHeight="1" x14ac:dyDescent="0.3">
      <c r="A5" s="9"/>
      <c r="B5" s="9"/>
      <c r="C5" s="69"/>
      <c r="D5" s="9"/>
      <c r="E5" s="9"/>
      <c r="M5" s="78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</row>
    <row r="6" spans="1:98" s="11" customFormat="1" ht="50.25" customHeight="1" thickBot="1" x14ac:dyDescent="0.35">
      <c r="A6" s="24" t="s">
        <v>189</v>
      </c>
      <c r="B6" s="24" t="s">
        <v>190</v>
      </c>
      <c r="C6" s="24" t="s">
        <v>16</v>
      </c>
      <c r="D6" s="24" t="s">
        <v>191</v>
      </c>
      <c r="E6" s="25" t="s">
        <v>192</v>
      </c>
      <c r="F6" s="13" t="s">
        <v>84</v>
      </c>
      <c r="G6" s="14" t="s">
        <v>85</v>
      </c>
      <c r="H6" s="47" t="s">
        <v>0</v>
      </c>
      <c r="I6" s="47" t="s">
        <v>1</v>
      </c>
      <c r="J6" s="14" t="s">
        <v>4</v>
      </c>
      <c r="K6" s="15" t="s">
        <v>5</v>
      </c>
      <c r="L6" s="33"/>
      <c r="M6" s="80" t="s">
        <v>2</v>
      </c>
      <c r="N6" s="36" t="s">
        <v>7</v>
      </c>
      <c r="P6" s="81"/>
    </row>
    <row r="7" spans="1:98" ht="12.75" customHeight="1" x14ac:dyDescent="0.3">
      <c r="A7" s="41"/>
      <c r="B7" s="71"/>
      <c r="C7" s="71"/>
      <c r="D7" s="28"/>
      <c r="E7" s="29"/>
      <c r="F7" s="56"/>
      <c r="G7" s="63"/>
      <c r="H7" s="51"/>
      <c r="I7" s="45"/>
      <c r="J7" s="17"/>
      <c r="K7" s="18"/>
      <c r="L7" s="34"/>
      <c r="M7" s="82"/>
      <c r="N7" s="37"/>
    </row>
    <row r="8" spans="1:98" ht="12.75" customHeight="1" x14ac:dyDescent="0.3">
      <c r="A8" s="83"/>
      <c r="B8" s="84"/>
      <c r="C8" s="84"/>
      <c r="D8" s="85"/>
      <c r="E8" s="29"/>
      <c r="F8" s="56"/>
      <c r="G8" s="63"/>
      <c r="H8" s="51"/>
      <c r="I8" s="45"/>
      <c r="J8" s="17"/>
      <c r="K8" s="18"/>
      <c r="L8" s="34"/>
      <c r="M8" s="82"/>
      <c r="N8" s="37"/>
    </row>
    <row r="9" spans="1:98" ht="21.75" customHeight="1" x14ac:dyDescent="0.3">
      <c r="A9" s="86"/>
      <c r="B9" s="129" t="s">
        <v>193</v>
      </c>
      <c r="C9" s="129"/>
      <c r="D9" s="129"/>
      <c r="E9" s="130"/>
      <c r="F9" s="56"/>
      <c r="G9" s="63"/>
      <c r="H9" s="51"/>
      <c r="I9" s="45"/>
      <c r="J9" s="17"/>
      <c r="K9" s="18"/>
      <c r="L9" s="34"/>
      <c r="M9" s="82"/>
      <c r="N9" s="37"/>
    </row>
    <row r="10" spans="1:98" ht="12.75" customHeight="1" x14ac:dyDescent="0.3">
      <c r="A10" s="86"/>
      <c r="B10" s="87"/>
      <c r="C10" s="87"/>
      <c r="D10" s="87"/>
      <c r="E10" s="88"/>
      <c r="F10" s="56"/>
      <c r="G10" s="63"/>
      <c r="H10" s="51"/>
      <c r="I10" s="45"/>
      <c r="J10" s="17"/>
      <c r="K10" s="18"/>
      <c r="L10" s="34"/>
      <c r="M10" s="82"/>
      <c r="N10" s="37"/>
    </row>
    <row r="11" spans="1:98" ht="12.75" customHeight="1" x14ac:dyDescent="0.3">
      <c r="A11" s="86"/>
      <c r="B11" s="127" t="s">
        <v>194</v>
      </c>
      <c r="C11" s="127"/>
      <c r="D11" s="128"/>
      <c r="E11" s="62">
        <v>50</v>
      </c>
      <c r="F11" s="56"/>
      <c r="G11" s="63"/>
      <c r="H11" s="51"/>
      <c r="I11" s="45"/>
      <c r="J11" s="17"/>
      <c r="K11" s="18"/>
      <c r="L11" s="34"/>
      <c r="M11" s="82"/>
      <c r="N11" s="37"/>
    </row>
    <row r="12" spans="1:98" ht="12.75" customHeight="1" x14ac:dyDescent="0.3">
      <c r="A12" s="86"/>
      <c r="B12" s="127" t="s">
        <v>195</v>
      </c>
      <c r="C12" s="127"/>
      <c r="D12" s="128"/>
      <c r="E12" s="62">
        <v>25</v>
      </c>
      <c r="F12" s="56"/>
      <c r="G12" s="63"/>
      <c r="H12" s="51"/>
      <c r="I12" s="45"/>
      <c r="J12" s="17"/>
      <c r="K12" s="18"/>
      <c r="L12" s="34"/>
      <c r="M12" s="82"/>
      <c r="N12" s="37"/>
    </row>
    <row r="13" spans="1:98" ht="12.75" customHeight="1" x14ac:dyDescent="0.3">
      <c r="A13" s="68" t="s">
        <v>26</v>
      </c>
      <c r="B13" s="68" t="s">
        <v>26</v>
      </c>
      <c r="C13" s="70" t="s">
        <v>196</v>
      </c>
      <c r="D13" s="89">
        <v>0.5</v>
      </c>
      <c r="E13" s="62">
        <v>1.1000000000000001</v>
      </c>
      <c r="F13" s="56" t="s">
        <v>197</v>
      </c>
      <c r="G13" s="64" t="s">
        <v>198</v>
      </c>
      <c r="H13" s="51" t="s">
        <v>11</v>
      </c>
      <c r="I13" s="90">
        <f>E13*E11/125</f>
        <v>0.44000000000000006</v>
      </c>
      <c r="J13" s="17">
        <v>19754.87</v>
      </c>
      <c r="K13" s="18">
        <f t="shared" ref="K13:K15" si="0">IF(I13,IF(ISNUMBER(J13),J13*I13," ")," ")</f>
        <v>8692.1428000000014</v>
      </c>
      <c r="L13" s="91"/>
      <c r="M13" s="82"/>
      <c r="N13" s="37"/>
    </row>
    <row r="14" spans="1:98" ht="12.75" customHeight="1" x14ac:dyDescent="0.3">
      <c r="A14" s="71"/>
      <c r="B14" s="71"/>
      <c r="C14" s="71"/>
      <c r="D14" s="28"/>
      <c r="E14" s="29"/>
      <c r="F14" s="56" t="s">
        <v>199</v>
      </c>
      <c r="G14" s="64" t="s">
        <v>200</v>
      </c>
      <c r="H14" s="51" t="s">
        <v>11</v>
      </c>
      <c r="I14" s="45">
        <f>_xlfn.CEILING.MATH(E13*E11/D13)</f>
        <v>110</v>
      </c>
      <c r="J14" s="17">
        <v>538.16</v>
      </c>
      <c r="K14" s="18">
        <f t="shared" si="0"/>
        <v>59197.599999999999</v>
      </c>
      <c r="L14" s="34"/>
      <c r="M14" s="82"/>
      <c r="N14" s="37"/>
    </row>
    <row r="15" spans="1:98" ht="12.75" customHeight="1" x14ac:dyDescent="0.3">
      <c r="A15" s="71"/>
      <c r="B15" s="71"/>
      <c r="C15" s="71"/>
      <c r="D15" s="28"/>
      <c r="E15" s="29"/>
      <c r="F15" s="56" t="s">
        <v>201</v>
      </c>
      <c r="G15" s="64" t="s">
        <v>202</v>
      </c>
      <c r="H15" s="51" t="s">
        <v>11</v>
      </c>
      <c r="I15" s="45">
        <f>_xlfn.CEILING.MATH(E11/20)+1</f>
        <v>4</v>
      </c>
      <c r="J15" s="17">
        <v>687.01</v>
      </c>
      <c r="K15" s="18">
        <f t="shared" si="0"/>
        <v>2748.04</v>
      </c>
      <c r="L15" s="34"/>
      <c r="M15" s="82"/>
      <c r="N15" s="37"/>
    </row>
    <row r="16" spans="1:98" ht="12.75" customHeight="1" x14ac:dyDescent="0.3">
      <c r="A16" s="71"/>
      <c r="B16" s="71"/>
      <c r="C16" s="71"/>
      <c r="D16" s="28"/>
      <c r="E16" s="29"/>
      <c r="F16" s="56" t="s">
        <v>203</v>
      </c>
      <c r="G16" s="64" t="s">
        <v>204</v>
      </c>
      <c r="H16" s="51" t="s">
        <v>11</v>
      </c>
      <c r="I16" s="45">
        <v>1</v>
      </c>
      <c r="J16" s="17">
        <v>1019.56</v>
      </c>
      <c r="K16" s="18"/>
      <c r="L16" s="34"/>
      <c r="M16" s="82" t="s">
        <v>12</v>
      </c>
      <c r="N16" s="37"/>
    </row>
    <row r="17" spans="1:15" ht="12.75" customHeight="1" x14ac:dyDescent="0.3">
      <c r="A17" s="71"/>
      <c r="B17" s="71"/>
      <c r="C17" s="71"/>
      <c r="D17" s="28"/>
      <c r="E17" s="29"/>
      <c r="F17" s="56" t="s">
        <v>205</v>
      </c>
      <c r="G17" s="64" t="s">
        <v>206</v>
      </c>
      <c r="H17" s="51" t="s">
        <v>11</v>
      </c>
      <c r="I17" s="113">
        <f>1+_xlfn.CEILING.MATH(E11/20)</f>
        <v>4</v>
      </c>
      <c r="J17" s="17">
        <v>674.51</v>
      </c>
      <c r="K17" s="18"/>
      <c r="L17" s="34"/>
      <c r="M17" s="82"/>
      <c r="N17" s="37"/>
    </row>
    <row r="18" spans="1:15" ht="12.75" customHeight="1" x14ac:dyDescent="0.3">
      <c r="A18" s="71"/>
      <c r="B18" s="71"/>
      <c r="C18" s="71"/>
      <c r="D18" s="28"/>
      <c r="E18" s="29"/>
      <c r="F18" s="56" t="s">
        <v>207</v>
      </c>
      <c r="G18" s="64" t="s">
        <v>208</v>
      </c>
      <c r="H18" s="51" t="s">
        <v>11</v>
      </c>
      <c r="I18" s="114">
        <f>_xlfn.CEILING.MATH(E11/20)*E12*E13/64</f>
        <v>1.2890625</v>
      </c>
      <c r="J18" s="17">
        <v>22529.98</v>
      </c>
      <c r="K18" s="18"/>
      <c r="L18" s="34"/>
      <c r="M18" s="82"/>
      <c r="N18" s="37"/>
      <c r="O18" s="96"/>
    </row>
    <row r="19" spans="1:15" ht="12.75" customHeight="1" x14ac:dyDescent="0.3">
      <c r="A19" s="71"/>
      <c r="B19" s="71"/>
      <c r="C19" s="71"/>
      <c r="D19" s="28"/>
      <c r="E19" s="29"/>
      <c r="F19" s="56" t="s">
        <v>209</v>
      </c>
      <c r="G19" s="64" t="s">
        <v>210</v>
      </c>
      <c r="H19" s="51" t="s">
        <v>11</v>
      </c>
      <c r="I19" s="113">
        <f>_xlfn.CEILING.MATH(E11/20)*_xlfn.CEILING.MATH(E13*E12)</f>
        <v>84</v>
      </c>
      <c r="J19" s="17">
        <v>489.36</v>
      </c>
      <c r="K19" s="18"/>
      <c r="L19" s="34"/>
      <c r="M19" s="82"/>
      <c r="N19" s="37"/>
    </row>
    <row r="20" spans="1:15" ht="12.75" customHeight="1" x14ac:dyDescent="0.3">
      <c r="A20" s="71"/>
      <c r="B20" s="71"/>
      <c r="C20" s="71"/>
      <c r="D20" s="28"/>
      <c r="E20" s="29"/>
      <c r="F20" s="56"/>
      <c r="G20" s="64"/>
      <c r="H20" s="51"/>
      <c r="I20" s="45"/>
      <c r="J20" s="17"/>
      <c r="K20" s="18"/>
      <c r="L20" s="34"/>
      <c r="M20" s="82"/>
      <c r="N20" s="37"/>
    </row>
    <row r="21" spans="1:15" ht="12.75" customHeight="1" x14ac:dyDescent="0.3">
      <c r="A21" s="86"/>
      <c r="B21" s="127" t="s">
        <v>194</v>
      </c>
      <c r="C21" s="127"/>
      <c r="D21" s="128"/>
      <c r="E21" s="62">
        <v>50</v>
      </c>
      <c r="F21" s="56"/>
      <c r="G21" s="63"/>
      <c r="H21" s="51"/>
      <c r="I21" s="45"/>
      <c r="J21" s="17"/>
      <c r="K21" s="18"/>
      <c r="L21" s="34"/>
      <c r="M21" s="82"/>
      <c r="N21" s="37"/>
    </row>
    <row r="22" spans="1:15" ht="12.75" customHeight="1" x14ac:dyDescent="0.3">
      <c r="A22" s="86"/>
      <c r="B22" s="127" t="s">
        <v>195</v>
      </c>
      <c r="C22" s="127"/>
      <c r="D22" s="128"/>
      <c r="E22" s="62">
        <v>25</v>
      </c>
      <c r="F22" s="56"/>
      <c r="G22" s="63"/>
      <c r="H22" s="51"/>
      <c r="I22" s="45"/>
      <c r="J22" s="17"/>
      <c r="K22" s="18"/>
      <c r="L22" s="34"/>
      <c r="M22" s="82"/>
      <c r="N22" s="37"/>
    </row>
    <row r="23" spans="1:15" ht="12.75" customHeight="1" x14ac:dyDescent="0.3">
      <c r="A23" s="68" t="s">
        <v>26</v>
      </c>
      <c r="B23" s="68" t="s">
        <v>211</v>
      </c>
      <c r="C23" s="70" t="s">
        <v>196</v>
      </c>
      <c r="D23" s="89">
        <v>0.5</v>
      </c>
      <c r="E23" s="62">
        <v>1.1000000000000001</v>
      </c>
      <c r="F23" s="56" t="s">
        <v>197</v>
      </c>
      <c r="G23" s="64" t="s">
        <v>198</v>
      </c>
      <c r="H23" s="51" t="s">
        <v>11</v>
      </c>
      <c r="I23" s="90">
        <f>E23*E21/125</f>
        <v>0.44000000000000006</v>
      </c>
      <c r="J23" s="17">
        <v>19754.87</v>
      </c>
      <c r="K23" s="18"/>
      <c r="L23" s="91"/>
      <c r="M23" s="82"/>
      <c r="N23" s="37"/>
    </row>
    <row r="24" spans="1:15" ht="12.75" customHeight="1" x14ac:dyDescent="0.3">
      <c r="A24" s="71"/>
      <c r="B24" s="71"/>
      <c r="C24" s="71"/>
      <c r="D24" s="28"/>
      <c r="E24" s="29"/>
      <c r="F24" s="56" t="s">
        <v>212</v>
      </c>
      <c r="G24" s="64" t="s">
        <v>213</v>
      </c>
      <c r="H24" s="51" t="s">
        <v>11</v>
      </c>
      <c r="I24" s="45">
        <f>_xlfn.CEILING.MATH(E23*E21/D23)</f>
        <v>110</v>
      </c>
      <c r="J24" s="17">
        <v>465.92</v>
      </c>
      <c r="K24" s="18"/>
      <c r="L24" s="34"/>
      <c r="M24" s="82"/>
      <c r="N24" s="37"/>
    </row>
    <row r="25" spans="1:15" ht="12.75" customHeight="1" x14ac:dyDescent="0.3">
      <c r="A25" s="71"/>
      <c r="B25" s="71"/>
      <c r="C25" s="71"/>
      <c r="D25" s="28"/>
      <c r="E25" s="29"/>
      <c r="F25" s="56" t="s">
        <v>214</v>
      </c>
      <c r="G25" s="64" t="s">
        <v>215</v>
      </c>
      <c r="H25" s="51" t="s">
        <v>11</v>
      </c>
      <c r="I25" s="45">
        <f>_xlfn.CEILING.MATH(E21/20)+1</f>
        <v>4</v>
      </c>
      <c r="J25" s="17">
        <v>559.12</v>
      </c>
      <c r="K25" s="18"/>
      <c r="L25" s="34"/>
      <c r="M25" s="82"/>
      <c r="N25" s="37"/>
    </row>
    <row r="26" spans="1:15" ht="12.75" customHeight="1" x14ac:dyDescent="0.3">
      <c r="A26" s="71"/>
      <c r="B26" s="71"/>
      <c r="C26" s="71"/>
      <c r="D26" s="28"/>
      <c r="E26" s="29"/>
      <c r="F26" s="56" t="s">
        <v>216</v>
      </c>
      <c r="G26" s="64" t="s">
        <v>217</v>
      </c>
      <c r="H26" s="51" t="s">
        <v>11</v>
      </c>
      <c r="I26" s="45">
        <v>1</v>
      </c>
      <c r="J26" s="17">
        <v>783.47</v>
      </c>
      <c r="K26" s="18"/>
      <c r="L26" s="34"/>
      <c r="M26" s="82"/>
      <c r="N26" s="37"/>
    </row>
    <row r="27" spans="1:15" ht="12.75" customHeight="1" x14ac:dyDescent="0.3">
      <c r="A27" s="71"/>
      <c r="B27" s="71"/>
      <c r="C27" s="71"/>
      <c r="D27" s="28"/>
      <c r="E27" s="29"/>
      <c r="F27" s="56" t="s">
        <v>218</v>
      </c>
      <c r="G27" s="64" t="s">
        <v>219</v>
      </c>
      <c r="H27" s="51" t="s">
        <v>11</v>
      </c>
      <c r="I27" s="113">
        <f>1+_xlfn.CEILING.MATH(E21/20)</f>
        <v>4</v>
      </c>
      <c r="J27" s="17">
        <v>549.17999999999995</v>
      </c>
      <c r="K27" s="18"/>
      <c r="L27" s="34"/>
      <c r="M27" s="82"/>
      <c r="N27" s="37"/>
    </row>
    <row r="28" spans="1:15" ht="12.75" customHeight="1" x14ac:dyDescent="0.3">
      <c r="A28" s="71"/>
      <c r="B28" s="71"/>
      <c r="C28" s="71"/>
      <c r="D28" s="28"/>
      <c r="E28" s="29"/>
      <c r="F28" s="56" t="s">
        <v>207</v>
      </c>
      <c r="G28" s="64" t="s">
        <v>208</v>
      </c>
      <c r="H28" s="51" t="s">
        <v>11</v>
      </c>
      <c r="I28" s="114">
        <f>_xlfn.CEILING.MATH(E21/20)*E22*E23/64</f>
        <v>1.2890625</v>
      </c>
      <c r="J28" s="17">
        <v>22529.98</v>
      </c>
      <c r="K28" s="18"/>
      <c r="L28" s="34"/>
      <c r="M28" s="82"/>
      <c r="N28" s="37"/>
    </row>
    <row r="29" spans="1:15" ht="12.75" customHeight="1" x14ac:dyDescent="0.3">
      <c r="A29" s="71"/>
      <c r="B29" s="71"/>
      <c r="C29" s="71"/>
      <c r="D29" s="28"/>
      <c r="E29" s="29"/>
      <c r="F29" s="56" t="s">
        <v>220</v>
      </c>
      <c r="G29" s="64" t="s">
        <v>221</v>
      </c>
      <c r="H29" s="51" t="s">
        <v>11</v>
      </c>
      <c r="I29" s="113">
        <f>_xlfn.CEILING.MATH(E21/20)*_xlfn.CEILING.MATH(E23*E22)</f>
        <v>84</v>
      </c>
      <c r="J29" s="17">
        <v>421.07</v>
      </c>
      <c r="K29" s="18"/>
      <c r="L29" s="34"/>
      <c r="M29" s="82"/>
      <c r="N29" s="37"/>
    </row>
    <row r="30" spans="1:15" ht="12.75" customHeight="1" x14ac:dyDescent="0.3">
      <c r="A30" s="71"/>
      <c r="B30" s="71"/>
      <c r="C30" s="71"/>
      <c r="D30" s="28"/>
      <c r="E30" s="29"/>
      <c r="F30" s="56"/>
      <c r="G30" s="64"/>
      <c r="H30" s="51"/>
      <c r="I30" s="45"/>
      <c r="J30" s="17"/>
      <c r="K30" s="18"/>
      <c r="L30" s="34"/>
      <c r="M30" s="82"/>
      <c r="N30" s="37"/>
    </row>
    <row r="31" spans="1:15" ht="12.75" customHeight="1" x14ac:dyDescent="0.3">
      <c r="A31" s="86"/>
      <c r="B31" s="127" t="s">
        <v>194</v>
      </c>
      <c r="C31" s="127"/>
      <c r="D31" s="128"/>
      <c r="E31" s="62">
        <v>50</v>
      </c>
      <c r="F31" s="56"/>
      <c r="G31" s="63"/>
      <c r="H31" s="51"/>
      <c r="I31" s="45"/>
      <c r="J31" s="17"/>
      <c r="K31" s="18"/>
      <c r="L31" s="34"/>
      <c r="M31" s="82"/>
      <c r="N31" s="37"/>
    </row>
    <row r="32" spans="1:15" ht="12.75" customHeight="1" x14ac:dyDescent="0.3">
      <c r="A32" s="86"/>
      <c r="B32" s="127" t="s">
        <v>195</v>
      </c>
      <c r="C32" s="127"/>
      <c r="D32" s="128"/>
      <c r="E32" s="62">
        <v>25</v>
      </c>
      <c r="F32" s="56"/>
      <c r="G32" s="63"/>
      <c r="H32" s="51"/>
      <c r="I32" s="45"/>
      <c r="J32" s="17"/>
      <c r="K32" s="18"/>
      <c r="L32" s="34"/>
      <c r="M32" s="82"/>
      <c r="N32" s="37"/>
    </row>
    <row r="33" spans="1:14" ht="12.75" customHeight="1" x14ac:dyDescent="0.3">
      <c r="A33" s="68" t="s">
        <v>26</v>
      </c>
      <c r="B33" s="68" t="s">
        <v>222</v>
      </c>
      <c r="C33" s="70" t="s">
        <v>196</v>
      </c>
      <c r="D33" s="89">
        <v>0.5</v>
      </c>
      <c r="E33" s="62">
        <v>1.1000000000000001</v>
      </c>
      <c r="F33" s="56" t="s">
        <v>197</v>
      </c>
      <c r="G33" s="64" t="s">
        <v>198</v>
      </c>
      <c r="H33" s="51" t="s">
        <v>11</v>
      </c>
      <c r="I33" s="90">
        <f>E33*E31/125</f>
        <v>0.44000000000000006</v>
      </c>
      <c r="J33" s="17">
        <v>19754.87</v>
      </c>
      <c r="K33" s="18"/>
      <c r="L33" s="34"/>
      <c r="M33" s="82"/>
      <c r="N33" s="37"/>
    </row>
    <row r="34" spans="1:14" ht="12.75" customHeight="1" x14ac:dyDescent="0.3">
      <c r="A34" s="71"/>
      <c r="B34" s="71"/>
      <c r="C34" s="71"/>
      <c r="D34" s="28"/>
      <c r="E34" s="29"/>
      <c r="F34" s="56" t="s">
        <v>223</v>
      </c>
      <c r="G34" s="64" t="s">
        <v>224</v>
      </c>
      <c r="H34" s="51" t="s">
        <v>11</v>
      </c>
      <c r="I34" s="45">
        <f>_xlfn.CEILING.MATH(E33*E31/D33)</f>
        <v>110</v>
      </c>
      <c r="J34" s="17">
        <v>311.44</v>
      </c>
      <c r="K34" s="18"/>
      <c r="L34" s="34"/>
      <c r="M34" s="82"/>
      <c r="N34" s="37"/>
    </row>
    <row r="35" spans="1:14" ht="12.75" customHeight="1" x14ac:dyDescent="0.3">
      <c r="A35" s="71"/>
      <c r="B35" s="71"/>
      <c r="C35" s="71"/>
      <c r="D35" s="28"/>
      <c r="E35" s="29"/>
      <c r="F35" s="56" t="s">
        <v>225</v>
      </c>
      <c r="G35" s="64" t="s">
        <v>226</v>
      </c>
      <c r="H35" s="51" t="s">
        <v>11</v>
      </c>
      <c r="I35" s="45">
        <f>_xlfn.CEILING.MATH(E31/20)+1</f>
        <v>4</v>
      </c>
      <c r="J35" s="17">
        <v>558.62</v>
      </c>
      <c r="K35" s="18"/>
      <c r="L35" s="34"/>
      <c r="M35" s="82" t="s">
        <v>12</v>
      </c>
      <c r="N35" s="37"/>
    </row>
    <row r="36" spans="1:14" ht="12.75" customHeight="1" x14ac:dyDescent="0.3">
      <c r="A36" s="71"/>
      <c r="B36" s="71"/>
      <c r="C36" s="71"/>
      <c r="D36" s="28"/>
      <c r="E36" s="29"/>
      <c r="F36" s="56" t="s">
        <v>227</v>
      </c>
      <c r="G36" s="64" t="s">
        <v>228</v>
      </c>
      <c r="H36" s="51" t="s">
        <v>11</v>
      </c>
      <c r="I36" s="45">
        <v>1</v>
      </c>
      <c r="J36" s="17">
        <v>783.47</v>
      </c>
      <c r="K36" s="18"/>
      <c r="L36" s="34"/>
      <c r="M36" s="82" t="s">
        <v>12</v>
      </c>
      <c r="N36" s="37"/>
    </row>
    <row r="37" spans="1:14" ht="12.75" customHeight="1" x14ac:dyDescent="0.3">
      <c r="A37" s="71"/>
      <c r="B37" s="71"/>
      <c r="C37" s="71"/>
      <c r="D37" s="28"/>
      <c r="E37" s="29"/>
      <c r="F37" s="56" t="s">
        <v>205</v>
      </c>
      <c r="G37" s="64" t="s">
        <v>206</v>
      </c>
      <c r="H37" s="51" t="s">
        <v>11</v>
      </c>
      <c r="I37" s="113">
        <f>1+_xlfn.CEILING.MATH(E31/20)</f>
        <v>4</v>
      </c>
      <c r="J37" s="17">
        <v>674.51</v>
      </c>
      <c r="K37" s="18"/>
      <c r="L37" s="34"/>
      <c r="M37" s="82"/>
      <c r="N37" s="37"/>
    </row>
    <row r="38" spans="1:14" ht="12.75" customHeight="1" x14ac:dyDescent="0.3">
      <c r="A38" s="71"/>
      <c r="B38" s="71"/>
      <c r="C38" s="71"/>
      <c r="D38" s="28"/>
      <c r="E38" s="29"/>
      <c r="F38" s="56" t="s">
        <v>207</v>
      </c>
      <c r="G38" s="64" t="s">
        <v>208</v>
      </c>
      <c r="H38" s="51" t="s">
        <v>11</v>
      </c>
      <c r="I38" s="114">
        <f>_xlfn.CEILING.MATH(E31/20)*E32*E33/64</f>
        <v>1.2890625</v>
      </c>
      <c r="J38" s="17">
        <v>22529.98</v>
      </c>
      <c r="K38" s="18"/>
      <c r="L38" s="34"/>
      <c r="M38" s="82"/>
      <c r="N38" s="37"/>
    </row>
    <row r="39" spans="1:14" ht="12.75" customHeight="1" x14ac:dyDescent="0.3">
      <c r="A39" s="71"/>
      <c r="B39" s="71"/>
      <c r="C39" s="71"/>
      <c r="D39" s="28"/>
      <c r="E39" s="29"/>
      <c r="F39" s="56" t="s">
        <v>229</v>
      </c>
      <c r="G39" s="64" t="s">
        <v>230</v>
      </c>
      <c r="H39" s="51" t="s">
        <v>11</v>
      </c>
      <c r="I39" s="113">
        <f>_xlfn.CEILING.MATH(E31/20)*_xlfn.CEILING.MATH(E33*E32)</f>
        <v>84</v>
      </c>
      <c r="J39" s="17">
        <v>434.74</v>
      </c>
      <c r="K39" s="18"/>
      <c r="L39" s="34"/>
      <c r="M39" s="82"/>
      <c r="N39" s="37"/>
    </row>
    <row r="40" spans="1:14" ht="12.75" customHeight="1" x14ac:dyDescent="0.3">
      <c r="A40" s="71"/>
      <c r="B40" s="71"/>
      <c r="C40" s="71"/>
      <c r="D40" s="28"/>
      <c r="E40" s="29"/>
      <c r="F40" s="56"/>
      <c r="G40" s="64"/>
      <c r="H40" s="51"/>
      <c r="I40" s="45"/>
      <c r="J40" s="17"/>
      <c r="K40" s="18"/>
      <c r="L40" s="34"/>
      <c r="M40" s="82"/>
      <c r="N40" s="37"/>
    </row>
    <row r="41" spans="1:14" ht="12.75" customHeight="1" x14ac:dyDescent="0.3">
      <c r="A41" s="86"/>
      <c r="B41" s="127" t="s">
        <v>194</v>
      </c>
      <c r="C41" s="127"/>
      <c r="D41" s="128"/>
      <c r="E41" s="62">
        <v>50</v>
      </c>
      <c r="F41" s="56"/>
      <c r="G41" s="63"/>
      <c r="H41" s="51"/>
      <c r="I41" s="45"/>
      <c r="J41" s="17"/>
      <c r="K41" s="18"/>
      <c r="L41" s="34"/>
      <c r="M41" s="82"/>
      <c r="N41" s="37"/>
    </row>
    <row r="42" spans="1:14" ht="12.75" customHeight="1" x14ac:dyDescent="0.3">
      <c r="A42" s="86"/>
      <c r="B42" s="127" t="s">
        <v>195</v>
      </c>
      <c r="C42" s="127"/>
      <c r="D42" s="128"/>
      <c r="E42" s="62">
        <v>25</v>
      </c>
      <c r="F42" s="56"/>
      <c r="G42" s="63"/>
      <c r="H42" s="51"/>
      <c r="I42" s="45"/>
      <c r="J42" s="17"/>
      <c r="K42" s="18"/>
      <c r="L42" s="34"/>
      <c r="M42" s="82"/>
      <c r="N42" s="37"/>
    </row>
    <row r="43" spans="1:14" ht="12.75" customHeight="1" x14ac:dyDescent="0.3">
      <c r="A43" s="68" t="s">
        <v>88</v>
      </c>
      <c r="B43" s="68" t="s">
        <v>156</v>
      </c>
      <c r="C43" s="70" t="s">
        <v>196</v>
      </c>
      <c r="D43" s="89">
        <v>0.5</v>
      </c>
      <c r="E43" s="62">
        <v>1.1000000000000001</v>
      </c>
      <c r="F43" s="56" t="s">
        <v>231</v>
      </c>
      <c r="G43" s="64" t="s">
        <v>232</v>
      </c>
      <c r="H43" s="51" t="s">
        <v>11</v>
      </c>
      <c r="I43" s="90">
        <f>E43*E41/100</f>
        <v>0.55000000000000004</v>
      </c>
      <c r="J43" s="17">
        <v>189418.78</v>
      </c>
      <c r="K43" s="18"/>
      <c r="L43" s="91"/>
      <c r="M43" s="82" t="s">
        <v>12</v>
      </c>
      <c r="N43" s="37"/>
    </row>
    <row r="44" spans="1:14" ht="12.75" customHeight="1" x14ac:dyDescent="0.3">
      <c r="A44" s="71"/>
      <c r="B44" s="71"/>
      <c r="C44" s="71"/>
      <c r="D44" s="28"/>
      <c r="E44" s="29"/>
      <c r="F44" s="56" t="s">
        <v>233</v>
      </c>
      <c r="G44" s="64" t="s">
        <v>234</v>
      </c>
      <c r="H44" s="51" t="s">
        <v>11</v>
      </c>
      <c r="I44" s="45">
        <f>_xlfn.CEILING.MATH(E43*E41/D43)</f>
        <v>110</v>
      </c>
      <c r="J44" s="17">
        <v>712.09</v>
      </c>
      <c r="K44" s="18"/>
      <c r="L44" s="34"/>
      <c r="M44" s="82" t="s">
        <v>12</v>
      </c>
      <c r="N44" s="37"/>
    </row>
    <row r="45" spans="1:14" ht="12.75" customHeight="1" x14ac:dyDescent="0.3">
      <c r="A45" s="71"/>
      <c r="B45" s="71"/>
      <c r="C45" s="71"/>
      <c r="D45" s="28"/>
      <c r="E45" s="29"/>
      <c r="F45" s="56" t="s">
        <v>235</v>
      </c>
      <c r="G45" s="64" t="s">
        <v>236</v>
      </c>
      <c r="H45" s="51" t="s">
        <v>11</v>
      </c>
      <c r="I45" s="113">
        <f>2*(1+_xlfn.CEILING.MATH(E41/20))</f>
        <v>8</v>
      </c>
      <c r="J45" s="17">
        <v>1840.84</v>
      </c>
      <c r="K45" s="18"/>
      <c r="L45" s="34"/>
      <c r="M45" s="82" t="s">
        <v>12</v>
      </c>
      <c r="N45" s="37"/>
    </row>
    <row r="46" spans="1:14" ht="12.75" customHeight="1" x14ac:dyDescent="0.3">
      <c r="A46" s="71"/>
      <c r="B46" s="71"/>
      <c r="C46" s="71"/>
      <c r="D46" s="28"/>
      <c r="E46" s="29"/>
      <c r="F46" s="56" t="s">
        <v>237</v>
      </c>
      <c r="G46" s="64" t="s">
        <v>238</v>
      </c>
      <c r="H46" s="51" t="s">
        <v>11</v>
      </c>
      <c r="I46" s="45">
        <v>1</v>
      </c>
      <c r="J46" s="17">
        <v>2282.38</v>
      </c>
      <c r="K46" s="18"/>
      <c r="L46" s="34"/>
      <c r="M46" s="82"/>
      <c r="N46" s="37"/>
    </row>
    <row r="47" spans="1:14" ht="12.75" customHeight="1" x14ac:dyDescent="0.3">
      <c r="A47" s="84"/>
      <c r="B47" s="84"/>
      <c r="C47" s="84"/>
      <c r="D47" s="28"/>
      <c r="E47" s="29"/>
      <c r="F47" s="56" t="s">
        <v>239</v>
      </c>
      <c r="G47" s="64" t="s">
        <v>240</v>
      </c>
      <c r="H47" s="51" t="s">
        <v>11</v>
      </c>
      <c r="I47" s="114">
        <f>_xlfn.CEILING.MATH(E41/20)*E42*E43/64</f>
        <v>1.2890625</v>
      </c>
      <c r="J47" s="17">
        <v>241861.24</v>
      </c>
      <c r="K47" s="18"/>
      <c r="L47" s="34"/>
      <c r="M47" s="82" t="s">
        <v>12</v>
      </c>
      <c r="N47" s="37"/>
    </row>
    <row r="48" spans="1:14" ht="12.75" customHeight="1" x14ac:dyDescent="0.3">
      <c r="A48" s="84"/>
      <c r="B48" s="84"/>
      <c r="C48" s="84"/>
      <c r="D48" s="28"/>
      <c r="E48" s="29"/>
      <c r="F48" s="56" t="s">
        <v>241</v>
      </c>
      <c r="G48" s="64" t="s">
        <v>242</v>
      </c>
      <c r="H48" s="51" t="s">
        <v>11</v>
      </c>
      <c r="I48" s="113">
        <f>_xlfn.CEILING.MATH(E41/20)*_xlfn.CEILING.MATH(E43*E42)</f>
        <v>84</v>
      </c>
      <c r="J48" s="17">
        <v>795.94</v>
      </c>
      <c r="K48" s="18"/>
      <c r="L48" s="34"/>
      <c r="M48" s="82" t="s">
        <v>12</v>
      </c>
      <c r="N48" s="37"/>
    </row>
    <row r="49" spans="1:14" ht="12.75" customHeight="1" x14ac:dyDescent="0.3">
      <c r="A49" s="84"/>
      <c r="B49" s="84"/>
      <c r="C49" s="84"/>
      <c r="D49" s="28"/>
      <c r="E49" s="29"/>
      <c r="F49" s="56"/>
      <c r="G49" s="64"/>
      <c r="H49" s="51"/>
      <c r="I49" s="113"/>
      <c r="J49" s="17"/>
      <c r="K49" s="18"/>
      <c r="L49" s="34"/>
      <c r="M49" s="82"/>
      <c r="N49" s="37"/>
    </row>
    <row r="50" spans="1:14" ht="12.75" customHeight="1" x14ac:dyDescent="0.3">
      <c r="A50" s="86"/>
      <c r="B50" s="127" t="s">
        <v>194</v>
      </c>
      <c r="C50" s="127"/>
      <c r="D50" s="128"/>
      <c r="E50" s="62">
        <v>50</v>
      </c>
      <c r="F50" s="56"/>
      <c r="G50" s="63"/>
      <c r="H50" s="51"/>
      <c r="I50" s="45"/>
      <c r="J50" s="17"/>
      <c r="K50" s="18"/>
      <c r="L50" s="34"/>
      <c r="M50" s="82"/>
      <c r="N50" s="37"/>
    </row>
    <row r="51" spans="1:14" ht="12.75" customHeight="1" x14ac:dyDescent="0.3">
      <c r="A51" s="86"/>
      <c r="B51" s="127" t="s">
        <v>195</v>
      </c>
      <c r="C51" s="127"/>
      <c r="D51" s="128"/>
      <c r="E51" s="62">
        <v>25</v>
      </c>
      <c r="F51" s="56"/>
      <c r="G51" s="63"/>
      <c r="H51" s="51"/>
      <c r="I51" s="45"/>
      <c r="J51" s="17"/>
      <c r="K51" s="18"/>
      <c r="L51" s="34"/>
      <c r="M51" s="82"/>
      <c r="N51" s="37"/>
    </row>
    <row r="52" spans="1:14" ht="12.75" customHeight="1" x14ac:dyDescent="0.3">
      <c r="A52" s="68" t="s">
        <v>88</v>
      </c>
      <c r="B52" s="68" t="s">
        <v>88</v>
      </c>
      <c r="C52" s="70" t="s">
        <v>196</v>
      </c>
      <c r="D52" s="89">
        <v>0.5</v>
      </c>
      <c r="E52" s="62">
        <v>1.1000000000000001</v>
      </c>
      <c r="F52" s="56" t="s">
        <v>231</v>
      </c>
      <c r="G52" s="64" t="s">
        <v>232</v>
      </c>
      <c r="H52" s="51" t="s">
        <v>11</v>
      </c>
      <c r="I52" s="90">
        <f>E52*E50/100</f>
        <v>0.55000000000000004</v>
      </c>
      <c r="J52" s="17">
        <v>189418.78</v>
      </c>
      <c r="K52" s="18"/>
      <c r="L52" s="91"/>
      <c r="M52" s="82" t="s">
        <v>12</v>
      </c>
      <c r="N52" s="37"/>
    </row>
    <row r="53" spans="1:14" ht="12.75" customHeight="1" x14ac:dyDescent="0.3">
      <c r="A53" s="71"/>
      <c r="B53" s="71"/>
      <c r="C53" s="71"/>
      <c r="D53" s="28"/>
      <c r="E53" s="29"/>
      <c r="F53" s="56" t="s">
        <v>243</v>
      </c>
      <c r="G53" s="64" t="s">
        <v>244</v>
      </c>
      <c r="H53" s="51" t="s">
        <v>11</v>
      </c>
      <c r="I53" s="45">
        <f>_xlfn.CEILING.MATH(E52*E50/D52)</f>
        <v>110</v>
      </c>
      <c r="J53" s="17">
        <v>2150.5</v>
      </c>
      <c r="K53" s="18"/>
      <c r="L53" s="34"/>
      <c r="M53" s="82" t="s">
        <v>12</v>
      </c>
      <c r="N53" s="37"/>
    </row>
    <row r="54" spans="1:14" ht="12.75" customHeight="1" x14ac:dyDescent="0.3">
      <c r="A54" s="71"/>
      <c r="B54" s="71"/>
      <c r="C54" s="71"/>
      <c r="D54" s="28"/>
      <c r="E54" s="29"/>
      <c r="F54" s="56" t="s">
        <v>245</v>
      </c>
      <c r="G54" s="64" t="s">
        <v>246</v>
      </c>
      <c r="H54" s="51" t="s">
        <v>11</v>
      </c>
      <c r="I54" s="113">
        <f>2*(1+_xlfn.CEILING.MATH(E50/20))</f>
        <v>8</v>
      </c>
      <c r="J54" s="17">
        <v>4578.07</v>
      </c>
      <c r="K54" s="18"/>
      <c r="L54" s="34"/>
      <c r="M54" s="82"/>
      <c r="N54" s="37"/>
    </row>
    <row r="55" spans="1:14" ht="12.75" customHeight="1" x14ac:dyDescent="0.3">
      <c r="A55" s="71"/>
      <c r="B55" s="71"/>
      <c r="C55" s="71"/>
      <c r="D55" s="28"/>
      <c r="E55" s="29"/>
      <c r="F55" s="56" t="s">
        <v>247</v>
      </c>
      <c r="G55" s="64" t="s">
        <v>248</v>
      </c>
      <c r="H55" s="51" t="s">
        <v>11</v>
      </c>
      <c r="I55" s="45">
        <v>1</v>
      </c>
      <c r="J55" s="17">
        <v>4019.95</v>
      </c>
      <c r="K55" s="18"/>
      <c r="L55" s="34"/>
      <c r="M55" s="82" t="s">
        <v>12</v>
      </c>
      <c r="N55" s="37"/>
    </row>
    <row r="56" spans="1:14" ht="12.75" customHeight="1" x14ac:dyDescent="0.3">
      <c r="A56" s="84"/>
      <c r="B56" s="71"/>
      <c r="C56" s="71"/>
      <c r="D56" s="28"/>
      <c r="E56" s="29"/>
      <c r="F56" s="56" t="s">
        <v>239</v>
      </c>
      <c r="G56" s="64" t="s">
        <v>240</v>
      </c>
      <c r="H56" s="51" t="s">
        <v>11</v>
      </c>
      <c r="I56" s="114">
        <f>_xlfn.CEILING.MATH(E50/20)*E51*E52/64</f>
        <v>1.2890625</v>
      </c>
      <c r="J56" s="17">
        <v>241861.24</v>
      </c>
      <c r="K56" s="18"/>
      <c r="L56" s="34"/>
      <c r="M56" s="82"/>
      <c r="N56" s="37"/>
    </row>
    <row r="57" spans="1:14" ht="12.75" customHeight="1" x14ac:dyDescent="0.3">
      <c r="A57" s="84"/>
      <c r="B57" s="71"/>
      <c r="C57" s="71"/>
      <c r="D57" s="28"/>
      <c r="E57" s="29"/>
      <c r="F57" s="56" t="s">
        <v>249</v>
      </c>
      <c r="G57" s="64" t="s">
        <v>250</v>
      </c>
      <c r="H57" s="51" t="s">
        <v>11</v>
      </c>
      <c r="I57" s="113">
        <f>_xlfn.CEILING.MATH(E50/20)*_xlfn.CEILING.MATH(E52*E51)</f>
        <v>84</v>
      </c>
      <c r="J57" s="17">
        <v>1868.29</v>
      </c>
      <c r="K57" s="18"/>
      <c r="L57" s="34"/>
      <c r="M57" s="82" t="s">
        <v>12</v>
      </c>
      <c r="N57" s="37"/>
    </row>
    <row r="58" spans="1:14" ht="12.75" customHeight="1" x14ac:dyDescent="0.3">
      <c r="A58" s="84"/>
      <c r="B58" s="71"/>
      <c r="C58" s="71"/>
      <c r="D58" s="28"/>
      <c r="E58" s="29"/>
      <c r="F58" s="56"/>
      <c r="G58" s="64"/>
      <c r="H58" s="51"/>
      <c r="I58" s="45"/>
      <c r="J58" s="17"/>
      <c r="K58" s="18"/>
      <c r="L58" s="34"/>
      <c r="M58" s="82"/>
      <c r="N58" s="37"/>
    </row>
    <row r="59" spans="1:14" ht="17.5" customHeight="1" x14ac:dyDescent="0.3">
      <c r="A59" s="134" t="s">
        <v>251</v>
      </c>
      <c r="B59" s="134"/>
      <c r="C59" s="134"/>
      <c r="D59" s="134"/>
      <c r="E59" s="135"/>
      <c r="F59" s="56"/>
      <c r="G59" s="64"/>
      <c r="H59" s="51"/>
      <c r="I59" s="45"/>
      <c r="J59" s="17"/>
      <c r="K59" s="18"/>
      <c r="L59" s="34"/>
      <c r="M59" s="82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64"/>
      <c r="H60" s="51"/>
      <c r="I60" s="45"/>
      <c r="J60" s="17"/>
      <c r="K60" s="18" t="str">
        <f t="shared" ref="K60:K125" si="1">IF(I60,IF(ISNUMBER(J60),J60*I60," ")," ")</f>
        <v xml:space="preserve"> </v>
      </c>
      <c r="L60" s="34"/>
      <c r="M60" s="82"/>
      <c r="N60" s="37"/>
    </row>
    <row r="61" spans="1:14" ht="12.75" customHeight="1" x14ac:dyDescent="0.3">
      <c r="A61" s="86"/>
      <c r="B61" s="127" t="s">
        <v>194</v>
      </c>
      <c r="C61" s="127"/>
      <c r="D61" s="128"/>
      <c r="E61" s="62">
        <v>50</v>
      </c>
      <c r="F61" s="56"/>
      <c r="G61" s="63"/>
      <c r="H61" s="51"/>
      <c r="I61" s="45"/>
      <c r="J61" s="17"/>
      <c r="K61" s="18" t="str">
        <f t="shared" si="1"/>
        <v xml:space="preserve"> </v>
      </c>
      <c r="L61" s="34"/>
      <c r="M61" s="82"/>
      <c r="N61" s="37"/>
    </row>
    <row r="62" spans="1:14" ht="12.75" customHeight="1" x14ac:dyDescent="0.3">
      <c r="A62" s="86"/>
      <c r="B62" s="127" t="s">
        <v>195</v>
      </c>
      <c r="C62" s="127"/>
      <c r="D62" s="128"/>
      <c r="E62" s="62">
        <v>25</v>
      </c>
      <c r="F62" s="56"/>
      <c r="G62" s="63"/>
      <c r="H62" s="51"/>
      <c r="I62" s="45"/>
      <c r="J62" s="17"/>
      <c r="K62" s="18"/>
      <c r="L62" s="34"/>
      <c r="M62" s="82"/>
      <c r="N62" s="37"/>
    </row>
    <row r="63" spans="1:14" ht="12.75" customHeight="1" x14ac:dyDescent="0.3">
      <c r="A63" s="68" t="s">
        <v>26</v>
      </c>
      <c r="B63" s="68" t="s">
        <v>26</v>
      </c>
      <c r="C63" s="70" t="s">
        <v>252</v>
      </c>
      <c r="D63" s="89">
        <v>0.5</v>
      </c>
      <c r="E63" s="62">
        <v>1.1000000000000001</v>
      </c>
      <c r="F63" s="56" t="s">
        <v>197</v>
      </c>
      <c r="G63" s="64" t="s">
        <v>198</v>
      </c>
      <c r="H63" s="51" t="s">
        <v>11</v>
      </c>
      <c r="I63" s="90">
        <f>E63*E61/125</f>
        <v>0.44000000000000006</v>
      </c>
      <c r="J63" s="17">
        <v>19754.87</v>
      </c>
      <c r="K63" s="18">
        <f t="shared" si="1"/>
        <v>8692.1428000000014</v>
      </c>
      <c r="L63" s="34"/>
      <c r="M63" s="82"/>
      <c r="N63" s="37"/>
    </row>
    <row r="64" spans="1:14" ht="12.75" customHeight="1" x14ac:dyDescent="0.3">
      <c r="A64" s="71"/>
      <c r="B64" s="71"/>
      <c r="C64" s="71"/>
      <c r="D64" s="28"/>
      <c r="E64" s="29"/>
      <c r="F64" s="56" t="s">
        <v>253</v>
      </c>
      <c r="G64" s="64" t="s">
        <v>254</v>
      </c>
      <c r="H64" s="51" t="s">
        <v>11</v>
      </c>
      <c r="I64" s="45">
        <f>_xlfn.CEILING.MATH(E63*E61/D63)</f>
        <v>110</v>
      </c>
      <c r="J64" s="17">
        <v>290.04000000000002</v>
      </c>
      <c r="K64" s="18">
        <f t="shared" si="1"/>
        <v>31904.400000000001</v>
      </c>
      <c r="L64" s="34"/>
      <c r="M64" s="82" t="s">
        <v>12</v>
      </c>
      <c r="N64" s="37"/>
    </row>
    <row r="65" spans="1:14" ht="12.75" customHeight="1" x14ac:dyDescent="0.3">
      <c r="A65" s="71"/>
      <c r="B65" s="71"/>
      <c r="C65" s="71"/>
      <c r="D65" s="28"/>
      <c r="E65" s="29"/>
      <c r="F65" s="56" t="s">
        <v>201</v>
      </c>
      <c r="G65" s="64" t="s">
        <v>202</v>
      </c>
      <c r="H65" s="51" t="s">
        <v>11</v>
      </c>
      <c r="I65" s="45">
        <f>_xlfn.CEILING.MATH(E61/20)+1</f>
        <v>4</v>
      </c>
      <c r="J65" s="17">
        <v>687.01</v>
      </c>
      <c r="K65" s="18">
        <f t="shared" si="1"/>
        <v>2748.04</v>
      </c>
      <c r="L65" s="34"/>
      <c r="M65" s="82"/>
      <c r="N65" s="37"/>
    </row>
    <row r="66" spans="1:14" ht="12.75" customHeight="1" x14ac:dyDescent="0.3">
      <c r="A66" s="71"/>
      <c r="B66" s="71"/>
      <c r="C66" s="71"/>
      <c r="D66" s="28"/>
      <c r="E66" s="29"/>
      <c r="F66" s="56" t="s">
        <v>203</v>
      </c>
      <c r="G66" s="64" t="s">
        <v>204</v>
      </c>
      <c r="H66" s="51" t="s">
        <v>11</v>
      </c>
      <c r="I66" s="45">
        <v>1</v>
      </c>
      <c r="J66" s="17">
        <v>1019.56</v>
      </c>
      <c r="K66" s="18">
        <f t="shared" si="1"/>
        <v>1019.56</v>
      </c>
      <c r="L66" s="34"/>
      <c r="M66" s="82"/>
      <c r="N66" s="37"/>
    </row>
    <row r="67" spans="1:14" ht="12.75" customHeight="1" x14ac:dyDescent="0.3">
      <c r="A67" s="71"/>
      <c r="B67" s="71"/>
      <c r="C67" s="71"/>
      <c r="D67" s="28"/>
      <c r="E67" s="29"/>
      <c r="F67" s="56" t="s">
        <v>205</v>
      </c>
      <c r="G67" s="64" t="s">
        <v>206</v>
      </c>
      <c r="H67" s="51" t="s">
        <v>11</v>
      </c>
      <c r="I67" s="113">
        <f>1+_xlfn.CEILING.MATH(E61/20)</f>
        <v>4</v>
      </c>
      <c r="J67" s="17">
        <v>674.51</v>
      </c>
      <c r="K67" s="18">
        <f t="shared" si="1"/>
        <v>2698.04</v>
      </c>
      <c r="L67" s="34"/>
      <c r="M67" s="82"/>
      <c r="N67" s="37"/>
    </row>
    <row r="68" spans="1:14" ht="12.75" customHeight="1" x14ac:dyDescent="0.3">
      <c r="A68" s="71"/>
      <c r="B68" s="71"/>
      <c r="C68" s="71"/>
      <c r="D68" s="28"/>
      <c r="E68" s="29"/>
      <c r="F68" s="56" t="s">
        <v>207</v>
      </c>
      <c r="G68" s="64" t="s">
        <v>208</v>
      </c>
      <c r="H68" s="51" t="s">
        <v>11</v>
      </c>
      <c r="I68" s="114">
        <f>_xlfn.CEILING.MATH(E61/20)*E62*E63/64</f>
        <v>1.2890625</v>
      </c>
      <c r="J68" s="17">
        <v>22529.98</v>
      </c>
      <c r="K68" s="18">
        <f t="shared" si="1"/>
        <v>29042.552343749998</v>
      </c>
      <c r="L68" s="34"/>
      <c r="M68" s="82"/>
      <c r="N68" s="37"/>
    </row>
    <row r="69" spans="1:14" ht="12.75" customHeight="1" x14ac:dyDescent="0.3">
      <c r="A69" s="71"/>
      <c r="B69" s="71"/>
      <c r="C69" s="71"/>
      <c r="D69" s="28"/>
      <c r="E69" s="29"/>
      <c r="F69" s="56" t="s">
        <v>209</v>
      </c>
      <c r="G69" s="64" t="s">
        <v>210</v>
      </c>
      <c r="H69" s="51" t="s">
        <v>11</v>
      </c>
      <c r="I69" s="113">
        <f>_xlfn.CEILING.MATH(E61/20)*_xlfn.CEILING.MATH(E63*E62)</f>
        <v>84</v>
      </c>
      <c r="J69" s="17">
        <v>489.36</v>
      </c>
      <c r="K69" s="18">
        <f t="shared" si="1"/>
        <v>41106.239999999998</v>
      </c>
      <c r="L69" s="34"/>
      <c r="M69" s="82"/>
      <c r="N69" s="37"/>
    </row>
    <row r="70" spans="1:14" ht="12.75" customHeight="1" x14ac:dyDescent="0.3">
      <c r="A70" s="71"/>
      <c r="B70" s="71"/>
      <c r="C70" s="71"/>
      <c r="D70" s="28"/>
      <c r="E70" s="29"/>
      <c r="F70" s="56"/>
      <c r="G70" s="64"/>
      <c r="H70" s="51"/>
      <c r="I70" s="45"/>
      <c r="J70" s="17"/>
      <c r="K70" s="18" t="str">
        <f t="shared" si="1"/>
        <v xml:space="preserve"> </v>
      </c>
      <c r="L70" s="34"/>
      <c r="M70" s="82"/>
      <c r="N70" s="37"/>
    </row>
    <row r="71" spans="1:14" ht="12.75" customHeight="1" x14ac:dyDescent="0.3">
      <c r="A71" s="86"/>
      <c r="B71" s="127" t="s">
        <v>194</v>
      </c>
      <c r="C71" s="127"/>
      <c r="D71" s="128"/>
      <c r="E71" s="62">
        <v>50</v>
      </c>
      <c r="F71" s="56"/>
      <c r="G71" s="63"/>
      <c r="H71" s="51"/>
      <c r="I71" s="45"/>
      <c r="J71" s="17"/>
      <c r="K71" s="18" t="str">
        <f t="shared" si="1"/>
        <v xml:space="preserve"> </v>
      </c>
      <c r="L71" s="34"/>
      <c r="M71" s="82"/>
      <c r="N71" s="37"/>
    </row>
    <row r="72" spans="1:14" ht="12.75" customHeight="1" x14ac:dyDescent="0.3">
      <c r="A72" s="86"/>
      <c r="B72" s="127" t="s">
        <v>195</v>
      </c>
      <c r="C72" s="127"/>
      <c r="D72" s="128"/>
      <c r="E72" s="62">
        <v>25</v>
      </c>
      <c r="F72" s="56"/>
      <c r="G72" s="63"/>
      <c r="H72" s="51"/>
      <c r="I72" s="45"/>
      <c r="J72" s="17"/>
      <c r="K72" s="18"/>
      <c r="L72" s="34"/>
      <c r="M72" s="82"/>
      <c r="N72" s="37"/>
    </row>
    <row r="73" spans="1:14" ht="12.75" customHeight="1" x14ac:dyDescent="0.3">
      <c r="A73" s="68" t="s">
        <v>26</v>
      </c>
      <c r="B73" s="68" t="s">
        <v>211</v>
      </c>
      <c r="C73" s="70" t="s">
        <v>252</v>
      </c>
      <c r="D73" s="89">
        <v>0.5</v>
      </c>
      <c r="E73" s="62">
        <v>1.1000000000000001</v>
      </c>
      <c r="F73" s="56" t="s">
        <v>197</v>
      </c>
      <c r="G73" s="64" t="s">
        <v>198</v>
      </c>
      <c r="H73" s="51" t="s">
        <v>11</v>
      </c>
      <c r="I73" s="90">
        <f>E73*E71/125</f>
        <v>0.44000000000000006</v>
      </c>
      <c r="J73" s="17">
        <v>19754.87</v>
      </c>
      <c r="K73" s="18">
        <f t="shared" si="1"/>
        <v>8692.1428000000014</v>
      </c>
      <c r="L73" s="34"/>
      <c r="M73" s="82"/>
      <c r="N73" s="37"/>
    </row>
    <row r="74" spans="1:14" ht="12.75" customHeight="1" x14ac:dyDescent="0.3">
      <c r="A74" s="71"/>
      <c r="B74" s="71"/>
      <c r="C74" s="71"/>
      <c r="D74" s="28"/>
      <c r="E74" s="29"/>
      <c r="F74" s="56" t="s">
        <v>255</v>
      </c>
      <c r="G74" s="64" t="s">
        <v>256</v>
      </c>
      <c r="H74" s="51" t="s">
        <v>11</v>
      </c>
      <c r="I74" s="45">
        <f>_xlfn.CEILING.MATH(E73*E71/D73)</f>
        <v>110</v>
      </c>
      <c r="J74" s="17">
        <v>241.8</v>
      </c>
      <c r="K74" s="18">
        <f t="shared" si="1"/>
        <v>26598</v>
      </c>
      <c r="L74" s="34"/>
      <c r="M74" s="82" t="s">
        <v>12</v>
      </c>
      <c r="N74" s="37"/>
    </row>
    <row r="75" spans="1:14" ht="12.75" customHeight="1" x14ac:dyDescent="0.3">
      <c r="A75" s="71"/>
      <c r="B75" s="71"/>
      <c r="C75" s="71"/>
      <c r="D75" s="28"/>
      <c r="E75" s="29"/>
      <c r="F75" s="56" t="s">
        <v>214</v>
      </c>
      <c r="G75" s="64" t="s">
        <v>215</v>
      </c>
      <c r="H75" s="51" t="s">
        <v>11</v>
      </c>
      <c r="I75" s="45">
        <f>_xlfn.CEILING.MATH(E71/20)+1</f>
        <v>4</v>
      </c>
      <c r="J75" s="17">
        <v>559.12</v>
      </c>
      <c r="K75" s="18">
        <f t="shared" si="1"/>
        <v>2236.48</v>
      </c>
      <c r="L75" s="34"/>
      <c r="M75" s="82"/>
      <c r="N75" s="37"/>
    </row>
    <row r="76" spans="1:14" ht="12.75" customHeight="1" x14ac:dyDescent="0.3">
      <c r="A76" s="71"/>
      <c r="B76" s="71"/>
      <c r="C76" s="71"/>
      <c r="D76" s="28"/>
      <c r="E76" s="29"/>
      <c r="F76" s="56" t="s">
        <v>216</v>
      </c>
      <c r="G76" s="64" t="s">
        <v>217</v>
      </c>
      <c r="H76" s="51" t="s">
        <v>11</v>
      </c>
      <c r="I76" s="45">
        <v>1</v>
      </c>
      <c r="J76" s="17">
        <v>783.47</v>
      </c>
      <c r="K76" s="18">
        <f t="shared" si="1"/>
        <v>783.47</v>
      </c>
      <c r="L76" s="34"/>
      <c r="M76" s="82"/>
      <c r="N76" s="37"/>
    </row>
    <row r="77" spans="1:14" ht="12.75" customHeight="1" x14ac:dyDescent="0.3">
      <c r="A77" s="71"/>
      <c r="B77" s="71"/>
      <c r="C77" s="71"/>
      <c r="D77" s="28"/>
      <c r="E77" s="29"/>
      <c r="F77" s="56" t="s">
        <v>218</v>
      </c>
      <c r="G77" s="64" t="s">
        <v>219</v>
      </c>
      <c r="H77" s="51" t="s">
        <v>11</v>
      </c>
      <c r="I77" s="113">
        <f>1+_xlfn.CEILING.MATH(E71/20)</f>
        <v>4</v>
      </c>
      <c r="J77" s="17">
        <v>549.17999999999995</v>
      </c>
      <c r="K77" s="18">
        <f t="shared" si="1"/>
        <v>2196.7199999999998</v>
      </c>
      <c r="L77" s="34"/>
      <c r="M77" s="82"/>
      <c r="N77" s="37"/>
    </row>
    <row r="78" spans="1:14" ht="12.75" customHeight="1" x14ac:dyDescent="0.3">
      <c r="A78" s="71"/>
      <c r="B78" s="71"/>
      <c r="C78" s="71"/>
      <c r="D78" s="28"/>
      <c r="E78" s="29"/>
      <c r="F78" s="56" t="s">
        <v>207</v>
      </c>
      <c r="G78" s="64" t="s">
        <v>208</v>
      </c>
      <c r="H78" s="51" t="s">
        <v>11</v>
      </c>
      <c r="I78" s="114">
        <f>_xlfn.CEILING.MATH(E71/20)*E72*E73/64</f>
        <v>1.2890625</v>
      </c>
      <c r="J78" s="17">
        <v>22529.98</v>
      </c>
      <c r="K78" s="18">
        <f t="shared" si="1"/>
        <v>29042.552343749998</v>
      </c>
      <c r="L78" s="34"/>
      <c r="M78" s="82"/>
      <c r="N78" s="37"/>
    </row>
    <row r="79" spans="1:14" ht="12.75" customHeight="1" x14ac:dyDescent="0.3">
      <c r="A79" s="71"/>
      <c r="B79" s="71"/>
      <c r="C79" s="71"/>
      <c r="D79" s="28"/>
      <c r="E79" s="29"/>
      <c r="F79" s="56" t="s">
        <v>209</v>
      </c>
      <c r="G79" s="64" t="s">
        <v>210</v>
      </c>
      <c r="H79" s="51" t="s">
        <v>11</v>
      </c>
      <c r="I79" s="113">
        <f>_xlfn.CEILING.MATH(E71/20)*_xlfn.CEILING.MATH(E73*E72)</f>
        <v>84</v>
      </c>
      <c r="J79" s="17">
        <v>489.36</v>
      </c>
      <c r="K79" s="18"/>
      <c r="L79" s="34"/>
      <c r="M79" s="82"/>
      <c r="N79" s="37"/>
    </row>
    <row r="80" spans="1:14" ht="12.75" customHeight="1" x14ac:dyDescent="0.3">
      <c r="A80" s="71"/>
      <c r="B80" s="71"/>
      <c r="C80" s="71"/>
      <c r="D80" s="28"/>
      <c r="E80" s="29"/>
      <c r="F80" s="56"/>
      <c r="G80" s="64"/>
      <c r="H80" s="51"/>
      <c r="I80" s="45"/>
      <c r="J80" s="17"/>
      <c r="K80" s="18" t="str">
        <f t="shared" si="1"/>
        <v xml:space="preserve"> </v>
      </c>
      <c r="L80" s="34"/>
      <c r="M80" s="82"/>
      <c r="N80" s="37"/>
    </row>
    <row r="81" spans="1:14" ht="12.75" customHeight="1" x14ac:dyDescent="0.3">
      <c r="A81" s="86"/>
      <c r="B81" s="127" t="s">
        <v>194</v>
      </c>
      <c r="C81" s="127"/>
      <c r="D81" s="128"/>
      <c r="E81" s="62">
        <v>50</v>
      </c>
      <c r="F81" s="56"/>
      <c r="G81" s="63"/>
      <c r="H81" s="51"/>
      <c r="I81" s="45"/>
      <c r="J81" s="17"/>
      <c r="K81" s="18" t="str">
        <f t="shared" si="1"/>
        <v xml:space="preserve"> </v>
      </c>
      <c r="L81" s="34"/>
      <c r="M81" s="82"/>
      <c r="N81" s="37"/>
    </row>
    <row r="82" spans="1:14" ht="12.75" customHeight="1" x14ac:dyDescent="0.3">
      <c r="A82" s="86"/>
      <c r="B82" s="127" t="s">
        <v>195</v>
      </c>
      <c r="C82" s="127"/>
      <c r="D82" s="128"/>
      <c r="E82" s="62">
        <v>25</v>
      </c>
      <c r="F82" s="56"/>
      <c r="G82" s="63"/>
      <c r="H82" s="51"/>
      <c r="I82" s="45"/>
      <c r="J82" s="17"/>
      <c r="K82" s="18"/>
      <c r="L82" s="34"/>
      <c r="M82" s="82"/>
      <c r="N82" s="37"/>
    </row>
    <row r="83" spans="1:14" ht="12.75" customHeight="1" x14ac:dyDescent="0.3">
      <c r="A83" s="68" t="s">
        <v>26</v>
      </c>
      <c r="B83" s="68" t="s">
        <v>222</v>
      </c>
      <c r="C83" s="70" t="s">
        <v>252</v>
      </c>
      <c r="D83" s="89">
        <v>0.5</v>
      </c>
      <c r="E83" s="62">
        <v>1.1000000000000001</v>
      </c>
      <c r="F83" s="56" t="s">
        <v>197</v>
      </c>
      <c r="G83" s="64" t="s">
        <v>198</v>
      </c>
      <c r="H83" s="51" t="s">
        <v>11</v>
      </c>
      <c r="I83" s="90">
        <f>E83*E81/125</f>
        <v>0.44000000000000006</v>
      </c>
      <c r="J83" s="17">
        <v>19754.87</v>
      </c>
      <c r="K83" s="18">
        <f t="shared" si="1"/>
        <v>8692.1428000000014</v>
      </c>
      <c r="L83" s="34"/>
      <c r="M83" s="82"/>
      <c r="N83" s="37"/>
    </row>
    <row r="84" spans="1:14" ht="12.75" customHeight="1" x14ac:dyDescent="0.3">
      <c r="A84" s="71"/>
      <c r="B84" s="71"/>
      <c r="C84" s="71"/>
      <c r="D84" s="28"/>
      <c r="E84" s="29"/>
      <c r="F84" s="56" t="s">
        <v>257</v>
      </c>
      <c r="G84" s="64" t="s">
        <v>258</v>
      </c>
      <c r="H84" s="51" t="s">
        <v>11</v>
      </c>
      <c r="I84" s="45">
        <f>_xlfn.CEILING.MATH(E83*E81/D83)</f>
        <v>110</v>
      </c>
      <c r="J84" s="17">
        <v>241.81</v>
      </c>
      <c r="K84" s="18">
        <f t="shared" si="1"/>
        <v>26599.1</v>
      </c>
      <c r="L84" s="34"/>
      <c r="M84" s="82" t="s">
        <v>12</v>
      </c>
      <c r="N84" s="37"/>
    </row>
    <row r="85" spans="1:14" ht="12.75" customHeight="1" x14ac:dyDescent="0.3">
      <c r="A85" s="71"/>
      <c r="B85" s="71"/>
      <c r="C85" s="71"/>
      <c r="D85" s="28"/>
      <c r="E85" s="29"/>
      <c r="F85" s="56" t="s">
        <v>225</v>
      </c>
      <c r="G85" s="64" t="s">
        <v>226</v>
      </c>
      <c r="H85" s="51" t="s">
        <v>11</v>
      </c>
      <c r="I85" s="45">
        <f>_xlfn.CEILING.MATH(E81/20)+1</f>
        <v>4</v>
      </c>
      <c r="J85" s="17">
        <v>558.62</v>
      </c>
      <c r="K85" s="18">
        <f t="shared" si="1"/>
        <v>2234.48</v>
      </c>
      <c r="L85" s="34"/>
      <c r="M85" s="82"/>
      <c r="N85" s="37"/>
    </row>
    <row r="86" spans="1:14" ht="12.75" customHeight="1" x14ac:dyDescent="0.3">
      <c r="A86" s="71"/>
      <c r="B86" s="71"/>
      <c r="C86" s="71"/>
      <c r="D86" s="28"/>
      <c r="E86" s="29"/>
      <c r="F86" s="56" t="s">
        <v>227</v>
      </c>
      <c r="G86" s="64" t="s">
        <v>228</v>
      </c>
      <c r="H86" s="51" t="s">
        <v>11</v>
      </c>
      <c r="I86" s="45">
        <v>1</v>
      </c>
      <c r="J86" s="17">
        <v>783.47</v>
      </c>
      <c r="K86" s="18">
        <f t="shared" si="1"/>
        <v>783.47</v>
      </c>
      <c r="L86" s="34"/>
      <c r="M86" s="82"/>
      <c r="N86" s="37"/>
    </row>
    <row r="87" spans="1:14" ht="12.75" customHeight="1" x14ac:dyDescent="0.3">
      <c r="A87" s="71"/>
      <c r="B87" s="71"/>
      <c r="C87" s="71"/>
      <c r="D87" s="28"/>
      <c r="E87" s="29"/>
      <c r="F87" s="56" t="s">
        <v>205</v>
      </c>
      <c r="G87" s="64" t="s">
        <v>206</v>
      </c>
      <c r="H87" s="51" t="s">
        <v>11</v>
      </c>
      <c r="I87" s="113">
        <f>1+_xlfn.CEILING.MATH(E81/20)</f>
        <v>4</v>
      </c>
      <c r="J87" s="17">
        <v>674.51</v>
      </c>
      <c r="K87" s="18">
        <f t="shared" si="1"/>
        <v>2698.04</v>
      </c>
      <c r="L87" s="34"/>
      <c r="M87" s="82"/>
      <c r="N87" s="37"/>
    </row>
    <row r="88" spans="1:14" ht="12.75" customHeight="1" x14ac:dyDescent="0.3">
      <c r="A88" s="71"/>
      <c r="B88" s="71"/>
      <c r="C88" s="71"/>
      <c r="D88" s="28"/>
      <c r="E88" s="29"/>
      <c r="F88" s="56" t="s">
        <v>207</v>
      </c>
      <c r="G88" s="64" t="s">
        <v>208</v>
      </c>
      <c r="H88" s="51" t="s">
        <v>11</v>
      </c>
      <c r="I88" s="114">
        <f>_xlfn.CEILING.MATH(E81/20)*E82*E83/64</f>
        <v>1.2890625</v>
      </c>
      <c r="J88" s="17">
        <v>22529.98</v>
      </c>
      <c r="K88" s="18">
        <f t="shared" si="1"/>
        <v>29042.552343749998</v>
      </c>
      <c r="L88" s="34"/>
      <c r="M88" s="82"/>
      <c r="N88" s="37"/>
    </row>
    <row r="89" spans="1:14" ht="12.75" customHeight="1" x14ac:dyDescent="0.3">
      <c r="A89" s="71"/>
      <c r="B89" s="71"/>
      <c r="C89" s="71"/>
      <c r="D89" s="28"/>
      <c r="E89" s="29"/>
      <c r="F89" s="56" t="s">
        <v>229</v>
      </c>
      <c r="G89" s="64" t="s">
        <v>230</v>
      </c>
      <c r="H89" s="51" t="s">
        <v>11</v>
      </c>
      <c r="I89" s="113">
        <f>_xlfn.CEILING.MATH(E81/20)*_xlfn.CEILING.MATH(E83*E82)</f>
        <v>84</v>
      </c>
      <c r="J89" s="17">
        <v>434.74</v>
      </c>
      <c r="K89" s="18"/>
      <c r="L89" s="34"/>
      <c r="M89" s="82"/>
      <c r="N89" s="37"/>
    </row>
    <row r="90" spans="1:14" ht="12.75" customHeight="1" x14ac:dyDescent="0.3">
      <c r="A90" s="71"/>
      <c r="B90" s="71"/>
      <c r="C90" s="71"/>
      <c r="D90" s="28"/>
      <c r="E90" s="29"/>
      <c r="F90" s="56"/>
      <c r="G90" s="64"/>
      <c r="H90" s="51"/>
      <c r="I90" s="45"/>
      <c r="J90" s="17"/>
      <c r="K90" s="18" t="str">
        <f t="shared" si="1"/>
        <v xml:space="preserve"> </v>
      </c>
      <c r="L90" s="34"/>
      <c r="M90" s="82"/>
      <c r="N90" s="37"/>
    </row>
    <row r="91" spans="1:14" ht="12.75" customHeight="1" x14ac:dyDescent="0.3">
      <c r="A91" s="86"/>
      <c r="B91" s="127" t="s">
        <v>194</v>
      </c>
      <c r="C91" s="127"/>
      <c r="D91" s="128"/>
      <c r="E91" s="62">
        <v>50</v>
      </c>
      <c r="F91" s="56"/>
      <c r="G91" s="63"/>
      <c r="H91" s="51"/>
      <c r="I91" s="45"/>
      <c r="J91" s="17"/>
      <c r="K91" s="18" t="str">
        <f t="shared" si="1"/>
        <v xml:space="preserve"> </v>
      </c>
      <c r="L91" s="34"/>
      <c r="M91" s="82"/>
      <c r="N91" s="37"/>
    </row>
    <row r="92" spans="1:14" ht="12.75" customHeight="1" x14ac:dyDescent="0.3">
      <c r="A92" s="86"/>
      <c r="B92" s="127" t="s">
        <v>195</v>
      </c>
      <c r="C92" s="127"/>
      <c r="D92" s="128"/>
      <c r="E92" s="62">
        <v>25</v>
      </c>
      <c r="F92" s="56"/>
      <c r="G92" s="63"/>
      <c r="H92" s="51"/>
      <c r="I92" s="45"/>
      <c r="J92" s="17"/>
      <c r="K92" s="18"/>
      <c r="L92" s="34"/>
      <c r="M92" s="82"/>
      <c r="N92" s="37"/>
    </row>
    <row r="93" spans="1:14" ht="12.75" customHeight="1" x14ac:dyDescent="0.3">
      <c r="A93" s="68" t="s">
        <v>88</v>
      </c>
      <c r="B93" s="68" t="s">
        <v>156</v>
      </c>
      <c r="C93" s="70" t="s">
        <v>252</v>
      </c>
      <c r="D93" s="89">
        <v>0.5</v>
      </c>
      <c r="E93" s="62">
        <v>1.1000000000000001</v>
      </c>
      <c r="F93" s="56" t="s">
        <v>231</v>
      </c>
      <c r="G93" s="64" t="s">
        <v>232</v>
      </c>
      <c r="H93" s="51" t="s">
        <v>11</v>
      </c>
      <c r="I93" s="90">
        <f>E93*E91/100</f>
        <v>0.55000000000000004</v>
      </c>
      <c r="J93" s="17">
        <v>189418.78</v>
      </c>
      <c r="K93" s="18">
        <f t="shared" si="1"/>
        <v>104180.32900000001</v>
      </c>
      <c r="L93" s="34"/>
      <c r="M93" s="82" t="s">
        <v>12</v>
      </c>
      <c r="N93" s="37"/>
    </row>
    <row r="94" spans="1:14" ht="12.75" customHeight="1" x14ac:dyDescent="0.3">
      <c r="A94" s="71"/>
      <c r="B94" s="71"/>
      <c r="C94" s="71"/>
      <c r="D94" s="28"/>
      <c r="E94" s="29"/>
      <c r="F94" s="56" t="s">
        <v>259</v>
      </c>
      <c r="G94" s="64" t="s">
        <v>260</v>
      </c>
      <c r="H94" s="51" t="s">
        <v>11</v>
      </c>
      <c r="I94" s="45">
        <f>_xlfn.CEILING.MATH(E93*E91/D93)</f>
        <v>110</v>
      </c>
      <c r="J94" s="17">
        <v>951</v>
      </c>
      <c r="K94" s="18">
        <f t="shared" si="1"/>
        <v>104610</v>
      </c>
      <c r="L94" s="34"/>
      <c r="M94" s="82" t="s">
        <v>12</v>
      </c>
      <c r="N94" s="37"/>
    </row>
    <row r="95" spans="1:14" ht="12.75" customHeight="1" x14ac:dyDescent="0.3">
      <c r="A95" s="71"/>
      <c r="B95" s="71"/>
      <c r="C95" s="71"/>
      <c r="D95" s="28"/>
      <c r="E95" s="29"/>
      <c r="F95" s="56" t="s">
        <v>235</v>
      </c>
      <c r="G95" s="64" t="s">
        <v>236</v>
      </c>
      <c r="H95" s="51" t="s">
        <v>11</v>
      </c>
      <c r="I95" s="113">
        <f>2*(1+_xlfn.CEILING.MATH(E91/20))</f>
        <v>8</v>
      </c>
      <c r="J95" s="17">
        <v>1840.84</v>
      </c>
      <c r="K95" s="18">
        <f t="shared" si="1"/>
        <v>14726.72</v>
      </c>
      <c r="L95" s="34"/>
      <c r="M95" s="82"/>
      <c r="N95" s="37"/>
    </row>
    <row r="96" spans="1:14" ht="12.75" customHeight="1" x14ac:dyDescent="0.3">
      <c r="A96" s="71"/>
      <c r="B96" s="71"/>
      <c r="C96" s="71"/>
      <c r="D96" s="28"/>
      <c r="E96" s="29"/>
      <c r="F96" s="56" t="s">
        <v>237</v>
      </c>
      <c r="G96" s="64" t="s">
        <v>238</v>
      </c>
      <c r="H96" s="51" t="s">
        <v>11</v>
      </c>
      <c r="I96" s="45">
        <v>1</v>
      </c>
      <c r="J96" s="17">
        <v>2282.38</v>
      </c>
      <c r="K96" s="18">
        <f t="shared" si="1"/>
        <v>2282.38</v>
      </c>
      <c r="L96" s="34"/>
      <c r="M96" s="82"/>
      <c r="N96" s="37"/>
    </row>
    <row r="97" spans="1:14" ht="12.75" customHeight="1" x14ac:dyDescent="0.3">
      <c r="A97" s="84"/>
      <c r="B97" s="84"/>
      <c r="C97" s="84"/>
      <c r="D97" s="28"/>
      <c r="E97" s="29"/>
      <c r="F97" s="56" t="s">
        <v>239</v>
      </c>
      <c r="G97" s="64" t="s">
        <v>240</v>
      </c>
      <c r="H97" s="51" t="s">
        <v>11</v>
      </c>
      <c r="I97" s="114">
        <f>_xlfn.CEILING.MATH(E91/20)*E92*E93/64</f>
        <v>1.2890625</v>
      </c>
      <c r="J97" s="17">
        <v>241861.24</v>
      </c>
      <c r="K97" s="18">
        <f t="shared" si="1"/>
        <v>311774.25468750001</v>
      </c>
      <c r="L97" s="34"/>
      <c r="M97" s="82" t="s">
        <v>12</v>
      </c>
      <c r="N97" s="37"/>
    </row>
    <row r="98" spans="1:14" ht="12.75" customHeight="1" x14ac:dyDescent="0.3">
      <c r="A98" s="84"/>
      <c r="B98" s="84"/>
      <c r="C98" s="84"/>
      <c r="D98" s="28"/>
      <c r="E98" s="29"/>
      <c r="F98" s="56" t="s">
        <v>241</v>
      </c>
      <c r="G98" s="64" t="s">
        <v>242</v>
      </c>
      <c r="H98" s="51" t="s">
        <v>11</v>
      </c>
      <c r="I98" s="113">
        <f>_xlfn.CEILING.MATH(E91/20)*_xlfn.CEILING.MATH(E93*E92)</f>
        <v>84</v>
      </c>
      <c r="J98" s="17">
        <v>795.94</v>
      </c>
      <c r="K98" s="18"/>
      <c r="L98" s="34"/>
      <c r="M98" s="82" t="s">
        <v>12</v>
      </c>
      <c r="N98" s="37"/>
    </row>
    <row r="99" spans="1:14" ht="12.75" customHeight="1" x14ac:dyDescent="0.3">
      <c r="A99" s="84"/>
      <c r="B99" s="84"/>
      <c r="C99" s="84"/>
      <c r="D99" s="28"/>
      <c r="E99" s="29"/>
      <c r="F99" s="56"/>
      <c r="G99" s="64"/>
      <c r="H99" s="51"/>
      <c r="I99" s="45"/>
      <c r="J99" s="17"/>
      <c r="K99" s="18" t="str">
        <f t="shared" si="1"/>
        <v xml:space="preserve"> </v>
      </c>
      <c r="L99" s="34"/>
      <c r="M99" s="82"/>
      <c r="N99" s="37"/>
    </row>
    <row r="100" spans="1:14" ht="12.75" customHeight="1" x14ac:dyDescent="0.3">
      <c r="A100" s="86"/>
      <c r="B100" s="127" t="s">
        <v>194</v>
      </c>
      <c r="C100" s="127"/>
      <c r="D100" s="128"/>
      <c r="E100" s="62">
        <v>50</v>
      </c>
      <c r="F100" s="56"/>
      <c r="G100" s="63"/>
      <c r="H100" s="51"/>
      <c r="I100" s="45"/>
      <c r="J100" s="17"/>
      <c r="K100" s="18" t="str">
        <f t="shared" si="1"/>
        <v xml:space="preserve"> </v>
      </c>
      <c r="L100" s="34"/>
      <c r="M100" s="82"/>
      <c r="N100" s="37"/>
    </row>
    <row r="101" spans="1:14" ht="12.75" customHeight="1" x14ac:dyDescent="0.3">
      <c r="A101" s="86"/>
      <c r="B101" s="127" t="s">
        <v>195</v>
      </c>
      <c r="C101" s="127"/>
      <c r="D101" s="128"/>
      <c r="E101" s="62">
        <v>25</v>
      </c>
      <c r="F101" s="56"/>
      <c r="G101" s="63"/>
      <c r="H101" s="51"/>
      <c r="I101" s="45"/>
      <c r="J101" s="17"/>
      <c r="K101" s="18"/>
      <c r="L101" s="34"/>
      <c r="M101" s="82"/>
      <c r="N101" s="37"/>
    </row>
    <row r="102" spans="1:14" ht="12.75" customHeight="1" x14ac:dyDescent="0.3">
      <c r="A102" s="68" t="s">
        <v>88</v>
      </c>
      <c r="B102" s="68" t="s">
        <v>88</v>
      </c>
      <c r="C102" s="70" t="s">
        <v>252</v>
      </c>
      <c r="D102" s="89">
        <v>0.5</v>
      </c>
      <c r="E102" s="62">
        <v>1.1000000000000001</v>
      </c>
      <c r="F102" s="56" t="s">
        <v>231</v>
      </c>
      <c r="G102" s="64" t="s">
        <v>232</v>
      </c>
      <c r="H102" s="51" t="s">
        <v>11</v>
      </c>
      <c r="I102" s="90">
        <f>E102*E100/100</f>
        <v>0.55000000000000004</v>
      </c>
      <c r="J102" s="17">
        <v>189418.78</v>
      </c>
      <c r="K102" s="18">
        <f t="shared" si="1"/>
        <v>104180.32900000001</v>
      </c>
      <c r="L102" s="34"/>
      <c r="M102" s="82" t="s">
        <v>12</v>
      </c>
      <c r="N102" s="37"/>
    </row>
    <row r="103" spans="1:14" ht="12.75" customHeight="1" x14ac:dyDescent="0.3">
      <c r="A103" s="71"/>
      <c r="B103" s="71"/>
      <c r="C103" s="71"/>
      <c r="D103" s="28"/>
      <c r="E103" s="29"/>
      <c r="F103" s="56" t="s">
        <v>261</v>
      </c>
      <c r="G103" s="64" t="s">
        <v>262</v>
      </c>
      <c r="H103" s="51" t="s">
        <v>11</v>
      </c>
      <c r="I103" s="45">
        <f>_xlfn.CEILING.MATH(E102*E100/D102)</f>
        <v>110</v>
      </c>
      <c r="J103" s="17">
        <v>1128.1600000000001</v>
      </c>
      <c r="K103" s="18">
        <f t="shared" si="1"/>
        <v>124097.60000000001</v>
      </c>
      <c r="L103" s="34"/>
      <c r="M103" s="82" t="s">
        <v>12</v>
      </c>
      <c r="N103" s="37"/>
    </row>
    <row r="104" spans="1:14" ht="12.75" customHeight="1" x14ac:dyDescent="0.3">
      <c r="A104" s="71"/>
      <c r="B104" s="71"/>
      <c r="C104" s="71"/>
      <c r="D104" s="28"/>
      <c r="E104" s="29"/>
      <c r="F104" s="56" t="s">
        <v>245</v>
      </c>
      <c r="G104" s="64" t="s">
        <v>246</v>
      </c>
      <c r="H104" s="51" t="s">
        <v>11</v>
      </c>
      <c r="I104" s="113">
        <f>2*(1+_xlfn.CEILING.MATH(E100/20))</f>
        <v>8</v>
      </c>
      <c r="J104" s="17">
        <v>4578.07</v>
      </c>
      <c r="K104" s="18">
        <f t="shared" si="1"/>
        <v>36624.559999999998</v>
      </c>
      <c r="L104" s="34"/>
      <c r="M104" s="82"/>
      <c r="N104" s="37"/>
    </row>
    <row r="105" spans="1:14" ht="12.75" customHeight="1" x14ac:dyDescent="0.3">
      <c r="A105" s="71"/>
      <c r="B105" s="71"/>
      <c r="C105" s="71"/>
      <c r="D105" s="28"/>
      <c r="E105" s="29"/>
      <c r="F105" s="56" t="s">
        <v>247</v>
      </c>
      <c r="G105" s="64" t="s">
        <v>248</v>
      </c>
      <c r="H105" s="51" t="s">
        <v>11</v>
      </c>
      <c r="I105" s="45">
        <v>1</v>
      </c>
      <c r="J105" s="17">
        <v>4019.95</v>
      </c>
      <c r="K105" s="18">
        <f t="shared" si="1"/>
        <v>4019.95</v>
      </c>
      <c r="L105" s="34"/>
      <c r="M105" s="82"/>
      <c r="N105" s="37"/>
    </row>
    <row r="106" spans="1:14" ht="12.75" customHeight="1" x14ac:dyDescent="0.3">
      <c r="A106" s="84"/>
      <c r="B106" s="71"/>
      <c r="C106" s="71"/>
      <c r="D106" s="28"/>
      <c r="E106" s="29"/>
      <c r="F106" s="56" t="s">
        <v>239</v>
      </c>
      <c r="G106" s="64" t="s">
        <v>240</v>
      </c>
      <c r="H106" s="51" t="s">
        <v>11</v>
      </c>
      <c r="I106" s="114">
        <f>_xlfn.CEILING.MATH(E100/20)*E101*E102/64</f>
        <v>1.2890625</v>
      </c>
      <c r="J106" s="17">
        <v>241861.24</v>
      </c>
      <c r="K106" s="18">
        <f t="shared" si="1"/>
        <v>311774.25468750001</v>
      </c>
      <c r="L106" s="34"/>
      <c r="M106" s="82" t="s">
        <v>12</v>
      </c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 t="s">
        <v>249</v>
      </c>
      <c r="G107" s="64" t="s">
        <v>250</v>
      </c>
      <c r="H107" s="51" t="s">
        <v>11</v>
      </c>
      <c r="I107" s="113">
        <f>_xlfn.CEILING.MATH(E100/20)*_xlfn.CEILING.MATH(E102*E101)</f>
        <v>84</v>
      </c>
      <c r="J107" s="17">
        <v>1868.29</v>
      </c>
      <c r="K107" s="18">
        <f t="shared" si="1"/>
        <v>156936.35999999999</v>
      </c>
      <c r="L107" s="34"/>
      <c r="M107" s="82" t="s">
        <v>12</v>
      </c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1"/>
        <v xml:space="preserve"> </v>
      </c>
      <c r="L108" s="34"/>
      <c r="M108" s="82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1"/>
        <v xml:space="preserve"> </v>
      </c>
      <c r="L109" s="34"/>
      <c r="M109" s="82"/>
      <c r="N109" s="37"/>
    </row>
    <row r="110" spans="1:14" ht="12.75" customHeight="1" x14ac:dyDescent="0.3">
      <c r="A110" s="86"/>
      <c r="B110" s="127" t="s">
        <v>194</v>
      </c>
      <c r="C110" s="127"/>
      <c r="D110" s="128"/>
      <c r="E110" s="62">
        <v>50</v>
      </c>
      <c r="F110" s="56"/>
      <c r="G110" s="63"/>
      <c r="H110" s="51"/>
      <c r="I110" s="45"/>
      <c r="J110" s="17"/>
      <c r="K110" s="18" t="str">
        <f t="shared" si="1"/>
        <v xml:space="preserve"> </v>
      </c>
      <c r="L110" s="34"/>
      <c r="M110" s="82"/>
      <c r="N110" s="37"/>
    </row>
    <row r="111" spans="1:14" ht="12.75" customHeight="1" x14ac:dyDescent="0.3">
      <c r="A111" s="86"/>
      <c r="B111" s="127" t="s">
        <v>195</v>
      </c>
      <c r="C111" s="127"/>
      <c r="D111" s="128"/>
      <c r="E111" s="62">
        <v>25</v>
      </c>
      <c r="F111" s="56"/>
      <c r="G111" s="63"/>
      <c r="H111" s="51"/>
      <c r="I111" s="45"/>
      <c r="J111" s="17"/>
      <c r="K111" s="18"/>
      <c r="L111" s="34"/>
      <c r="M111" s="82"/>
      <c r="N111" s="37"/>
    </row>
    <row r="112" spans="1:14" ht="12.75" customHeight="1" x14ac:dyDescent="0.3">
      <c r="A112" s="68" t="s">
        <v>26</v>
      </c>
      <c r="B112" s="68" t="s">
        <v>26</v>
      </c>
      <c r="C112" s="70" t="s">
        <v>263</v>
      </c>
      <c r="D112" s="89">
        <v>0.5</v>
      </c>
      <c r="E112" s="62">
        <v>1.1000000000000001</v>
      </c>
      <c r="F112" s="56" t="s">
        <v>197</v>
      </c>
      <c r="G112" s="64" t="s">
        <v>198</v>
      </c>
      <c r="H112" s="51" t="s">
        <v>11</v>
      </c>
      <c r="I112" s="90">
        <f>E112*E110/125</f>
        <v>0.44000000000000006</v>
      </c>
      <c r="J112" s="17">
        <v>19754.87</v>
      </c>
      <c r="K112" s="18">
        <f t="shared" si="1"/>
        <v>8692.1428000000014</v>
      </c>
      <c r="L112" s="34"/>
      <c r="M112" s="82"/>
      <c r="N112" s="37"/>
    </row>
    <row r="113" spans="1:14" ht="12.75" customHeight="1" x14ac:dyDescent="0.3">
      <c r="A113" s="71"/>
      <c r="B113" s="71"/>
      <c r="C113" s="71"/>
      <c r="D113" s="28"/>
      <c r="E113" s="29"/>
      <c r="F113" s="56" t="s">
        <v>201</v>
      </c>
      <c r="G113" s="64" t="s">
        <v>202</v>
      </c>
      <c r="H113" s="51" t="s">
        <v>11</v>
      </c>
      <c r="I113" s="45">
        <f>_xlfn.CEILING.MATH(E110/20)+1</f>
        <v>4</v>
      </c>
      <c r="J113" s="17">
        <v>687.01</v>
      </c>
      <c r="K113" s="18">
        <f t="shared" si="1"/>
        <v>2748.04</v>
      </c>
      <c r="L113" s="34"/>
      <c r="M113" s="82"/>
      <c r="N113" s="37"/>
    </row>
    <row r="114" spans="1:14" ht="12.75" customHeight="1" x14ac:dyDescent="0.3">
      <c r="A114" s="71"/>
      <c r="B114" s="71"/>
      <c r="C114" s="71"/>
      <c r="D114" s="28"/>
      <c r="E114" s="29"/>
      <c r="F114" s="56" t="s">
        <v>205</v>
      </c>
      <c r="G114" s="64" t="s">
        <v>206</v>
      </c>
      <c r="H114" s="51" t="s">
        <v>11</v>
      </c>
      <c r="I114" s="113">
        <f>_xlfn.CEILING.MATH(E110/20)+1</f>
        <v>4</v>
      </c>
      <c r="J114" s="17">
        <v>674.51</v>
      </c>
      <c r="K114" s="18"/>
      <c r="L114" s="34"/>
      <c r="M114" s="82"/>
      <c r="N114" s="37"/>
    </row>
    <row r="115" spans="1:14" ht="12.75" customHeight="1" x14ac:dyDescent="0.3">
      <c r="A115" s="71"/>
      <c r="B115" s="71"/>
      <c r="C115" s="71"/>
      <c r="D115" s="28"/>
      <c r="E115" s="29"/>
      <c r="F115" s="56" t="s">
        <v>203</v>
      </c>
      <c r="G115" s="64" t="s">
        <v>204</v>
      </c>
      <c r="H115" s="51" t="s">
        <v>11</v>
      </c>
      <c r="I115" s="45">
        <v>1</v>
      </c>
      <c r="J115" s="17">
        <v>1019.56</v>
      </c>
      <c r="K115" s="18">
        <f t="shared" si="1"/>
        <v>1019.56</v>
      </c>
      <c r="L115" s="34"/>
      <c r="M115" s="82"/>
      <c r="N115" s="37"/>
    </row>
    <row r="116" spans="1:14" ht="12.75" customHeight="1" x14ac:dyDescent="0.3">
      <c r="A116" s="71"/>
      <c r="B116" s="71"/>
      <c r="C116" s="71"/>
      <c r="D116" s="28"/>
      <c r="E116" s="29"/>
      <c r="F116" s="56" t="s">
        <v>205</v>
      </c>
      <c r="G116" s="64" t="s">
        <v>206</v>
      </c>
      <c r="H116" s="51" t="s">
        <v>11</v>
      </c>
      <c r="I116" s="113">
        <f>1+_xlfn.CEILING.MATH(E110/20)</f>
        <v>4</v>
      </c>
      <c r="J116" s="17">
        <v>674.51</v>
      </c>
      <c r="K116" s="18">
        <f t="shared" si="1"/>
        <v>2698.04</v>
      </c>
      <c r="L116" s="34"/>
      <c r="M116" s="82"/>
      <c r="N116" s="37"/>
    </row>
    <row r="117" spans="1:14" ht="12.75" customHeight="1" x14ac:dyDescent="0.3">
      <c r="A117" s="71"/>
      <c r="B117" s="71"/>
      <c r="C117" s="71"/>
      <c r="D117" s="28"/>
      <c r="E117" s="29"/>
      <c r="F117" s="56" t="s">
        <v>207</v>
      </c>
      <c r="G117" s="64" t="s">
        <v>208</v>
      </c>
      <c r="H117" s="51" t="s">
        <v>11</v>
      </c>
      <c r="I117" s="114">
        <f>_xlfn.CEILING.MATH(E110/20)*E111*E112/64</f>
        <v>1.2890625</v>
      </c>
      <c r="J117" s="17">
        <v>22529.98</v>
      </c>
      <c r="K117" s="18">
        <f t="shared" si="1"/>
        <v>29042.552343749998</v>
      </c>
      <c r="L117" s="34"/>
      <c r="M117" s="82"/>
      <c r="N117" s="37"/>
    </row>
    <row r="118" spans="1:14" ht="12.75" customHeight="1" x14ac:dyDescent="0.3">
      <c r="A118" s="71"/>
      <c r="B118" s="71"/>
      <c r="C118" s="71"/>
      <c r="D118" s="28"/>
      <c r="E118" s="29"/>
      <c r="F118" s="56"/>
      <c r="G118" s="64"/>
      <c r="H118" s="51"/>
      <c r="I118" s="45"/>
      <c r="J118" s="17"/>
      <c r="K118" s="18" t="str">
        <f t="shared" si="1"/>
        <v xml:space="preserve"> </v>
      </c>
      <c r="L118" s="34"/>
      <c r="M118" s="82"/>
      <c r="N118" s="37"/>
    </row>
    <row r="119" spans="1:14" ht="12.75" customHeight="1" x14ac:dyDescent="0.3">
      <c r="A119" s="86"/>
      <c r="B119" s="127" t="s">
        <v>264</v>
      </c>
      <c r="C119" s="127"/>
      <c r="D119" s="128"/>
      <c r="E119" s="62">
        <v>50</v>
      </c>
      <c r="F119" s="56"/>
      <c r="G119" s="63"/>
      <c r="H119" s="51"/>
      <c r="I119" s="45"/>
      <c r="J119" s="17"/>
      <c r="K119" s="18" t="str">
        <f t="shared" si="1"/>
        <v xml:space="preserve"> </v>
      </c>
      <c r="L119" s="34"/>
      <c r="M119" s="82"/>
      <c r="N119" s="37"/>
    </row>
    <row r="120" spans="1:14" ht="12.75" customHeight="1" x14ac:dyDescent="0.3">
      <c r="A120" s="86"/>
      <c r="B120" s="127" t="s">
        <v>195</v>
      </c>
      <c r="C120" s="127"/>
      <c r="D120" s="128"/>
      <c r="E120" s="62">
        <v>25</v>
      </c>
      <c r="F120" s="56"/>
      <c r="G120" s="63"/>
      <c r="H120" s="51"/>
      <c r="I120" s="45"/>
      <c r="J120" s="17"/>
      <c r="K120" s="18"/>
      <c r="L120" s="34"/>
      <c r="M120" s="82"/>
      <c r="N120" s="37"/>
    </row>
    <row r="121" spans="1:14" ht="12.75" customHeight="1" x14ac:dyDescent="0.3">
      <c r="A121" s="68" t="s">
        <v>26</v>
      </c>
      <c r="B121" s="68" t="s">
        <v>211</v>
      </c>
      <c r="C121" s="70" t="s">
        <v>263</v>
      </c>
      <c r="D121" s="89">
        <v>0.5</v>
      </c>
      <c r="E121" s="62">
        <v>1.1000000000000001</v>
      </c>
      <c r="F121" s="56" t="s">
        <v>197</v>
      </c>
      <c r="G121" s="64" t="s">
        <v>198</v>
      </c>
      <c r="H121" s="51" t="s">
        <v>11</v>
      </c>
      <c r="I121" s="90">
        <f>E121*E119/125</f>
        <v>0.44000000000000006</v>
      </c>
      <c r="J121" s="17">
        <v>19754.87</v>
      </c>
      <c r="K121" s="18">
        <f t="shared" si="1"/>
        <v>8692.1428000000014</v>
      </c>
      <c r="L121" s="34"/>
      <c r="M121" s="82"/>
      <c r="N121" s="37"/>
    </row>
    <row r="122" spans="1:14" ht="12.75" customHeight="1" x14ac:dyDescent="0.3">
      <c r="A122" s="71"/>
      <c r="B122" s="71"/>
      <c r="C122" s="71"/>
      <c r="D122" s="28"/>
      <c r="E122" s="29"/>
      <c r="F122" s="56" t="s">
        <v>214</v>
      </c>
      <c r="G122" s="64" t="s">
        <v>215</v>
      </c>
      <c r="H122" s="51" t="s">
        <v>11</v>
      </c>
      <c r="I122" s="45">
        <f>_xlfn.CEILING.MATH(E119/20)+1</f>
        <v>4</v>
      </c>
      <c r="J122" s="17">
        <v>559.12</v>
      </c>
      <c r="K122" s="18">
        <f t="shared" si="1"/>
        <v>2236.48</v>
      </c>
      <c r="L122" s="34"/>
      <c r="M122" s="82"/>
      <c r="N122" s="37"/>
    </row>
    <row r="123" spans="1:14" ht="12.75" customHeight="1" x14ac:dyDescent="0.3">
      <c r="A123" s="71"/>
      <c r="B123" s="71"/>
      <c r="C123" s="71"/>
      <c r="D123" s="28"/>
      <c r="E123" s="29"/>
      <c r="F123" s="56" t="s">
        <v>205</v>
      </c>
      <c r="G123" s="64" t="s">
        <v>206</v>
      </c>
      <c r="H123" s="51" t="s">
        <v>11</v>
      </c>
      <c r="I123" s="113">
        <f>_xlfn.CEILING.MATH(E119/20)+1</f>
        <v>4</v>
      </c>
      <c r="J123" s="17">
        <v>674.51</v>
      </c>
      <c r="K123" s="18"/>
      <c r="L123" s="34"/>
      <c r="M123" s="82"/>
      <c r="N123" s="37"/>
    </row>
    <row r="124" spans="1:14" ht="12.75" customHeight="1" x14ac:dyDescent="0.3">
      <c r="A124" s="71"/>
      <c r="B124" s="71"/>
      <c r="C124" s="71"/>
      <c r="D124" s="28"/>
      <c r="E124" s="29"/>
      <c r="F124" s="56" t="s">
        <v>216</v>
      </c>
      <c r="G124" s="64" t="s">
        <v>217</v>
      </c>
      <c r="H124" s="51" t="s">
        <v>11</v>
      </c>
      <c r="I124" s="45">
        <v>1</v>
      </c>
      <c r="J124" s="17">
        <v>783.47</v>
      </c>
      <c r="K124" s="18">
        <f t="shared" si="1"/>
        <v>783.47</v>
      </c>
      <c r="L124" s="34"/>
      <c r="M124" s="82"/>
      <c r="N124" s="37"/>
    </row>
    <row r="125" spans="1:14" ht="12.75" customHeight="1" x14ac:dyDescent="0.3">
      <c r="A125" s="71"/>
      <c r="B125" s="71"/>
      <c r="C125" s="71"/>
      <c r="D125" s="28"/>
      <c r="E125" s="29"/>
      <c r="F125" s="56" t="s">
        <v>218</v>
      </c>
      <c r="G125" s="64" t="s">
        <v>219</v>
      </c>
      <c r="H125" s="51" t="s">
        <v>11</v>
      </c>
      <c r="I125" s="113">
        <f>1+_xlfn.CEILING.MATH(E119/20)</f>
        <v>4</v>
      </c>
      <c r="J125" s="17">
        <v>549.17999999999995</v>
      </c>
      <c r="K125" s="18">
        <f t="shared" si="1"/>
        <v>2196.7199999999998</v>
      </c>
      <c r="L125" s="34"/>
      <c r="M125" s="82"/>
      <c r="N125" s="37"/>
    </row>
    <row r="126" spans="1:14" ht="12.75" customHeight="1" x14ac:dyDescent="0.3">
      <c r="A126" s="71"/>
      <c r="B126" s="71"/>
      <c r="C126" s="71"/>
      <c r="D126" s="28"/>
      <c r="E126" s="29"/>
      <c r="F126" s="56" t="s">
        <v>207</v>
      </c>
      <c r="G126" s="64" t="s">
        <v>208</v>
      </c>
      <c r="H126" s="51" t="s">
        <v>11</v>
      </c>
      <c r="I126" s="114">
        <f>_xlfn.CEILING.MATH(E119/20)*E120*E121/64</f>
        <v>1.2890625</v>
      </c>
      <c r="J126" s="17">
        <v>22529.98</v>
      </c>
      <c r="K126" s="18">
        <f t="shared" ref="K126:K138" si="2">IF(I126,IF(ISNUMBER(J126),J126*I126," ")," ")</f>
        <v>29042.552343749998</v>
      </c>
      <c r="L126" s="34"/>
      <c r="M126" s="82"/>
      <c r="N126" s="37"/>
    </row>
    <row r="127" spans="1:14" ht="12.75" customHeight="1" x14ac:dyDescent="0.3">
      <c r="A127" s="71"/>
      <c r="B127" s="71"/>
      <c r="C127" s="71"/>
      <c r="D127" s="28"/>
      <c r="E127" s="29"/>
      <c r="F127" s="56"/>
      <c r="G127" s="64"/>
      <c r="H127" s="51"/>
      <c r="I127" s="45"/>
      <c r="J127" s="17"/>
      <c r="K127" s="18" t="str">
        <f t="shared" si="2"/>
        <v xml:space="preserve"> </v>
      </c>
      <c r="L127" s="34"/>
      <c r="M127" s="82"/>
      <c r="N127" s="37"/>
    </row>
    <row r="128" spans="1:14" ht="12.75" customHeight="1" x14ac:dyDescent="0.3">
      <c r="A128" s="86"/>
      <c r="B128" s="127" t="s">
        <v>194</v>
      </c>
      <c r="C128" s="127"/>
      <c r="D128" s="128"/>
      <c r="E128" s="62">
        <v>50</v>
      </c>
      <c r="F128" s="56"/>
      <c r="G128" s="63"/>
      <c r="H128" s="51"/>
      <c r="I128" s="45"/>
      <c r="J128" s="17"/>
      <c r="K128" s="18" t="str">
        <f t="shared" si="2"/>
        <v xml:space="preserve"> </v>
      </c>
      <c r="L128" s="34"/>
      <c r="M128" s="82"/>
      <c r="N128" s="37"/>
    </row>
    <row r="129" spans="1:14" ht="12.75" customHeight="1" x14ac:dyDescent="0.3">
      <c r="A129" s="86"/>
      <c r="B129" s="127" t="s">
        <v>195</v>
      </c>
      <c r="C129" s="127"/>
      <c r="D129" s="128"/>
      <c r="E129" s="62">
        <v>25</v>
      </c>
      <c r="F129" s="56"/>
      <c r="G129" s="63"/>
      <c r="H129" s="51"/>
      <c r="I129" s="45"/>
      <c r="J129" s="17"/>
      <c r="K129" s="18"/>
      <c r="L129" s="34"/>
      <c r="M129" s="82"/>
      <c r="N129" s="37"/>
    </row>
    <row r="130" spans="1:14" ht="12.75" customHeight="1" x14ac:dyDescent="0.3">
      <c r="A130" s="68" t="s">
        <v>26</v>
      </c>
      <c r="B130" s="68" t="s">
        <v>222</v>
      </c>
      <c r="C130" s="70" t="s">
        <v>263</v>
      </c>
      <c r="D130" s="89">
        <v>0.5</v>
      </c>
      <c r="E130" s="62">
        <v>1.1000000000000001</v>
      </c>
      <c r="F130" s="56" t="s">
        <v>197</v>
      </c>
      <c r="G130" s="64" t="s">
        <v>198</v>
      </c>
      <c r="H130" s="51" t="s">
        <v>11</v>
      </c>
      <c r="I130" s="90">
        <f>E130*E128/125</f>
        <v>0.44000000000000006</v>
      </c>
      <c r="J130" s="17">
        <v>19754.87</v>
      </c>
      <c r="K130" s="18">
        <f t="shared" si="2"/>
        <v>8692.1428000000014</v>
      </c>
      <c r="L130" s="34"/>
      <c r="M130" s="82"/>
      <c r="N130" s="37"/>
    </row>
    <row r="131" spans="1:14" ht="12.75" customHeight="1" x14ac:dyDescent="0.3">
      <c r="A131" s="71"/>
      <c r="B131" s="71"/>
      <c r="C131" s="71"/>
      <c r="D131" s="28"/>
      <c r="E131" s="29"/>
      <c r="F131" s="56" t="s">
        <v>225</v>
      </c>
      <c r="G131" s="64" t="s">
        <v>226</v>
      </c>
      <c r="H131" s="51" t="s">
        <v>11</v>
      </c>
      <c r="I131" s="45">
        <f>_xlfn.CEILING.MATH(E128/20)+1</f>
        <v>4</v>
      </c>
      <c r="J131" s="17">
        <v>558.62</v>
      </c>
      <c r="K131" s="18">
        <f t="shared" si="2"/>
        <v>2234.48</v>
      </c>
      <c r="L131" s="34"/>
      <c r="M131" s="82"/>
      <c r="N131" s="37"/>
    </row>
    <row r="132" spans="1:14" ht="12.75" customHeight="1" x14ac:dyDescent="0.3">
      <c r="A132" s="71"/>
      <c r="B132" s="71"/>
      <c r="C132" s="71"/>
      <c r="D132" s="28"/>
      <c r="E132" s="29"/>
      <c r="F132" s="56" t="s">
        <v>205</v>
      </c>
      <c r="G132" s="64" t="s">
        <v>206</v>
      </c>
      <c r="H132" s="51" t="s">
        <v>11</v>
      </c>
      <c r="I132" s="113">
        <f>_xlfn.CEILING.MATH(E128/20)+1</f>
        <v>4</v>
      </c>
      <c r="J132" s="17">
        <v>674.51</v>
      </c>
      <c r="K132" s="18"/>
      <c r="L132" s="34"/>
      <c r="M132" s="82"/>
      <c r="N132" s="37"/>
    </row>
    <row r="133" spans="1:14" ht="12.75" customHeight="1" x14ac:dyDescent="0.3">
      <c r="A133" s="71"/>
      <c r="B133" s="71"/>
      <c r="C133" s="71"/>
      <c r="D133" s="28"/>
      <c r="E133" s="29"/>
      <c r="F133" s="56" t="s">
        <v>227</v>
      </c>
      <c r="G133" s="64" t="s">
        <v>228</v>
      </c>
      <c r="H133" s="51" t="s">
        <v>11</v>
      </c>
      <c r="I133" s="45">
        <v>1</v>
      </c>
      <c r="J133" s="17">
        <v>783.47</v>
      </c>
      <c r="K133" s="18">
        <f t="shared" si="2"/>
        <v>783.47</v>
      </c>
      <c r="L133" s="34"/>
      <c r="M133" s="82"/>
      <c r="N133" s="37"/>
    </row>
    <row r="134" spans="1:14" ht="12.75" customHeight="1" x14ac:dyDescent="0.3">
      <c r="A134" s="71"/>
      <c r="B134" s="71"/>
      <c r="C134" s="71"/>
      <c r="D134" s="28"/>
      <c r="E134" s="29"/>
      <c r="F134" s="56" t="s">
        <v>205</v>
      </c>
      <c r="G134" s="64" t="s">
        <v>206</v>
      </c>
      <c r="H134" s="51" t="s">
        <v>11</v>
      </c>
      <c r="I134" s="113">
        <f>1+_xlfn.CEILING.MATH(E128/20)</f>
        <v>4</v>
      </c>
      <c r="J134" s="17">
        <v>674.51</v>
      </c>
      <c r="K134" s="18">
        <f t="shared" si="2"/>
        <v>2698.04</v>
      </c>
      <c r="L134" s="34"/>
      <c r="M134" s="82"/>
      <c r="N134" s="37"/>
    </row>
    <row r="135" spans="1:14" ht="12.5" customHeight="1" x14ac:dyDescent="0.3">
      <c r="A135" s="71"/>
      <c r="B135" s="71"/>
      <c r="C135" s="71"/>
      <c r="D135" s="28"/>
      <c r="E135" s="29"/>
      <c r="F135" s="56" t="s">
        <v>207</v>
      </c>
      <c r="G135" s="64" t="s">
        <v>208</v>
      </c>
      <c r="H135" s="51" t="s">
        <v>11</v>
      </c>
      <c r="I135" s="114">
        <f>_xlfn.CEILING.MATH(E128/20)*E129*E130/64</f>
        <v>1.2890625</v>
      </c>
      <c r="J135" s="17">
        <v>22529.98</v>
      </c>
      <c r="K135" s="18">
        <f t="shared" si="2"/>
        <v>29042.552343749998</v>
      </c>
      <c r="L135" s="34"/>
      <c r="M135" s="82"/>
      <c r="N135" s="37"/>
    </row>
    <row r="136" spans="1:14" ht="12.75" customHeight="1" x14ac:dyDescent="0.3">
      <c r="A136" s="71"/>
      <c r="B136" s="71"/>
      <c r="C136" s="71"/>
      <c r="D136" s="28"/>
      <c r="E136" s="29"/>
      <c r="F136" s="56"/>
      <c r="G136" s="64"/>
      <c r="H136" s="51"/>
      <c r="I136" s="45"/>
      <c r="J136" s="17"/>
      <c r="K136" s="18" t="str">
        <f t="shared" si="2"/>
        <v xml:space="preserve"> </v>
      </c>
      <c r="L136" s="34"/>
      <c r="M136" s="82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2"/>
        <v xml:space="preserve"> </v>
      </c>
      <c r="L137" s="34"/>
      <c r="M137" s="82"/>
      <c r="N137" s="37"/>
    </row>
    <row r="138" spans="1:14" ht="12.75" customHeight="1" x14ac:dyDescent="0.3">
      <c r="A138" s="86"/>
      <c r="B138" s="127" t="s">
        <v>194</v>
      </c>
      <c r="C138" s="127"/>
      <c r="D138" s="128"/>
      <c r="E138" s="62">
        <v>50</v>
      </c>
      <c r="F138" s="56"/>
      <c r="G138" s="63"/>
      <c r="H138" s="51"/>
      <c r="I138" s="45"/>
      <c r="J138" s="17"/>
      <c r="K138" s="18" t="str">
        <f t="shared" si="2"/>
        <v xml:space="preserve"> </v>
      </c>
      <c r="L138" s="34"/>
      <c r="M138" s="82"/>
      <c r="N138" s="37"/>
    </row>
    <row r="139" spans="1:14" ht="12.75" customHeight="1" x14ac:dyDescent="0.3">
      <c r="A139" s="86"/>
      <c r="B139" s="127" t="s">
        <v>195</v>
      </c>
      <c r="C139" s="127"/>
      <c r="D139" s="128"/>
      <c r="E139" s="62">
        <v>25</v>
      </c>
      <c r="F139" s="56"/>
      <c r="G139" s="63"/>
      <c r="H139" s="51"/>
      <c r="I139" s="45"/>
      <c r="J139" s="17"/>
      <c r="K139" s="18"/>
      <c r="L139" s="34"/>
      <c r="M139" s="82"/>
      <c r="N139" s="37"/>
    </row>
    <row r="140" spans="1:14" ht="12.75" customHeight="1" x14ac:dyDescent="0.3">
      <c r="A140" s="68" t="s">
        <v>26</v>
      </c>
      <c r="B140" s="68" t="s">
        <v>265</v>
      </c>
      <c r="C140" s="70" t="s">
        <v>266</v>
      </c>
      <c r="D140" s="89">
        <v>0.5</v>
      </c>
      <c r="E140" s="62">
        <v>1.1000000000000001</v>
      </c>
      <c r="F140" s="56" t="s">
        <v>197</v>
      </c>
      <c r="G140" s="64" t="s">
        <v>198</v>
      </c>
      <c r="H140" s="51" t="s">
        <v>11</v>
      </c>
      <c r="I140" s="90">
        <f>E140*E138/125</f>
        <v>0.44000000000000006</v>
      </c>
      <c r="J140" s="17">
        <v>19754.87</v>
      </c>
      <c r="K140" s="18">
        <f t="shared" ref="K140:K151" si="3">IF(I140,IF(ISNUMBER(J140),J140*I140," ")," ")</f>
        <v>8692.1428000000014</v>
      </c>
      <c r="L140" s="34"/>
      <c r="M140" s="82"/>
      <c r="N140" s="37"/>
    </row>
    <row r="141" spans="1:14" ht="12.75" customHeight="1" x14ac:dyDescent="0.3">
      <c r="A141" s="71"/>
      <c r="B141" s="71"/>
      <c r="C141" s="71"/>
      <c r="D141" s="28"/>
      <c r="E141" s="29"/>
      <c r="F141" s="56" t="s">
        <v>267</v>
      </c>
      <c r="G141" s="64" t="s">
        <v>268</v>
      </c>
      <c r="H141" s="51" t="s">
        <v>11</v>
      </c>
      <c r="I141" s="45">
        <f>_xlfn.CEILING.MATH(E140*E138/D140)</f>
        <v>110</v>
      </c>
      <c r="J141" s="17">
        <v>450.47</v>
      </c>
      <c r="K141" s="18">
        <f t="shared" si="3"/>
        <v>49551.700000000004</v>
      </c>
      <c r="L141" s="34"/>
      <c r="M141" s="82"/>
      <c r="N141" s="37"/>
    </row>
    <row r="142" spans="1:14" ht="12.75" customHeight="1" x14ac:dyDescent="0.3">
      <c r="A142" s="71"/>
      <c r="B142" s="71"/>
      <c r="C142" s="71"/>
      <c r="D142" s="28"/>
      <c r="E142" s="29"/>
      <c r="F142" s="56" t="s">
        <v>269</v>
      </c>
      <c r="G142" s="64" t="s">
        <v>270</v>
      </c>
      <c r="H142" s="51" t="s">
        <v>11</v>
      </c>
      <c r="I142" s="45">
        <f>_xlfn.CEILING.MATH(I141/4)</f>
        <v>28</v>
      </c>
      <c r="J142" s="17">
        <v>202.99</v>
      </c>
      <c r="K142" s="18"/>
      <c r="L142" s="34"/>
      <c r="M142" s="82"/>
      <c r="N142" s="37"/>
    </row>
    <row r="143" spans="1:14" ht="12.75" customHeight="1" x14ac:dyDescent="0.3">
      <c r="A143" s="71"/>
      <c r="B143" s="71"/>
      <c r="C143" s="71"/>
      <c r="D143" s="28"/>
      <c r="E143" s="29"/>
      <c r="F143" s="56" t="s">
        <v>271</v>
      </c>
      <c r="G143" s="64" t="s">
        <v>272</v>
      </c>
      <c r="H143" s="51" t="s">
        <v>11</v>
      </c>
      <c r="I143" s="45">
        <f>I141</f>
        <v>110</v>
      </c>
      <c r="J143" s="17">
        <v>31.74</v>
      </c>
      <c r="K143" s="18"/>
      <c r="L143" s="34"/>
      <c r="M143" s="82"/>
      <c r="N143" s="37"/>
    </row>
    <row r="144" spans="1:14" ht="12.75" customHeight="1" x14ac:dyDescent="0.3">
      <c r="A144" s="71"/>
      <c r="B144" s="71"/>
      <c r="C144" s="71"/>
      <c r="D144" s="28"/>
      <c r="E144" s="29"/>
      <c r="F144" s="56" t="s">
        <v>273</v>
      </c>
      <c r="G144" s="64" t="s">
        <v>274</v>
      </c>
      <c r="H144" s="51" t="s">
        <v>11</v>
      </c>
      <c r="I144" s="45">
        <f>2*I141</f>
        <v>220</v>
      </c>
      <c r="J144" s="17">
        <v>7.6</v>
      </c>
      <c r="K144" s="18"/>
      <c r="L144" s="34"/>
      <c r="M144" s="82"/>
      <c r="N144" s="37"/>
    </row>
    <row r="145" spans="1:14" ht="12.75" customHeight="1" x14ac:dyDescent="0.3">
      <c r="A145" s="71"/>
      <c r="B145" s="71"/>
      <c r="C145" s="71"/>
      <c r="D145" s="28"/>
      <c r="E145" s="29"/>
      <c r="F145" s="56" t="s">
        <v>201</v>
      </c>
      <c r="G145" s="64" t="s">
        <v>202</v>
      </c>
      <c r="H145" s="51" t="s">
        <v>11</v>
      </c>
      <c r="I145" s="45">
        <f>_xlfn.CEILING.MATH(E138/20)+1</f>
        <v>4</v>
      </c>
      <c r="J145" s="17">
        <v>687.01</v>
      </c>
      <c r="K145" s="18">
        <f t="shared" si="3"/>
        <v>2748.04</v>
      </c>
      <c r="L145" s="34"/>
      <c r="M145" s="82"/>
      <c r="N145" s="37"/>
    </row>
    <row r="146" spans="1:14" ht="12.75" customHeight="1" x14ac:dyDescent="0.3">
      <c r="A146" s="71"/>
      <c r="B146" s="71"/>
      <c r="C146" s="71"/>
      <c r="D146" s="28"/>
      <c r="E146" s="29"/>
      <c r="F146" s="56" t="s">
        <v>216</v>
      </c>
      <c r="G146" s="64" t="s">
        <v>217</v>
      </c>
      <c r="H146" s="51" t="s">
        <v>11</v>
      </c>
      <c r="I146" s="45">
        <v>1</v>
      </c>
      <c r="J146" s="17">
        <v>783.47</v>
      </c>
      <c r="K146" s="18">
        <f t="shared" si="3"/>
        <v>783.47</v>
      </c>
      <c r="L146" s="34"/>
      <c r="M146" s="82"/>
      <c r="N146" s="37"/>
    </row>
    <row r="147" spans="1:14" ht="12.75" customHeight="1" x14ac:dyDescent="0.3">
      <c r="A147" s="71"/>
      <c r="B147" s="71"/>
      <c r="C147" s="71"/>
      <c r="D147" s="28"/>
      <c r="E147" s="29"/>
      <c r="F147" s="56" t="s">
        <v>218</v>
      </c>
      <c r="G147" s="64" t="s">
        <v>219</v>
      </c>
      <c r="H147" s="51" t="s">
        <v>11</v>
      </c>
      <c r="I147" s="113">
        <f>1+_xlfn.CEILING.MATH(E138/20)</f>
        <v>4</v>
      </c>
      <c r="J147" s="17">
        <v>549.17999999999995</v>
      </c>
      <c r="K147" s="18">
        <f t="shared" si="3"/>
        <v>2196.7199999999998</v>
      </c>
      <c r="L147" s="34"/>
      <c r="M147" s="82"/>
      <c r="N147" s="37"/>
    </row>
    <row r="148" spans="1:14" ht="12.75" customHeight="1" x14ac:dyDescent="0.3">
      <c r="A148" s="71"/>
      <c r="B148" s="71"/>
      <c r="C148" s="71"/>
      <c r="D148" s="28"/>
      <c r="E148" s="29"/>
      <c r="F148" s="56" t="s">
        <v>207</v>
      </c>
      <c r="G148" s="64" t="s">
        <v>208</v>
      </c>
      <c r="H148" s="51" t="s">
        <v>11</v>
      </c>
      <c r="I148" s="114">
        <f>_xlfn.CEILING.MATH(E138/20)*E139*E140/64</f>
        <v>1.2890625</v>
      </c>
      <c r="J148" s="17">
        <v>22529.98</v>
      </c>
      <c r="K148" s="18">
        <f t="shared" si="3"/>
        <v>29042.552343749998</v>
      </c>
      <c r="L148" s="34"/>
      <c r="M148" s="82"/>
      <c r="N148" s="37"/>
    </row>
    <row r="149" spans="1:14" ht="12.75" customHeight="1" x14ac:dyDescent="0.3">
      <c r="A149" s="71"/>
      <c r="B149" s="71"/>
      <c r="C149" s="71"/>
      <c r="D149" s="28"/>
      <c r="E149" s="29"/>
      <c r="F149" s="56" t="s">
        <v>220</v>
      </c>
      <c r="G149" s="64" t="s">
        <v>221</v>
      </c>
      <c r="H149" s="51" t="s">
        <v>11</v>
      </c>
      <c r="I149" s="113">
        <f>_xlfn.CEILING.MATH(E138/20)*_xlfn.CEILING.MATH(E140*E139)</f>
        <v>84</v>
      </c>
      <c r="J149" s="17">
        <v>421.07</v>
      </c>
      <c r="K149" s="18">
        <f t="shared" si="3"/>
        <v>35369.879999999997</v>
      </c>
      <c r="L149" s="34"/>
      <c r="M149" s="82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3"/>
        <v xml:space="preserve"> </v>
      </c>
      <c r="L150" s="34"/>
      <c r="M150" s="82"/>
      <c r="N150" s="37"/>
    </row>
    <row r="151" spans="1:14" ht="12.75" customHeight="1" x14ac:dyDescent="0.3">
      <c r="A151" s="86"/>
      <c r="B151" s="127" t="s">
        <v>194</v>
      </c>
      <c r="C151" s="127"/>
      <c r="D151" s="128"/>
      <c r="E151" s="62">
        <v>50</v>
      </c>
      <c r="F151" s="56"/>
      <c r="G151" s="63"/>
      <c r="H151" s="51"/>
      <c r="I151" s="45"/>
      <c r="J151" s="17"/>
      <c r="K151" s="18" t="str">
        <f t="shared" si="3"/>
        <v xml:space="preserve"> </v>
      </c>
      <c r="L151" s="34"/>
      <c r="M151" s="82"/>
      <c r="N151" s="37"/>
    </row>
    <row r="152" spans="1:14" ht="12.75" customHeight="1" x14ac:dyDescent="0.3">
      <c r="A152" s="86"/>
      <c r="B152" s="127" t="s">
        <v>195</v>
      </c>
      <c r="C152" s="127"/>
      <c r="D152" s="128"/>
      <c r="E152" s="62">
        <v>25</v>
      </c>
      <c r="F152" s="56"/>
      <c r="G152" s="63"/>
      <c r="H152" s="51"/>
      <c r="I152" s="45"/>
      <c r="J152" s="17"/>
      <c r="K152" s="18"/>
      <c r="L152" s="34"/>
      <c r="M152" s="82"/>
      <c r="N152" s="37"/>
    </row>
    <row r="153" spans="1:14" ht="12.75" customHeight="1" x14ac:dyDescent="0.3">
      <c r="A153" s="68" t="s">
        <v>88</v>
      </c>
      <c r="B153" s="68" t="s">
        <v>275</v>
      </c>
      <c r="C153" s="70" t="s">
        <v>266</v>
      </c>
      <c r="D153" s="89">
        <v>0.5</v>
      </c>
      <c r="E153" s="62">
        <v>1.1000000000000001</v>
      </c>
      <c r="F153" s="56" t="s">
        <v>231</v>
      </c>
      <c r="G153" s="64" t="s">
        <v>232</v>
      </c>
      <c r="H153" s="51" t="s">
        <v>11</v>
      </c>
      <c r="I153" s="90">
        <f>E153*E151/100</f>
        <v>0.55000000000000004</v>
      </c>
      <c r="J153" s="17">
        <v>189418.78</v>
      </c>
      <c r="K153" s="18">
        <f t="shared" ref="K153:K216" si="4">IF(I153,IF(ISNUMBER(J153),J153*I153," ")," ")</f>
        <v>104180.32900000001</v>
      </c>
      <c r="L153" s="34"/>
      <c r="M153" s="82" t="s">
        <v>12</v>
      </c>
      <c r="N153" s="37"/>
    </row>
    <row r="154" spans="1:14" ht="12.75" customHeight="1" x14ac:dyDescent="0.3">
      <c r="A154" s="71"/>
      <c r="B154" s="71"/>
      <c r="C154" s="71"/>
      <c r="D154" s="28"/>
      <c r="E154" s="29"/>
      <c r="F154" s="56" t="s">
        <v>276</v>
      </c>
      <c r="G154" s="64" t="s">
        <v>277</v>
      </c>
      <c r="H154" s="51" t="s">
        <v>11</v>
      </c>
      <c r="I154" s="45">
        <f>_xlfn.CEILING.MATH(E153*E151/D153)</f>
        <v>110</v>
      </c>
      <c r="J154" s="17">
        <v>1279.45</v>
      </c>
      <c r="K154" s="18">
        <f t="shared" si="4"/>
        <v>140739.5</v>
      </c>
      <c r="L154" s="34"/>
      <c r="M154" s="82" t="s">
        <v>12</v>
      </c>
      <c r="N154" s="37"/>
    </row>
    <row r="155" spans="1:14" ht="12.75" customHeight="1" x14ac:dyDescent="0.3">
      <c r="A155" s="71"/>
      <c r="B155" s="71"/>
      <c r="C155" s="71"/>
      <c r="D155" s="28"/>
      <c r="E155" s="29"/>
      <c r="F155" s="56" t="s">
        <v>278</v>
      </c>
      <c r="G155" s="64" t="s">
        <v>279</v>
      </c>
      <c r="H155" s="51" t="s">
        <v>11</v>
      </c>
      <c r="I155" s="45">
        <f>_xlfn.CEILING.MATH(I154/4)</f>
        <v>28</v>
      </c>
      <c r="J155" s="17">
        <v>2695</v>
      </c>
      <c r="K155" s="18">
        <f t="shared" si="4"/>
        <v>75460</v>
      </c>
      <c r="L155" s="34"/>
      <c r="M155" s="82" t="s">
        <v>12</v>
      </c>
      <c r="N155" s="37"/>
    </row>
    <row r="156" spans="1:14" ht="12.75" customHeight="1" x14ac:dyDescent="0.3">
      <c r="A156" s="71"/>
      <c r="B156" s="71"/>
      <c r="C156" s="71"/>
      <c r="D156" s="28"/>
      <c r="E156" s="29"/>
      <c r="F156" s="56" t="s">
        <v>280</v>
      </c>
      <c r="G156" s="64" t="s">
        <v>281</v>
      </c>
      <c r="H156" s="51" t="s">
        <v>11</v>
      </c>
      <c r="I156" s="45">
        <f>I154</f>
        <v>110</v>
      </c>
      <c r="J156" s="17">
        <v>52.72</v>
      </c>
      <c r="K156" s="18">
        <f t="shared" si="4"/>
        <v>5799.2</v>
      </c>
      <c r="L156" s="34"/>
      <c r="M156" s="82"/>
      <c r="N156" s="37"/>
    </row>
    <row r="157" spans="1:14" ht="12.75" customHeight="1" x14ac:dyDescent="0.3">
      <c r="A157" s="71"/>
      <c r="B157" s="71"/>
      <c r="C157" s="71"/>
      <c r="D157" s="28"/>
      <c r="E157" s="29"/>
      <c r="F157" s="92" t="s">
        <v>273</v>
      </c>
      <c r="G157" s="93" t="s">
        <v>274</v>
      </c>
      <c r="H157" s="51" t="s">
        <v>11</v>
      </c>
      <c r="I157" s="45">
        <f>2*I154</f>
        <v>220</v>
      </c>
      <c r="J157" s="17">
        <v>7.6</v>
      </c>
      <c r="K157" s="18">
        <f t="shared" si="4"/>
        <v>1672</v>
      </c>
      <c r="L157" s="34"/>
      <c r="M157" s="82"/>
      <c r="N157" s="37"/>
    </row>
    <row r="158" spans="1:14" ht="12.75" customHeight="1" x14ac:dyDescent="0.3">
      <c r="A158" s="71"/>
      <c r="B158" s="71"/>
      <c r="C158" s="71"/>
      <c r="D158" s="28"/>
      <c r="E158" s="29"/>
      <c r="F158" s="56" t="s">
        <v>201</v>
      </c>
      <c r="G158" s="64" t="s">
        <v>202</v>
      </c>
      <c r="H158" s="51" t="s">
        <v>11</v>
      </c>
      <c r="I158" s="45">
        <f>_xlfn.CEILING.MATH(E151/20)+1</f>
        <v>4</v>
      </c>
      <c r="J158" s="17">
        <v>687.01</v>
      </c>
      <c r="K158" s="18">
        <f t="shared" si="4"/>
        <v>2748.04</v>
      </c>
      <c r="L158" s="34"/>
      <c r="M158" s="82"/>
      <c r="N158" s="37"/>
    </row>
    <row r="159" spans="1:14" ht="12.75" customHeight="1" x14ac:dyDescent="0.3">
      <c r="A159" s="71"/>
      <c r="B159" s="71"/>
      <c r="C159" s="71"/>
      <c r="D159" s="28"/>
      <c r="E159" s="29"/>
      <c r="F159" s="56" t="s">
        <v>216</v>
      </c>
      <c r="G159" s="64" t="s">
        <v>217</v>
      </c>
      <c r="H159" s="51" t="s">
        <v>11</v>
      </c>
      <c r="I159" s="45">
        <v>1</v>
      </c>
      <c r="J159" s="17">
        <v>783.47</v>
      </c>
      <c r="K159" s="18">
        <f t="shared" si="4"/>
        <v>783.47</v>
      </c>
      <c r="L159" s="34"/>
      <c r="M159" s="82"/>
      <c r="N159" s="37"/>
    </row>
    <row r="160" spans="1:14" ht="12.75" customHeight="1" x14ac:dyDescent="0.3">
      <c r="A160" s="71"/>
      <c r="B160" s="71"/>
      <c r="C160" s="71"/>
      <c r="D160" s="28"/>
      <c r="E160" s="29"/>
      <c r="F160" s="56" t="s">
        <v>218</v>
      </c>
      <c r="G160" s="64" t="s">
        <v>219</v>
      </c>
      <c r="H160" s="51" t="s">
        <v>11</v>
      </c>
      <c r="I160" s="113">
        <f>1+_xlfn.CEILING.MATH(E151/20)</f>
        <v>4</v>
      </c>
      <c r="J160" s="17">
        <v>549.17999999999995</v>
      </c>
      <c r="K160" s="18">
        <f t="shared" si="4"/>
        <v>2196.7199999999998</v>
      </c>
      <c r="L160" s="34"/>
      <c r="M160" s="82"/>
      <c r="N160" s="37"/>
    </row>
    <row r="161" spans="1:14" ht="12.75" customHeight="1" x14ac:dyDescent="0.3">
      <c r="A161" s="71"/>
      <c r="B161" s="71"/>
      <c r="C161" s="71"/>
      <c r="D161" s="28"/>
      <c r="E161" s="29"/>
      <c r="F161" s="56" t="s">
        <v>239</v>
      </c>
      <c r="G161" s="64" t="s">
        <v>240</v>
      </c>
      <c r="H161" s="51" t="s">
        <v>11</v>
      </c>
      <c r="I161" s="114">
        <f>_xlfn.CEILING.MATH(E151/20)*E152*E153/64</f>
        <v>1.2890625</v>
      </c>
      <c r="J161" s="17">
        <v>241861.24</v>
      </c>
      <c r="K161" s="18">
        <f t="shared" si="4"/>
        <v>311774.25468750001</v>
      </c>
      <c r="L161" s="34"/>
      <c r="M161" s="82"/>
      <c r="N161" s="37"/>
    </row>
    <row r="162" spans="1:14" ht="12.75" customHeight="1" x14ac:dyDescent="0.3">
      <c r="A162" s="71"/>
      <c r="B162" s="71"/>
      <c r="C162" s="71"/>
      <c r="D162" s="28"/>
      <c r="E162" s="29"/>
      <c r="F162" s="56" t="s">
        <v>241</v>
      </c>
      <c r="G162" s="64" t="s">
        <v>242</v>
      </c>
      <c r="H162" s="51" t="s">
        <v>11</v>
      </c>
      <c r="I162" s="113">
        <f>_xlfn.CEILING.MATH(E151/20)*_xlfn.CEILING.MATH(E153*E152)</f>
        <v>84</v>
      </c>
      <c r="J162" s="17">
        <v>795.94</v>
      </c>
      <c r="K162" s="18">
        <f t="shared" si="4"/>
        <v>66858.960000000006</v>
      </c>
      <c r="L162" s="34"/>
      <c r="M162" s="82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4"/>
        <v xml:space="preserve"> </v>
      </c>
      <c r="L163" s="34"/>
      <c r="M163" s="82"/>
      <c r="N163" s="37"/>
    </row>
    <row r="164" spans="1:14" ht="12.75" customHeight="1" x14ac:dyDescent="0.3">
      <c r="A164" s="86"/>
      <c r="B164" s="127" t="s">
        <v>194</v>
      </c>
      <c r="C164" s="127"/>
      <c r="D164" s="128"/>
      <c r="E164" s="62">
        <v>50</v>
      </c>
      <c r="F164" s="56"/>
      <c r="G164" s="63"/>
      <c r="H164" s="51"/>
      <c r="I164" s="45"/>
      <c r="J164" s="17"/>
      <c r="K164" s="18" t="str">
        <f t="shared" si="4"/>
        <v xml:space="preserve"> </v>
      </c>
      <c r="L164" s="34"/>
      <c r="M164" s="82"/>
      <c r="N164" s="37"/>
    </row>
    <row r="165" spans="1:14" ht="12.75" customHeight="1" x14ac:dyDescent="0.3">
      <c r="A165" s="86"/>
      <c r="B165" s="127" t="s">
        <v>195</v>
      </c>
      <c r="C165" s="127"/>
      <c r="D165" s="128"/>
      <c r="E165" s="62">
        <v>25</v>
      </c>
      <c r="F165" s="56"/>
      <c r="G165" s="63"/>
      <c r="H165" s="51"/>
      <c r="I165" s="45"/>
      <c r="J165" s="17"/>
      <c r="K165" s="18"/>
      <c r="L165" s="34"/>
      <c r="M165" s="82"/>
      <c r="N165" s="37"/>
    </row>
    <row r="166" spans="1:14" ht="12.75" customHeight="1" x14ac:dyDescent="0.3">
      <c r="A166" s="68" t="s">
        <v>26</v>
      </c>
      <c r="B166" s="68" t="s">
        <v>26</v>
      </c>
      <c r="C166" s="70" t="s">
        <v>282</v>
      </c>
      <c r="D166" s="89">
        <v>0.5</v>
      </c>
      <c r="E166" s="62">
        <v>1.1000000000000001</v>
      </c>
      <c r="F166" s="56" t="s">
        <v>197</v>
      </c>
      <c r="G166" s="64" t="s">
        <v>198</v>
      </c>
      <c r="H166" s="51" t="s">
        <v>11</v>
      </c>
      <c r="I166" s="90">
        <f>E166*E164/125</f>
        <v>0.44000000000000006</v>
      </c>
      <c r="J166" s="17">
        <v>19754.87</v>
      </c>
      <c r="K166" s="18">
        <f t="shared" si="4"/>
        <v>8692.1428000000014</v>
      </c>
      <c r="L166" s="34"/>
      <c r="M166" s="82"/>
      <c r="N166" s="37"/>
    </row>
    <row r="167" spans="1:14" ht="12.75" customHeight="1" x14ac:dyDescent="0.3">
      <c r="A167" s="71"/>
      <c r="B167" s="71"/>
      <c r="C167" s="71"/>
      <c r="D167" s="28"/>
      <c r="E167" s="29"/>
      <c r="F167" s="56" t="s">
        <v>283</v>
      </c>
      <c r="G167" s="64" t="s">
        <v>284</v>
      </c>
      <c r="H167" s="51" t="s">
        <v>11</v>
      </c>
      <c r="I167" s="45">
        <f>_xlfn.CEILING.MATH(E166*E164/D166)</f>
        <v>110</v>
      </c>
      <c r="J167" s="17">
        <v>839.08</v>
      </c>
      <c r="K167" s="18">
        <f t="shared" si="4"/>
        <v>92298.8</v>
      </c>
      <c r="L167" s="34"/>
      <c r="M167" s="82"/>
      <c r="N167" s="37"/>
    </row>
    <row r="168" spans="1:14" ht="12.75" customHeight="1" x14ac:dyDescent="0.3">
      <c r="A168" s="71"/>
      <c r="B168" s="71"/>
      <c r="C168" s="71"/>
      <c r="D168" s="28"/>
      <c r="E168" s="29"/>
      <c r="F168" s="56" t="s">
        <v>201</v>
      </c>
      <c r="G168" s="64" t="s">
        <v>202</v>
      </c>
      <c r="H168" s="51" t="s">
        <v>11</v>
      </c>
      <c r="I168" s="45">
        <f>_xlfn.CEILING.MATH(E163/20)+1</f>
        <v>1</v>
      </c>
      <c r="J168" s="17">
        <v>687.01</v>
      </c>
      <c r="K168" s="18">
        <f t="shared" si="4"/>
        <v>687.01</v>
      </c>
      <c r="L168" s="34"/>
      <c r="M168" s="82"/>
      <c r="N168" s="37"/>
    </row>
    <row r="169" spans="1:14" ht="12.75" customHeight="1" x14ac:dyDescent="0.3">
      <c r="A169" s="71"/>
      <c r="B169" s="71"/>
      <c r="C169" s="71"/>
      <c r="D169" s="28"/>
      <c r="E169" s="29"/>
      <c r="F169" s="56" t="s">
        <v>203</v>
      </c>
      <c r="G169" s="64" t="s">
        <v>204</v>
      </c>
      <c r="H169" s="51" t="s">
        <v>11</v>
      </c>
      <c r="I169" s="45">
        <v>1</v>
      </c>
      <c r="J169" s="17">
        <v>1019.56</v>
      </c>
      <c r="K169" s="18">
        <f t="shared" si="4"/>
        <v>1019.56</v>
      </c>
      <c r="L169" s="34"/>
      <c r="M169" s="82" t="s">
        <v>12</v>
      </c>
      <c r="N169" s="37"/>
    </row>
    <row r="170" spans="1:14" ht="12.75" customHeight="1" x14ac:dyDescent="0.3">
      <c r="A170" s="71"/>
      <c r="B170" s="71"/>
      <c r="C170" s="71"/>
      <c r="D170" s="28"/>
      <c r="E170" s="29"/>
      <c r="F170" s="56" t="s">
        <v>205</v>
      </c>
      <c r="G170" s="64" t="s">
        <v>206</v>
      </c>
      <c r="H170" s="51" t="s">
        <v>11</v>
      </c>
      <c r="I170" s="113">
        <f>1+_xlfn.CEILING.MATH(E164/20)</f>
        <v>4</v>
      </c>
      <c r="J170" s="17">
        <v>674.51</v>
      </c>
      <c r="K170" s="18">
        <f t="shared" si="4"/>
        <v>2698.04</v>
      </c>
      <c r="L170" s="34"/>
      <c r="M170" s="82"/>
      <c r="N170" s="37"/>
    </row>
    <row r="171" spans="1:14" ht="12.75" customHeight="1" x14ac:dyDescent="0.3">
      <c r="A171" s="71"/>
      <c r="B171" s="71"/>
      <c r="C171" s="71"/>
      <c r="D171" s="28"/>
      <c r="E171" s="29"/>
      <c r="F171" s="56" t="s">
        <v>207</v>
      </c>
      <c r="G171" s="64" t="s">
        <v>208</v>
      </c>
      <c r="H171" s="51" t="s">
        <v>11</v>
      </c>
      <c r="I171" s="114">
        <f>_xlfn.CEILING.MATH(E164/20)*E165*E166/64</f>
        <v>1.2890625</v>
      </c>
      <c r="J171" s="17">
        <v>22529.98</v>
      </c>
      <c r="K171" s="18">
        <f t="shared" si="4"/>
        <v>29042.552343749998</v>
      </c>
      <c r="L171" s="34"/>
      <c r="M171" s="82"/>
      <c r="N171" s="37"/>
    </row>
    <row r="172" spans="1:14" ht="12.75" customHeight="1" x14ac:dyDescent="0.3">
      <c r="A172" s="71"/>
      <c r="B172" s="71"/>
      <c r="C172" s="71"/>
      <c r="D172" s="28"/>
      <c r="E172" s="29"/>
      <c r="F172" s="56" t="s">
        <v>209</v>
      </c>
      <c r="G172" s="64" t="s">
        <v>210</v>
      </c>
      <c r="H172" s="51" t="s">
        <v>11</v>
      </c>
      <c r="I172" s="113">
        <f>_xlfn.CEILING.MATH(E164/20)*_xlfn.CEILING.MATH(E166*E165)</f>
        <v>84</v>
      </c>
      <c r="J172" s="17">
        <v>489.36</v>
      </c>
      <c r="K172" s="18">
        <f t="shared" si="4"/>
        <v>41106.239999999998</v>
      </c>
      <c r="L172" s="34"/>
      <c r="M172" s="82"/>
      <c r="N172" s="37"/>
    </row>
    <row r="173" spans="1:14" ht="12.75" customHeight="1" x14ac:dyDescent="0.3">
      <c r="A173" s="71"/>
      <c r="B173" s="71"/>
      <c r="C173" s="71"/>
      <c r="D173" s="28"/>
      <c r="E173" s="29"/>
      <c r="F173" s="56"/>
      <c r="G173" s="64"/>
      <c r="H173" s="51"/>
      <c r="I173" s="45"/>
      <c r="J173" s="17"/>
      <c r="K173" s="18" t="str">
        <f t="shared" si="4"/>
        <v xml:space="preserve"> </v>
      </c>
      <c r="L173" s="34"/>
      <c r="M173" s="82"/>
      <c r="N173" s="37"/>
    </row>
    <row r="174" spans="1:14" ht="12.75" customHeight="1" x14ac:dyDescent="0.3">
      <c r="A174" s="86"/>
      <c r="B174" s="127" t="s">
        <v>194</v>
      </c>
      <c r="C174" s="127"/>
      <c r="D174" s="128"/>
      <c r="E174" s="62">
        <v>50</v>
      </c>
      <c r="F174" s="56"/>
      <c r="G174" s="63"/>
      <c r="H174" s="51"/>
      <c r="I174" s="45"/>
      <c r="J174" s="17"/>
      <c r="K174" s="18" t="str">
        <f t="shared" si="4"/>
        <v xml:space="preserve"> </v>
      </c>
      <c r="L174" s="34"/>
      <c r="M174" s="82"/>
      <c r="N174" s="37"/>
    </row>
    <row r="175" spans="1:14" ht="12.75" customHeight="1" x14ac:dyDescent="0.3">
      <c r="A175" s="86"/>
      <c r="B175" s="127" t="s">
        <v>195</v>
      </c>
      <c r="C175" s="127"/>
      <c r="D175" s="128"/>
      <c r="E175" s="62">
        <v>25</v>
      </c>
      <c r="F175" s="56"/>
      <c r="G175" s="63"/>
      <c r="H175" s="51"/>
      <c r="I175" s="45"/>
      <c r="J175" s="17"/>
      <c r="K175" s="18"/>
      <c r="L175" s="34"/>
      <c r="M175" s="82"/>
      <c r="N175" s="37"/>
    </row>
    <row r="176" spans="1:14" ht="12.75" customHeight="1" x14ac:dyDescent="0.3">
      <c r="A176" s="68" t="s">
        <v>26</v>
      </c>
      <c r="B176" s="68" t="s">
        <v>211</v>
      </c>
      <c r="C176" s="70" t="s">
        <v>282</v>
      </c>
      <c r="D176" s="89">
        <v>0.5</v>
      </c>
      <c r="E176" s="62">
        <v>1.1000000000000001</v>
      </c>
      <c r="F176" s="56" t="s">
        <v>197</v>
      </c>
      <c r="G176" s="64" t="s">
        <v>198</v>
      </c>
      <c r="H176" s="51" t="s">
        <v>11</v>
      </c>
      <c r="I176" s="90">
        <f>E176*E174/125</f>
        <v>0.44000000000000006</v>
      </c>
      <c r="J176" s="17">
        <v>19754.87</v>
      </c>
      <c r="K176" s="18">
        <f t="shared" si="4"/>
        <v>8692.1428000000014</v>
      </c>
      <c r="L176" s="34"/>
      <c r="M176" s="82"/>
      <c r="N176" s="37"/>
    </row>
    <row r="177" spans="1:14" ht="12.75" customHeight="1" x14ac:dyDescent="0.3">
      <c r="A177" s="71"/>
      <c r="B177" s="71"/>
      <c r="C177" s="71"/>
      <c r="D177" s="28"/>
      <c r="E177" s="29"/>
      <c r="F177" s="56" t="s">
        <v>285</v>
      </c>
      <c r="G177" s="64" t="s">
        <v>286</v>
      </c>
      <c r="H177" s="51" t="s">
        <v>11</v>
      </c>
      <c r="I177" s="45">
        <f>_xlfn.CEILING.MATH(E176*E174/D176)</f>
        <v>110</v>
      </c>
      <c r="J177" s="17">
        <v>688.06</v>
      </c>
      <c r="K177" s="18">
        <f t="shared" si="4"/>
        <v>75686.599999999991</v>
      </c>
      <c r="L177" s="34"/>
      <c r="M177" s="82" t="s">
        <v>12</v>
      </c>
      <c r="N177" s="37"/>
    </row>
    <row r="178" spans="1:14" ht="12.75" customHeight="1" x14ac:dyDescent="0.3">
      <c r="A178" s="71"/>
      <c r="B178" s="71"/>
      <c r="C178" s="71"/>
      <c r="D178" s="28"/>
      <c r="E178" s="29"/>
      <c r="F178" s="56" t="s">
        <v>214</v>
      </c>
      <c r="G178" s="64" t="s">
        <v>215</v>
      </c>
      <c r="H178" s="51" t="s">
        <v>11</v>
      </c>
      <c r="I178" s="45">
        <f>_xlfn.CEILING.MATH(E173/20)+1</f>
        <v>1</v>
      </c>
      <c r="J178" s="17">
        <v>559.12</v>
      </c>
      <c r="K178" s="18">
        <f t="shared" si="4"/>
        <v>559.12</v>
      </c>
      <c r="L178" s="34"/>
      <c r="M178" s="82"/>
      <c r="N178" s="37"/>
    </row>
    <row r="179" spans="1:14" ht="12.75" customHeight="1" x14ac:dyDescent="0.3">
      <c r="A179" s="71"/>
      <c r="B179" s="71"/>
      <c r="C179" s="71"/>
      <c r="D179" s="28"/>
      <c r="E179" s="29"/>
      <c r="F179" s="56" t="s">
        <v>216</v>
      </c>
      <c r="G179" s="64" t="s">
        <v>217</v>
      </c>
      <c r="H179" s="51" t="s">
        <v>11</v>
      </c>
      <c r="I179" s="45">
        <v>1</v>
      </c>
      <c r="J179" s="17">
        <v>783.47</v>
      </c>
      <c r="K179" s="18">
        <f t="shared" si="4"/>
        <v>783.47</v>
      </c>
      <c r="L179" s="34"/>
      <c r="M179" s="82"/>
      <c r="N179" s="37"/>
    </row>
    <row r="180" spans="1:14" ht="12.75" customHeight="1" x14ac:dyDescent="0.3">
      <c r="A180" s="71"/>
      <c r="B180" s="71"/>
      <c r="C180" s="71"/>
      <c r="D180" s="28"/>
      <c r="E180" s="29"/>
      <c r="F180" s="56" t="s">
        <v>218</v>
      </c>
      <c r="G180" s="64" t="s">
        <v>219</v>
      </c>
      <c r="H180" s="51" t="s">
        <v>11</v>
      </c>
      <c r="I180" s="113">
        <f>1+_xlfn.CEILING.MATH(E174/20)</f>
        <v>4</v>
      </c>
      <c r="J180" s="17">
        <v>549.17999999999995</v>
      </c>
      <c r="K180" s="18">
        <f t="shared" si="4"/>
        <v>2196.7199999999998</v>
      </c>
      <c r="L180" s="34"/>
      <c r="M180" s="82"/>
      <c r="N180" s="37"/>
    </row>
    <row r="181" spans="1:14" ht="12.75" customHeight="1" x14ac:dyDescent="0.3">
      <c r="A181" s="71"/>
      <c r="B181" s="71"/>
      <c r="C181" s="71"/>
      <c r="D181" s="28"/>
      <c r="E181" s="29"/>
      <c r="F181" s="56" t="s">
        <v>207</v>
      </c>
      <c r="G181" s="64" t="s">
        <v>208</v>
      </c>
      <c r="H181" s="51" t="s">
        <v>11</v>
      </c>
      <c r="I181" s="114">
        <f>_xlfn.CEILING.MATH(E174/20)*E175*E176/64</f>
        <v>1.2890625</v>
      </c>
      <c r="J181" s="17">
        <v>22529.98</v>
      </c>
      <c r="K181" s="18">
        <f t="shared" si="4"/>
        <v>29042.552343749998</v>
      </c>
      <c r="L181" s="34"/>
      <c r="M181" s="82"/>
      <c r="N181" s="37"/>
    </row>
    <row r="182" spans="1:14" ht="12.75" customHeight="1" x14ac:dyDescent="0.3">
      <c r="A182" s="71"/>
      <c r="B182" s="71"/>
      <c r="C182" s="71"/>
      <c r="D182" s="28"/>
      <c r="E182" s="29"/>
      <c r="F182" s="56" t="s">
        <v>209</v>
      </c>
      <c r="G182" s="64" t="s">
        <v>210</v>
      </c>
      <c r="H182" s="51" t="s">
        <v>11</v>
      </c>
      <c r="I182" s="113">
        <f>_xlfn.CEILING.MATH(E174/20)*_xlfn.CEILING.MATH(E176*E175)</f>
        <v>84</v>
      </c>
      <c r="J182" s="17">
        <v>489.36</v>
      </c>
      <c r="K182" s="18">
        <f t="shared" si="4"/>
        <v>41106.239999999998</v>
      </c>
      <c r="L182" s="34"/>
      <c r="M182" s="82"/>
      <c r="N182" s="37"/>
    </row>
    <row r="183" spans="1:14" ht="12.75" customHeight="1" x14ac:dyDescent="0.3">
      <c r="A183" s="71"/>
      <c r="B183" s="71"/>
      <c r="C183" s="71"/>
      <c r="D183" s="28"/>
      <c r="E183" s="29"/>
      <c r="F183" s="56"/>
      <c r="G183" s="64"/>
      <c r="H183" s="51"/>
      <c r="I183" s="45"/>
      <c r="J183" s="17"/>
      <c r="K183" s="18" t="str">
        <f t="shared" si="4"/>
        <v xml:space="preserve"> </v>
      </c>
      <c r="L183" s="34"/>
      <c r="M183" s="82"/>
      <c r="N183" s="37"/>
    </row>
    <row r="184" spans="1:14" ht="12.75" customHeight="1" x14ac:dyDescent="0.3">
      <c r="A184" s="86"/>
      <c r="B184" s="127" t="s">
        <v>194</v>
      </c>
      <c r="C184" s="127"/>
      <c r="D184" s="128"/>
      <c r="E184" s="62">
        <v>50</v>
      </c>
      <c r="F184" s="56"/>
      <c r="G184" s="63"/>
      <c r="H184" s="51"/>
      <c r="I184" s="45"/>
      <c r="J184" s="17"/>
      <c r="K184" s="18" t="str">
        <f t="shared" si="4"/>
        <v xml:space="preserve"> </v>
      </c>
      <c r="L184" s="34"/>
      <c r="M184" s="82"/>
      <c r="N184" s="37"/>
    </row>
    <row r="185" spans="1:14" ht="12.75" customHeight="1" x14ac:dyDescent="0.3">
      <c r="A185" s="86"/>
      <c r="B185" s="127" t="s">
        <v>195</v>
      </c>
      <c r="C185" s="127"/>
      <c r="D185" s="128"/>
      <c r="E185" s="62">
        <v>25</v>
      </c>
      <c r="F185" s="56"/>
      <c r="G185" s="63"/>
      <c r="H185" s="51"/>
      <c r="I185" s="45"/>
      <c r="J185" s="17"/>
      <c r="K185" s="18"/>
      <c r="L185" s="34"/>
      <c r="M185" s="82"/>
      <c r="N185" s="37"/>
    </row>
    <row r="186" spans="1:14" ht="12.75" customHeight="1" x14ac:dyDescent="0.3">
      <c r="A186" s="68" t="s">
        <v>26</v>
      </c>
      <c r="B186" s="68" t="s">
        <v>222</v>
      </c>
      <c r="C186" s="70" t="s">
        <v>282</v>
      </c>
      <c r="D186" s="89">
        <v>0.5</v>
      </c>
      <c r="E186" s="62">
        <v>1.1000000000000001</v>
      </c>
      <c r="F186" s="56" t="s">
        <v>197</v>
      </c>
      <c r="G186" s="64" t="s">
        <v>198</v>
      </c>
      <c r="H186" s="51" t="s">
        <v>11</v>
      </c>
      <c r="I186" s="90">
        <f>E186*E184/125</f>
        <v>0.44000000000000006</v>
      </c>
      <c r="J186" s="17">
        <v>19754.87</v>
      </c>
      <c r="K186" s="18">
        <f t="shared" si="4"/>
        <v>8692.1428000000014</v>
      </c>
      <c r="L186" s="34"/>
      <c r="M186" s="82"/>
      <c r="N186" s="37"/>
    </row>
    <row r="187" spans="1:14" ht="12.75" customHeight="1" x14ac:dyDescent="0.3">
      <c r="A187" s="71"/>
      <c r="B187" s="71"/>
      <c r="C187" s="71"/>
      <c r="D187" s="28"/>
      <c r="E187" s="29"/>
      <c r="F187" s="56" t="s">
        <v>287</v>
      </c>
      <c r="G187" s="64" t="s">
        <v>288</v>
      </c>
      <c r="H187" s="51" t="s">
        <v>11</v>
      </c>
      <c r="I187" s="45">
        <f>_xlfn.CEILING.MATH(E186*E184/D186)</f>
        <v>110</v>
      </c>
      <c r="J187" s="17">
        <v>688.08</v>
      </c>
      <c r="K187" s="18">
        <f t="shared" si="4"/>
        <v>75688.800000000003</v>
      </c>
      <c r="L187" s="34"/>
      <c r="M187" s="82" t="s">
        <v>12</v>
      </c>
      <c r="N187" s="37"/>
    </row>
    <row r="188" spans="1:14" ht="12.75" customHeight="1" x14ac:dyDescent="0.3">
      <c r="A188" s="71"/>
      <c r="B188" s="71"/>
      <c r="C188" s="71"/>
      <c r="D188" s="28"/>
      <c r="E188" s="29"/>
      <c r="F188" s="56" t="s">
        <v>225</v>
      </c>
      <c r="G188" s="64" t="s">
        <v>226</v>
      </c>
      <c r="H188" s="51" t="s">
        <v>11</v>
      </c>
      <c r="I188" s="45">
        <f>_xlfn.CEILING.MATH(E183/20)+1</f>
        <v>1</v>
      </c>
      <c r="J188" s="17">
        <v>558.62</v>
      </c>
      <c r="K188" s="18">
        <f t="shared" si="4"/>
        <v>558.62</v>
      </c>
      <c r="L188" s="34"/>
      <c r="M188" s="82" t="s">
        <v>12</v>
      </c>
      <c r="N188" s="37"/>
    </row>
    <row r="189" spans="1:14" ht="12.75" customHeight="1" x14ac:dyDescent="0.3">
      <c r="A189" s="71"/>
      <c r="B189" s="71"/>
      <c r="C189" s="71"/>
      <c r="D189" s="28"/>
      <c r="E189" s="29"/>
      <c r="F189" s="56" t="s">
        <v>227</v>
      </c>
      <c r="G189" s="64" t="s">
        <v>228</v>
      </c>
      <c r="H189" s="51" t="s">
        <v>11</v>
      </c>
      <c r="I189" s="45">
        <v>1</v>
      </c>
      <c r="J189" s="17">
        <v>783.47</v>
      </c>
      <c r="K189" s="18">
        <f t="shared" si="4"/>
        <v>783.47</v>
      </c>
      <c r="L189" s="34"/>
      <c r="M189" s="82" t="s">
        <v>12</v>
      </c>
      <c r="N189" s="37"/>
    </row>
    <row r="190" spans="1:14" ht="12.75" customHeight="1" x14ac:dyDescent="0.3">
      <c r="A190" s="71"/>
      <c r="B190" s="71"/>
      <c r="C190" s="71"/>
      <c r="D190" s="28"/>
      <c r="E190" s="29"/>
      <c r="F190" s="56" t="s">
        <v>205</v>
      </c>
      <c r="G190" s="64" t="s">
        <v>206</v>
      </c>
      <c r="H190" s="51" t="s">
        <v>11</v>
      </c>
      <c r="I190" s="113">
        <f>1+_xlfn.CEILING.MATH(E184/20)</f>
        <v>4</v>
      </c>
      <c r="J190" s="17">
        <v>674.51</v>
      </c>
      <c r="K190" s="18">
        <f t="shared" si="4"/>
        <v>2698.04</v>
      </c>
      <c r="L190" s="34"/>
      <c r="M190" s="82"/>
      <c r="N190" s="37"/>
    </row>
    <row r="191" spans="1:14" ht="12.75" customHeight="1" x14ac:dyDescent="0.3">
      <c r="A191" s="71"/>
      <c r="B191" s="71"/>
      <c r="C191" s="71"/>
      <c r="D191" s="28"/>
      <c r="E191" s="29"/>
      <c r="F191" s="56" t="s">
        <v>207</v>
      </c>
      <c r="G191" s="64" t="s">
        <v>208</v>
      </c>
      <c r="H191" s="51" t="s">
        <v>11</v>
      </c>
      <c r="I191" s="114">
        <f>_xlfn.CEILING.MATH(E184/20)*E185*E186/64</f>
        <v>1.2890625</v>
      </c>
      <c r="J191" s="17">
        <v>22529.98</v>
      </c>
      <c r="K191" s="18">
        <f t="shared" si="4"/>
        <v>29042.552343749998</v>
      </c>
      <c r="L191" s="34"/>
      <c r="M191" s="82"/>
      <c r="N191" s="37"/>
    </row>
    <row r="192" spans="1:14" ht="12.75" customHeight="1" x14ac:dyDescent="0.3">
      <c r="A192" s="71"/>
      <c r="B192" s="71"/>
      <c r="C192" s="71"/>
      <c r="D192" s="28"/>
      <c r="E192" s="29"/>
      <c r="F192" s="56" t="s">
        <v>229</v>
      </c>
      <c r="G192" s="64" t="s">
        <v>230</v>
      </c>
      <c r="H192" s="51" t="s">
        <v>11</v>
      </c>
      <c r="I192" s="113">
        <f>_xlfn.CEILING.MATH(E184/20)*_xlfn.CEILING.MATH(E186*E185)</f>
        <v>84</v>
      </c>
      <c r="J192" s="17">
        <v>434.74</v>
      </c>
      <c r="K192" s="18">
        <f t="shared" si="4"/>
        <v>36518.160000000003</v>
      </c>
      <c r="L192" s="34"/>
      <c r="M192" s="82"/>
      <c r="N192" s="37"/>
    </row>
    <row r="193" spans="1:14" ht="12.75" customHeight="1" x14ac:dyDescent="0.3">
      <c r="A193" s="71"/>
      <c r="B193" s="71"/>
      <c r="C193" s="71"/>
      <c r="D193" s="28"/>
      <c r="E193" s="29"/>
      <c r="F193" s="56"/>
      <c r="G193" s="64"/>
      <c r="H193" s="51"/>
      <c r="I193" s="45"/>
      <c r="J193" s="17"/>
      <c r="K193" s="18" t="str">
        <f t="shared" si="4"/>
        <v xml:space="preserve"> </v>
      </c>
      <c r="L193" s="34"/>
      <c r="M193" s="82"/>
      <c r="N193" s="37"/>
    </row>
    <row r="194" spans="1:14" ht="12.75" customHeight="1" x14ac:dyDescent="0.3">
      <c r="A194" s="86"/>
      <c r="B194" s="127" t="s">
        <v>194</v>
      </c>
      <c r="C194" s="127"/>
      <c r="D194" s="128"/>
      <c r="E194" s="62">
        <v>50</v>
      </c>
      <c r="F194" s="56"/>
      <c r="G194" s="63"/>
      <c r="H194" s="51"/>
      <c r="I194" s="45"/>
      <c r="J194" s="17"/>
      <c r="K194" s="18" t="str">
        <f t="shared" si="4"/>
        <v xml:space="preserve"> </v>
      </c>
      <c r="L194" s="34"/>
      <c r="M194" s="82"/>
      <c r="N194" s="37"/>
    </row>
    <row r="195" spans="1:14" ht="12.75" customHeight="1" x14ac:dyDescent="0.3">
      <c r="A195" s="86"/>
      <c r="B195" s="127" t="s">
        <v>195</v>
      </c>
      <c r="C195" s="127"/>
      <c r="D195" s="128"/>
      <c r="E195" s="62">
        <v>25</v>
      </c>
      <c r="F195" s="56"/>
      <c r="G195" s="63"/>
      <c r="H195" s="51"/>
      <c r="I195" s="45"/>
      <c r="J195" s="17"/>
      <c r="K195" s="18"/>
      <c r="L195" s="34"/>
      <c r="M195" s="82"/>
      <c r="N195" s="37"/>
    </row>
    <row r="196" spans="1:14" ht="12.75" customHeight="1" x14ac:dyDescent="0.3">
      <c r="A196" s="68" t="s">
        <v>88</v>
      </c>
      <c r="B196" s="68" t="s">
        <v>156</v>
      </c>
      <c r="C196" s="70" t="s">
        <v>282</v>
      </c>
      <c r="D196" s="89">
        <v>0.5</v>
      </c>
      <c r="E196" s="62">
        <v>1.1000000000000001</v>
      </c>
      <c r="F196" s="56" t="s">
        <v>231</v>
      </c>
      <c r="G196" s="64" t="s">
        <v>232</v>
      </c>
      <c r="H196" s="51" t="s">
        <v>11</v>
      </c>
      <c r="I196" s="90">
        <f>E196*E194/100</f>
        <v>0.55000000000000004</v>
      </c>
      <c r="J196" s="17">
        <v>189418.78</v>
      </c>
      <c r="K196" s="18">
        <f t="shared" si="4"/>
        <v>104180.32900000001</v>
      </c>
      <c r="L196" s="34"/>
      <c r="M196" s="82" t="s">
        <v>12</v>
      </c>
      <c r="N196" s="37"/>
    </row>
    <row r="197" spans="1:14" ht="12.75" customHeight="1" x14ac:dyDescent="0.3">
      <c r="A197" s="71"/>
      <c r="B197" s="71"/>
      <c r="C197" s="71"/>
      <c r="D197" s="28"/>
      <c r="E197" s="29"/>
      <c r="F197" s="56" t="s">
        <v>289</v>
      </c>
      <c r="G197" s="64" t="s">
        <v>290</v>
      </c>
      <c r="H197" s="51" t="s">
        <v>11</v>
      </c>
      <c r="I197" s="45">
        <f>_xlfn.CEILING.MATH(E196*E194/D196)</f>
        <v>110</v>
      </c>
      <c r="J197" s="17">
        <v>815.68</v>
      </c>
      <c r="K197" s="18">
        <f t="shared" si="4"/>
        <v>89724.799999999988</v>
      </c>
      <c r="L197" s="34"/>
      <c r="M197" s="82" t="s">
        <v>12</v>
      </c>
      <c r="N197" s="37"/>
    </row>
    <row r="198" spans="1:14" ht="12.75" customHeight="1" x14ac:dyDescent="0.3">
      <c r="A198" s="71"/>
      <c r="B198" s="71"/>
      <c r="C198" s="71"/>
      <c r="D198" s="28"/>
      <c r="E198" s="29"/>
      <c r="F198" s="56" t="s">
        <v>235</v>
      </c>
      <c r="G198" s="64" t="s">
        <v>236</v>
      </c>
      <c r="H198" s="51" t="s">
        <v>11</v>
      </c>
      <c r="I198" s="113">
        <f>_xlfn.CEILING.MATH(E194/20)+1</f>
        <v>4</v>
      </c>
      <c r="J198" s="17">
        <v>1840.84</v>
      </c>
      <c r="K198" s="18">
        <f t="shared" si="4"/>
        <v>7363.36</v>
      </c>
      <c r="L198" s="34"/>
      <c r="M198" s="82" t="s">
        <v>12</v>
      </c>
      <c r="N198" s="37"/>
    </row>
    <row r="199" spans="1:14" ht="12.75" customHeight="1" x14ac:dyDescent="0.3">
      <c r="A199" s="71"/>
      <c r="B199" s="71"/>
      <c r="C199" s="71"/>
      <c r="D199" s="28"/>
      <c r="E199" s="29"/>
      <c r="F199" s="56" t="s">
        <v>237</v>
      </c>
      <c r="G199" s="64" t="s">
        <v>238</v>
      </c>
      <c r="H199" s="51" t="s">
        <v>11</v>
      </c>
      <c r="I199" s="45">
        <v>1</v>
      </c>
      <c r="J199" s="17">
        <v>2282.38</v>
      </c>
      <c r="K199" s="18">
        <f t="shared" si="4"/>
        <v>2282.38</v>
      </c>
      <c r="L199" s="34"/>
      <c r="M199" s="82" t="s">
        <v>12</v>
      </c>
      <c r="N199" s="37"/>
    </row>
    <row r="200" spans="1:14" ht="12.75" customHeight="1" x14ac:dyDescent="0.3">
      <c r="A200" s="84"/>
      <c r="B200" s="84"/>
      <c r="C200" s="84"/>
      <c r="D200" s="28"/>
      <c r="E200" s="29"/>
      <c r="F200" s="56" t="s">
        <v>239</v>
      </c>
      <c r="G200" s="64" t="s">
        <v>240</v>
      </c>
      <c r="H200" s="51" t="s">
        <v>11</v>
      </c>
      <c r="I200" s="113">
        <f>1+_xlfn.CEILING.MATH(E194/20)</f>
        <v>4</v>
      </c>
      <c r="J200" s="17">
        <v>241861.24</v>
      </c>
      <c r="K200" s="18">
        <f t="shared" si="4"/>
        <v>967444.96</v>
      </c>
      <c r="L200" s="34"/>
      <c r="M200" s="82" t="s">
        <v>12</v>
      </c>
      <c r="N200" s="37"/>
    </row>
    <row r="201" spans="1:14" ht="12.75" customHeight="1" x14ac:dyDescent="0.3">
      <c r="A201" s="84"/>
      <c r="B201" s="84"/>
      <c r="C201" s="84"/>
      <c r="D201" s="28"/>
      <c r="E201" s="29"/>
      <c r="F201" s="56" t="s">
        <v>241</v>
      </c>
      <c r="G201" s="64" t="s">
        <v>242</v>
      </c>
      <c r="H201" s="51" t="s">
        <v>11</v>
      </c>
      <c r="I201" s="114">
        <f>_xlfn.CEILING.MATH(E194/20)*E195*E196/64</f>
        <v>1.2890625</v>
      </c>
      <c r="J201" s="17">
        <v>795.94</v>
      </c>
      <c r="K201" s="18">
        <f t="shared" si="4"/>
        <v>1026.01640625</v>
      </c>
      <c r="L201" s="34"/>
      <c r="M201" s="82"/>
      <c r="N201" s="37"/>
    </row>
    <row r="202" spans="1:14" ht="12.75" customHeight="1" x14ac:dyDescent="0.3">
      <c r="A202" s="84"/>
      <c r="B202" s="84"/>
      <c r="C202" s="84"/>
      <c r="D202" s="28"/>
      <c r="E202" s="29"/>
      <c r="F202" s="56"/>
      <c r="G202" s="64"/>
      <c r="H202" s="51"/>
      <c r="I202" s="45"/>
      <c r="J202" s="17"/>
      <c r="K202" s="18" t="str">
        <f t="shared" si="4"/>
        <v xml:space="preserve"> </v>
      </c>
      <c r="L202" s="34"/>
      <c r="M202" s="82"/>
      <c r="N202" s="37"/>
    </row>
    <row r="203" spans="1:14" ht="12.75" customHeight="1" x14ac:dyDescent="0.3">
      <c r="A203" s="86"/>
      <c r="B203" s="127" t="s">
        <v>194</v>
      </c>
      <c r="C203" s="127"/>
      <c r="D203" s="128"/>
      <c r="E203" s="62">
        <v>50</v>
      </c>
      <c r="F203" s="56"/>
      <c r="G203" s="63"/>
      <c r="H203" s="51"/>
      <c r="I203" s="45"/>
      <c r="J203" s="17"/>
      <c r="K203" s="18" t="str">
        <f t="shared" si="4"/>
        <v xml:space="preserve"> </v>
      </c>
      <c r="L203" s="34"/>
      <c r="M203" s="82"/>
      <c r="N203" s="37"/>
    </row>
    <row r="204" spans="1:14" ht="12.75" customHeight="1" x14ac:dyDescent="0.3">
      <c r="A204" s="86"/>
      <c r="B204" s="127" t="s">
        <v>195</v>
      </c>
      <c r="C204" s="127"/>
      <c r="D204" s="128"/>
      <c r="E204" s="62">
        <v>25</v>
      </c>
      <c r="F204" s="56"/>
      <c r="G204" s="63"/>
      <c r="H204" s="51"/>
      <c r="I204" s="45"/>
      <c r="J204" s="17"/>
      <c r="K204" s="18"/>
      <c r="L204" s="34"/>
      <c r="M204" s="82"/>
      <c r="N204" s="37"/>
    </row>
    <row r="205" spans="1:14" ht="12.75" customHeight="1" x14ac:dyDescent="0.3">
      <c r="A205" s="68" t="s">
        <v>88</v>
      </c>
      <c r="B205" s="68" t="s">
        <v>88</v>
      </c>
      <c r="C205" s="70" t="s">
        <v>282</v>
      </c>
      <c r="D205" s="89">
        <v>0.5</v>
      </c>
      <c r="E205" s="62">
        <v>1.1000000000000001</v>
      </c>
      <c r="F205" s="56" t="s">
        <v>231</v>
      </c>
      <c r="G205" s="64" t="s">
        <v>232</v>
      </c>
      <c r="H205" s="51" t="s">
        <v>11</v>
      </c>
      <c r="I205" s="90">
        <f>E205*E203/100</f>
        <v>0.55000000000000004</v>
      </c>
      <c r="J205" s="17">
        <v>189418.78</v>
      </c>
      <c r="K205" s="18">
        <f t="shared" si="4"/>
        <v>104180.32900000001</v>
      </c>
      <c r="L205" s="34"/>
      <c r="M205" s="82" t="s">
        <v>12</v>
      </c>
      <c r="N205" s="37"/>
    </row>
    <row r="206" spans="1:14" ht="12.75" customHeight="1" x14ac:dyDescent="0.3">
      <c r="A206" s="71"/>
      <c r="B206" s="71"/>
      <c r="C206" s="71"/>
      <c r="D206" s="28"/>
      <c r="E206" s="29"/>
      <c r="F206" s="56" t="s">
        <v>291</v>
      </c>
      <c r="G206" s="64" t="s">
        <v>292</v>
      </c>
      <c r="H206" s="51" t="s">
        <v>11</v>
      </c>
      <c r="I206" s="45">
        <f>_xlfn.CEILING.MATH(E205*E203/D205)</f>
        <v>110</v>
      </c>
      <c r="J206" s="17">
        <v>1135.6600000000001</v>
      </c>
      <c r="K206" s="18">
        <f t="shared" si="4"/>
        <v>124922.6</v>
      </c>
      <c r="L206" s="34"/>
      <c r="M206" s="82" t="s">
        <v>12</v>
      </c>
      <c r="N206" s="37"/>
    </row>
    <row r="207" spans="1:14" ht="12.75" customHeight="1" x14ac:dyDescent="0.3">
      <c r="A207" s="71"/>
      <c r="B207" s="71"/>
      <c r="C207" s="71"/>
      <c r="D207" s="28"/>
      <c r="E207" s="29"/>
      <c r="F207" s="56" t="s">
        <v>245</v>
      </c>
      <c r="G207" s="64" t="s">
        <v>246</v>
      </c>
      <c r="H207" s="51" t="s">
        <v>11</v>
      </c>
      <c r="I207" s="113">
        <f>_xlfn.CEILING.MATH(E203/20)+1</f>
        <v>4</v>
      </c>
      <c r="J207" s="17">
        <v>4578.07</v>
      </c>
      <c r="K207" s="18">
        <f t="shared" si="4"/>
        <v>18312.28</v>
      </c>
      <c r="L207" s="34"/>
      <c r="M207" s="82"/>
      <c r="N207" s="37"/>
    </row>
    <row r="208" spans="1:14" ht="12.75" customHeight="1" x14ac:dyDescent="0.3">
      <c r="A208" s="71"/>
      <c r="B208" s="71"/>
      <c r="C208" s="71"/>
      <c r="D208" s="28"/>
      <c r="E208" s="29"/>
      <c r="F208" s="56" t="s">
        <v>247</v>
      </c>
      <c r="G208" s="64" t="s">
        <v>248</v>
      </c>
      <c r="H208" s="51" t="s">
        <v>11</v>
      </c>
      <c r="I208" s="45">
        <v>1</v>
      </c>
      <c r="J208" s="17">
        <v>4019.95</v>
      </c>
      <c r="K208" s="18">
        <f t="shared" si="4"/>
        <v>4019.95</v>
      </c>
      <c r="L208" s="34"/>
      <c r="M208" s="82" t="s">
        <v>12</v>
      </c>
      <c r="N208" s="37"/>
    </row>
    <row r="209" spans="1:14" ht="12.75" customHeight="1" x14ac:dyDescent="0.3">
      <c r="A209" s="84"/>
      <c r="B209" s="71"/>
      <c r="C209" s="71"/>
      <c r="D209" s="28"/>
      <c r="E209" s="29"/>
      <c r="F209" s="56" t="s">
        <v>239</v>
      </c>
      <c r="G209" s="64" t="s">
        <v>240</v>
      </c>
      <c r="H209" s="51" t="s">
        <v>11</v>
      </c>
      <c r="I209" s="113">
        <f>1+_xlfn.CEILING.MATH(E203/20)</f>
        <v>4</v>
      </c>
      <c r="J209" s="17">
        <v>241861.24</v>
      </c>
      <c r="K209" s="18">
        <f t="shared" si="4"/>
        <v>967444.96</v>
      </c>
      <c r="L209" s="34"/>
      <c r="M209" s="82" t="s">
        <v>12</v>
      </c>
      <c r="N209" s="37"/>
    </row>
    <row r="210" spans="1:14" ht="12.75" customHeight="1" x14ac:dyDescent="0.3">
      <c r="A210" s="84"/>
      <c r="B210" s="71"/>
      <c r="C210" s="71"/>
      <c r="D210" s="28"/>
      <c r="E210" s="29"/>
      <c r="F210" s="56" t="s">
        <v>249</v>
      </c>
      <c r="G210" s="64" t="s">
        <v>250</v>
      </c>
      <c r="H210" s="51" t="s">
        <v>11</v>
      </c>
      <c r="I210" s="114">
        <f>_xlfn.CEILING.MATH(E203/20)*E204*E205/64</f>
        <v>1.2890625</v>
      </c>
      <c r="J210" s="17">
        <v>1868.29</v>
      </c>
      <c r="K210" s="18">
        <f t="shared" si="4"/>
        <v>2408.3425781249998</v>
      </c>
      <c r="L210" s="34"/>
      <c r="M210" s="82" t="s">
        <v>12</v>
      </c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4"/>
        <v xml:space="preserve"> </v>
      </c>
      <c r="L211" s="34"/>
      <c r="M211" s="82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4"/>
        <v xml:space="preserve"> </v>
      </c>
      <c r="L212" s="34"/>
      <c r="M212" s="82"/>
      <c r="N212" s="37"/>
    </row>
    <row r="213" spans="1:14" ht="12.75" customHeight="1" x14ac:dyDescent="0.3">
      <c r="A213" s="86"/>
      <c r="B213" s="129" t="s">
        <v>293</v>
      </c>
      <c r="C213" s="129"/>
      <c r="D213" s="129"/>
      <c r="E213" s="130"/>
      <c r="F213" s="56"/>
      <c r="G213" s="63"/>
      <c r="H213" s="51"/>
      <c r="I213" s="45"/>
      <c r="J213" s="17"/>
      <c r="K213" s="18" t="str">
        <f t="shared" si="4"/>
        <v xml:space="preserve"> </v>
      </c>
      <c r="L213" s="34"/>
      <c r="M213" s="82"/>
      <c r="N213" s="37"/>
    </row>
    <row r="214" spans="1:14" ht="12.75" customHeight="1" x14ac:dyDescent="0.3">
      <c r="A214" s="86"/>
      <c r="B214" s="87"/>
      <c r="C214" s="87"/>
      <c r="D214" s="87"/>
      <c r="E214" s="88"/>
      <c r="F214" s="56"/>
      <c r="G214" s="63"/>
      <c r="H214" s="51"/>
      <c r="I214" s="45"/>
      <c r="J214" s="17"/>
      <c r="K214" s="18" t="str">
        <f t="shared" si="4"/>
        <v xml:space="preserve"> </v>
      </c>
      <c r="L214" s="34"/>
      <c r="M214" s="82"/>
      <c r="N214" s="37"/>
    </row>
    <row r="215" spans="1:14" ht="12.75" customHeight="1" x14ac:dyDescent="0.3">
      <c r="A215" s="86"/>
      <c r="B215" s="127" t="s">
        <v>194</v>
      </c>
      <c r="C215" s="127"/>
      <c r="D215" s="128"/>
      <c r="E215" s="62">
        <v>50</v>
      </c>
      <c r="F215" s="56"/>
      <c r="G215" s="63"/>
      <c r="H215" s="51"/>
      <c r="I215" s="45"/>
      <c r="J215" s="17"/>
      <c r="K215" s="18" t="str">
        <f t="shared" si="4"/>
        <v xml:space="preserve"> </v>
      </c>
      <c r="L215" s="34"/>
      <c r="M215" s="82"/>
      <c r="N215" s="37"/>
    </row>
    <row r="216" spans="1:14" ht="12.75" customHeight="1" x14ac:dyDescent="0.3">
      <c r="A216" s="86"/>
      <c r="B216" s="127" t="s">
        <v>195</v>
      </c>
      <c r="C216" s="127"/>
      <c r="D216" s="128"/>
      <c r="E216" s="62">
        <v>25</v>
      </c>
      <c r="F216" s="56"/>
      <c r="G216" s="63"/>
      <c r="H216" s="51"/>
      <c r="I216" s="45"/>
      <c r="J216" s="17"/>
      <c r="K216" s="18" t="str">
        <f t="shared" si="4"/>
        <v xml:space="preserve"> </v>
      </c>
      <c r="L216" s="34"/>
      <c r="M216" s="82"/>
      <c r="N216" s="37"/>
    </row>
    <row r="217" spans="1:14" ht="12.75" customHeight="1" x14ac:dyDescent="0.3">
      <c r="A217" s="68" t="s">
        <v>26</v>
      </c>
      <c r="B217" s="68" t="s">
        <v>26</v>
      </c>
      <c r="C217" s="70" t="s">
        <v>196</v>
      </c>
      <c r="D217" s="89">
        <v>0.5</v>
      </c>
      <c r="E217" s="62">
        <v>1.1000000000000001</v>
      </c>
      <c r="F217" s="56" t="s">
        <v>294</v>
      </c>
      <c r="G217" s="64" t="s">
        <v>295</v>
      </c>
      <c r="H217" s="51" t="s">
        <v>11</v>
      </c>
      <c r="I217" s="90">
        <f>E217*E215/80</f>
        <v>0.68750000000000011</v>
      </c>
      <c r="J217" s="17">
        <v>20332.98</v>
      </c>
      <c r="K217" s="18">
        <f t="shared" ref="K217:K280" si="5">IF(I217,IF(ISNUMBER(J217),J217*I217," ")," ")</f>
        <v>13978.923750000002</v>
      </c>
      <c r="L217" s="34"/>
      <c r="M217" s="82"/>
      <c r="N217" s="37"/>
    </row>
    <row r="218" spans="1:14" ht="12.75" customHeight="1" x14ac:dyDescent="0.3">
      <c r="A218" s="71"/>
      <c r="B218" s="71"/>
      <c r="C218" s="71"/>
      <c r="D218" s="28"/>
      <c r="E218" s="29"/>
      <c r="F218" s="56" t="s">
        <v>199</v>
      </c>
      <c r="G218" s="64" t="s">
        <v>200</v>
      </c>
      <c r="H218" s="51" t="s">
        <v>11</v>
      </c>
      <c r="I218" s="45">
        <f>_xlfn.CEILING.MATH(E217*E215/D217)</f>
        <v>110</v>
      </c>
      <c r="J218" s="17">
        <v>538.16</v>
      </c>
      <c r="K218" s="18">
        <f t="shared" si="5"/>
        <v>59197.599999999999</v>
      </c>
      <c r="L218" s="34"/>
      <c r="M218" s="82"/>
      <c r="N218" s="37"/>
    </row>
    <row r="219" spans="1:14" ht="12.75" customHeight="1" x14ac:dyDescent="0.3">
      <c r="A219" s="71"/>
      <c r="B219" s="71"/>
      <c r="C219" s="71"/>
      <c r="D219" s="28"/>
      <c r="E219" s="29"/>
      <c r="F219" s="56" t="s">
        <v>201</v>
      </c>
      <c r="G219" s="64" t="s">
        <v>202</v>
      </c>
      <c r="H219" s="51" t="s">
        <v>11</v>
      </c>
      <c r="I219" s="45">
        <f>_xlfn.CEILING.MATH(E215/20)+1</f>
        <v>4</v>
      </c>
      <c r="J219" s="17">
        <v>687.01</v>
      </c>
      <c r="K219" s="18">
        <f t="shared" si="5"/>
        <v>2748.04</v>
      </c>
      <c r="L219" s="34"/>
      <c r="M219" s="82"/>
      <c r="N219" s="37"/>
    </row>
    <row r="220" spans="1:14" ht="12.75" customHeight="1" x14ac:dyDescent="0.3">
      <c r="A220" s="71"/>
      <c r="B220" s="71"/>
      <c r="C220" s="71"/>
      <c r="D220" s="28"/>
      <c r="E220" s="29"/>
      <c r="F220" s="56" t="s">
        <v>203</v>
      </c>
      <c r="G220" s="64" t="s">
        <v>204</v>
      </c>
      <c r="H220" s="51" t="s">
        <v>11</v>
      </c>
      <c r="I220" s="45">
        <v>1</v>
      </c>
      <c r="J220" s="17">
        <v>1019.56</v>
      </c>
      <c r="K220" s="18">
        <f t="shared" si="5"/>
        <v>1019.56</v>
      </c>
      <c r="L220" s="34"/>
      <c r="M220" s="82"/>
      <c r="N220" s="37"/>
    </row>
    <row r="221" spans="1:14" ht="12.75" customHeight="1" x14ac:dyDescent="0.3">
      <c r="A221" s="71"/>
      <c r="B221" s="71"/>
      <c r="C221" s="71"/>
      <c r="D221" s="28"/>
      <c r="E221" s="29"/>
      <c r="F221" s="56" t="s">
        <v>205</v>
      </c>
      <c r="G221" s="64" t="s">
        <v>206</v>
      </c>
      <c r="H221" s="51" t="s">
        <v>11</v>
      </c>
      <c r="I221" s="113">
        <f>1+_xlfn.CEILING.MATH(E215/20)</f>
        <v>4</v>
      </c>
      <c r="J221" s="17">
        <v>674.51</v>
      </c>
      <c r="K221" s="18">
        <f t="shared" si="5"/>
        <v>2698.04</v>
      </c>
      <c r="L221" s="34"/>
      <c r="M221" s="82"/>
      <c r="N221" s="37"/>
    </row>
    <row r="222" spans="1:14" ht="12.75" customHeight="1" x14ac:dyDescent="0.3">
      <c r="A222" s="71"/>
      <c r="B222" s="71"/>
      <c r="C222" s="71"/>
      <c r="D222" s="28"/>
      <c r="E222" s="29"/>
      <c r="F222" s="56" t="s">
        <v>207</v>
      </c>
      <c r="G222" s="64" t="s">
        <v>208</v>
      </c>
      <c r="H222" s="51" t="s">
        <v>11</v>
      </c>
      <c r="I222" s="114">
        <f>_xlfn.CEILING.MATH(E215/20)*E216*E217/64</f>
        <v>1.2890625</v>
      </c>
      <c r="J222" s="17">
        <v>22529.98</v>
      </c>
      <c r="K222" s="18">
        <f t="shared" si="5"/>
        <v>29042.552343749998</v>
      </c>
      <c r="L222" s="34"/>
      <c r="M222" s="82"/>
      <c r="N222" s="37"/>
    </row>
    <row r="223" spans="1:14" ht="12.75" customHeight="1" x14ac:dyDescent="0.3">
      <c r="A223" s="71"/>
      <c r="B223" s="71"/>
      <c r="C223" s="71"/>
      <c r="D223" s="28"/>
      <c r="E223" s="29"/>
      <c r="F223" s="56" t="s">
        <v>209</v>
      </c>
      <c r="G223" s="64" t="s">
        <v>210</v>
      </c>
      <c r="H223" s="51" t="s">
        <v>11</v>
      </c>
      <c r="I223" s="113">
        <f>_xlfn.CEILING.MATH(E215/20)*_xlfn.CEILING.MATH(E217*E216)</f>
        <v>84</v>
      </c>
      <c r="J223" s="17">
        <v>489.36</v>
      </c>
      <c r="K223" s="18">
        <f t="shared" si="5"/>
        <v>41106.239999999998</v>
      </c>
      <c r="L223" s="34"/>
      <c r="M223" s="82"/>
      <c r="N223" s="37"/>
    </row>
    <row r="224" spans="1:14" ht="12.75" customHeight="1" x14ac:dyDescent="0.3">
      <c r="A224" s="71"/>
      <c r="B224" s="71"/>
      <c r="C224" s="71"/>
      <c r="D224" s="28"/>
      <c r="E224" s="29"/>
      <c r="F224" s="56"/>
      <c r="G224" s="64"/>
      <c r="H224" s="51"/>
      <c r="I224" s="45"/>
      <c r="J224" s="17"/>
      <c r="K224" s="18" t="str">
        <f t="shared" si="5"/>
        <v xml:space="preserve"> </v>
      </c>
      <c r="L224" s="34"/>
      <c r="M224" s="82"/>
      <c r="N224" s="37"/>
    </row>
    <row r="225" spans="1:14" ht="12.75" customHeight="1" x14ac:dyDescent="0.3">
      <c r="A225" s="86"/>
      <c r="B225" s="127" t="s">
        <v>194</v>
      </c>
      <c r="C225" s="127"/>
      <c r="D225" s="128"/>
      <c r="E225" s="62">
        <v>50</v>
      </c>
      <c r="F225" s="56"/>
      <c r="G225" s="63"/>
      <c r="H225" s="51"/>
      <c r="I225" s="45"/>
      <c r="J225" s="17"/>
      <c r="K225" s="18" t="str">
        <f t="shared" si="5"/>
        <v xml:space="preserve"> </v>
      </c>
      <c r="L225" s="34"/>
      <c r="M225" s="82"/>
      <c r="N225" s="37"/>
    </row>
    <row r="226" spans="1:14" x14ac:dyDescent="0.3">
      <c r="A226" s="86"/>
      <c r="B226" s="127" t="s">
        <v>195</v>
      </c>
      <c r="C226" s="127"/>
      <c r="D226" s="128"/>
      <c r="E226" s="62">
        <v>25</v>
      </c>
      <c r="F226" s="56"/>
      <c r="G226" s="63"/>
      <c r="H226" s="51"/>
      <c r="I226" s="45"/>
      <c r="J226" s="17"/>
      <c r="K226" s="18" t="str">
        <f t="shared" si="5"/>
        <v xml:space="preserve"> </v>
      </c>
      <c r="L226" s="34"/>
      <c r="M226" s="82"/>
      <c r="N226" s="37"/>
    </row>
    <row r="227" spans="1:14" x14ac:dyDescent="0.3">
      <c r="A227" s="68" t="s">
        <v>26</v>
      </c>
      <c r="B227" s="68" t="s">
        <v>211</v>
      </c>
      <c r="C227" s="70" t="s">
        <v>196</v>
      </c>
      <c r="D227" s="89">
        <v>0.5</v>
      </c>
      <c r="E227" s="62">
        <v>1.1000000000000001</v>
      </c>
      <c r="F227" s="56" t="s">
        <v>294</v>
      </c>
      <c r="G227" s="64" t="s">
        <v>295</v>
      </c>
      <c r="H227" s="51" t="s">
        <v>11</v>
      </c>
      <c r="I227" s="90">
        <f>E227*E225/80</f>
        <v>0.68750000000000011</v>
      </c>
      <c r="J227" s="17">
        <v>20332.98</v>
      </c>
      <c r="K227" s="18">
        <f t="shared" si="5"/>
        <v>13978.923750000002</v>
      </c>
      <c r="L227" s="34"/>
      <c r="M227" s="82"/>
      <c r="N227" s="37"/>
    </row>
    <row r="228" spans="1:14" ht="26" x14ac:dyDescent="0.3">
      <c r="A228" s="71"/>
      <c r="B228" s="71"/>
      <c r="C228" s="71"/>
      <c r="D228" s="28"/>
      <c r="E228" s="29"/>
      <c r="F228" s="56" t="s">
        <v>212</v>
      </c>
      <c r="G228" s="64" t="s">
        <v>213</v>
      </c>
      <c r="H228" s="51" t="s">
        <v>11</v>
      </c>
      <c r="I228" s="45">
        <f>_xlfn.CEILING.MATH(E227*E225/D227)</f>
        <v>110</v>
      </c>
      <c r="J228" s="17">
        <v>465.92</v>
      </c>
      <c r="K228" s="18">
        <f t="shared" si="5"/>
        <v>51251.200000000004</v>
      </c>
      <c r="L228" s="34"/>
      <c r="M228" s="82"/>
      <c r="N228" s="37"/>
    </row>
    <row r="229" spans="1:14" x14ac:dyDescent="0.3">
      <c r="A229" s="71"/>
      <c r="B229" s="71"/>
      <c r="C229" s="71"/>
      <c r="D229" s="28"/>
      <c r="E229" s="29"/>
      <c r="F229" s="56" t="s">
        <v>214</v>
      </c>
      <c r="G229" s="64" t="s">
        <v>215</v>
      </c>
      <c r="H229" s="51" t="s">
        <v>11</v>
      </c>
      <c r="I229" s="45">
        <f>_xlfn.CEILING.MATH(E225/20)+1</f>
        <v>4</v>
      </c>
      <c r="J229" s="17">
        <v>559.12</v>
      </c>
      <c r="K229" s="18">
        <f t="shared" si="5"/>
        <v>2236.48</v>
      </c>
      <c r="L229" s="34"/>
      <c r="M229" s="82"/>
      <c r="N229" s="37"/>
    </row>
    <row r="230" spans="1:14" x14ac:dyDescent="0.3">
      <c r="A230" s="71"/>
      <c r="B230" s="71"/>
      <c r="C230" s="71"/>
      <c r="D230" s="28"/>
      <c r="E230" s="29"/>
      <c r="F230" s="56" t="s">
        <v>216</v>
      </c>
      <c r="G230" s="64" t="s">
        <v>217</v>
      </c>
      <c r="H230" s="51" t="s">
        <v>11</v>
      </c>
      <c r="I230" s="45">
        <v>1</v>
      </c>
      <c r="J230" s="17">
        <v>783.47</v>
      </c>
      <c r="K230" s="18">
        <f t="shared" si="5"/>
        <v>783.47</v>
      </c>
      <c r="L230" s="34"/>
      <c r="M230" s="82"/>
      <c r="N230" s="37"/>
    </row>
    <row r="231" spans="1:14" x14ac:dyDescent="0.3">
      <c r="A231" s="71"/>
      <c r="B231" s="71"/>
      <c r="C231" s="71"/>
      <c r="D231" s="28"/>
      <c r="E231" s="29"/>
      <c r="F231" s="56" t="s">
        <v>218</v>
      </c>
      <c r="G231" s="64" t="s">
        <v>219</v>
      </c>
      <c r="H231" s="51" t="s">
        <v>11</v>
      </c>
      <c r="I231" s="113">
        <f>1+_xlfn.CEILING.MATH(E225/20)</f>
        <v>4</v>
      </c>
      <c r="J231" s="17">
        <v>549.17999999999995</v>
      </c>
      <c r="K231" s="18">
        <f t="shared" si="5"/>
        <v>2196.7199999999998</v>
      </c>
      <c r="L231" s="34"/>
      <c r="M231" s="82"/>
      <c r="N231" s="37"/>
    </row>
    <row r="232" spans="1:14" x14ac:dyDescent="0.3">
      <c r="A232" s="71"/>
      <c r="B232" s="71"/>
      <c r="C232" s="71"/>
      <c r="D232" s="28"/>
      <c r="E232" s="29"/>
      <c r="F232" s="56" t="s">
        <v>207</v>
      </c>
      <c r="G232" s="64" t="s">
        <v>208</v>
      </c>
      <c r="H232" s="51" t="s">
        <v>11</v>
      </c>
      <c r="I232" s="114">
        <f>_xlfn.CEILING.MATH(E225/20)*E226*E227/64</f>
        <v>1.2890625</v>
      </c>
      <c r="J232" s="17">
        <v>22529.98</v>
      </c>
      <c r="K232" s="18">
        <f t="shared" si="5"/>
        <v>29042.552343749998</v>
      </c>
      <c r="L232" s="34"/>
      <c r="M232" s="82"/>
      <c r="N232" s="37"/>
    </row>
    <row r="233" spans="1:14" x14ac:dyDescent="0.3">
      <c r="A233" s="71"/>
      <c r="B233" s="71"/>
      <c r="C233" s="71"/>
      <c r="D233" s="28"/>
      <c r="E233" s="29"/>
      <c r="F233" s="56" t="s">
        <v>220</v>
      </c>
      <c r="G233" s="64" t="s">
        <v>221</v>
      </c>
      <c r="H233" s="51" t="s">
        <v>11</v>
      </c>
      <c r="I233" s="113">
        <f>_xlfn.CEILING.MATH(E225/20)*_xlfn.CEILING.MATH(E227*E226)</f>
        <v>84</v>
      </c>
      <c r="J233" s="17">
        <v>421.07</v>
      </c>
      <c r="K233" s="18">
        <f t="shared" si="5"/>
        <v>35369.879999999997</v>
      </c>
      <c r="L233" s="34"/>
      <c r="M233" s="82"/>
      <c r="N233" s="37"/>
    </row>
    <row r="234" spans="1:14" x14ac:dyDescent="0.3">
      <c r="A234" s="71"/>
      <c r="B234" s="71"/>
      <c r="C234" s="71"/>
      <c r="D234" s="28"/>
      <c r="E234" s="29"/>
      <c r="F234" s="56"/>
      <c r="G234" s="64"/>
      <c r="H234" s="51"/>
      <c r="I234" s="45"/>
      <c r="J234" s="17"/>
      <c r="K234" s="18" t="str">
        <f t="shared" si="5"/>
        <v xml:space="preserve"> </v>
      </c>
      <c r="L234" s="34"/>
      <c r="M234" s="82"/>
      <c r="N234" s="37"/>
    </row>
    <row r="235" spans="1:14" x14ac:dyDescent="0.3">
      <c r="A235" s="86"/>
      <c r="B235" s="127" t="s">
        <v>194</v>
      </c>
      <c r="C235" s="127"/>
      <c r="D235" s="128"/>
      <c r="E235" s="62">
        <v>50</v>
      </c>
      <c r="F235" s="56"/>
      <c r="G235" s="63"/>
      <c r="H235" s="51"/>
      <c r="I235" s="45"/>
      <c r="J235" s="17"/>
      <c r="K235" s="18" t="str">
        <f t="shared" si="5"/>
        <v xml:space="preserve"> </v>
      </c>
      <c r="L235" s="34"/>
      <c r="M235" s="82"/>
      <c r="N235" s="37"/>
    </row>
    <row r="236" spans="1:14" x14ac:dyDescent="0.3">
      <c r="A236" s="86"/>
      <c r="B236" s="127" t="s">
        <v>195</v>
      </c>
      <c r="C236" s="127"/>
      <c r="D236" s="128"/>
      <c r="E236" s="62">
        <v>25</v>
      </c>
      <c r="F236" s="56"/>
      <c r="G236" s="63"/>
      <c r="H236" s="51"/>
      <c r="I236" s="45"/>
      <c r="J236" s="17"/>
      <c r="K236" s="18" t="str">
        <f t="shared" si="5"/>
        <v xml:space="preserve"> </v>
      </c>
      <c r="L236" s="34"/>
      <c r="M236" s="82"/>
      <c r="N236" s="37"/>
    </row>
    <row r="237" spans="1:14" x14ac:dyDescent="0.3">
      <c r="A237" s="68" t="s">
        <v>26</v>
      </c>
      <c r="B237" s="68" t="s">
        <v>222</v>
      </c>
      <c r="C237" s="70" t="s">
        <v>196</v>
      </c>
      <c r="D237" s="89">
        <v>0.5</v>
      </c>
      <c r="E237" s="62">
        <v>1.1000000000000001</v>
      </c>
      <c r="F237" s="56" t="s">
        <v>294</v>
      </c>
      <c r="G237" s="64" t="s">
        <v>295</v>
      </c>
      <c r="H237" s="51" t="s">
        <v>11</v>
      </c>
      <c r="I237" s="90">
        <f>E237*E235/80</f>
        <v>0.68750000000000011</v>
      </c>
      <c r="J237" s="17">
        <v>20332.98</v>
      </c>
      <c r="K237" s="18">
        <f t="shared" si="5"/>
        <v>13978.923750000002</v>
      </c>
      <c r="L237" s="34"/>
      <c r="M237" s="82"/>
      <c r="N237" s="37"/>
    </row>
    <row r="238" spans="1:14" x14ac:dyDescent="0.3">
      <c r="A238" s="71"/>
      <c r="B238" s="71"/>
      <c r="C238" s="71"/>
      <c r="D238" s="28"/>
      <c r="E238" s="29"/>
      <c r="F238" s="56" t="s">
        <v>223</v>
      </c>
      <c r="G238" s="64" t="s">
        <v>224</v>
      </c>
      <c r="H238" s="51" t="s">
        <v>11</v>
      </c>
      <c r="I238" s="45">
        <f>_xlfn.CEILING.MATH(E237*E235/D237)</f>
        <v>110</v>
      </c>
      <c r="J238" s="17">
        <v>311.44</v>
      </c>
      <c r="K238" s="18">
        <f t="shared" si="5"/>
        <v>34258.400000000001</v>
      </c>
      <c r="L238" s="34"/>
      <c r="M238" s="82"/>
      <c r="N238" s="37"/>
    </row>
    <row r="239" spans="1:14" x14ac:dyDescent="0.3">
      <c r="A239" s="71"/>
      <c r="B239" s="71"/>
      <c r="C239" s="71"/>
      <c r="D239" s="28"/>
      <c r="E239" s="29"/>
      <c r="F239" s="56" t="s">
        <v>225</v>
      </c>
      <c r="G239" s="64" t="s">
        <v>226</v>
      </c>
      <c r="H239" s="51" t="s">
        <v>11</v>
      </c>
      <c r="I239" s="45">
        <f>_xlfn.CEILING.MATH(E234/20)+1</f>
        <v>1</v>
      </c>
      <c r="J239" s="17">
        <v>558.62</v>
      </c>
      <c r="K239" s="18">
        <f t="shared" si="5"/>
        <v>558.62</v>
      </c>
      <c r="L239" s="34"/>
      <c r="M239" s="82"/>
      <c r="N239" s="37"/>
    </row>
    <row r="240" spans="1:14" x14ac:dyDescent="0.3">
      <c r="A240" s="71"/>
      <c r="B240" s="71"/>
      <c r="C240" s="71"/>
      <c r="D240" s="28"/>
      <c r="E240" s="29"/>
      <c r="F240" s="56" t="s">
        <v>227</v>
      </c>
      <c r="G240" s="64" t="s">
        <v>228</v>
      </c>
      <c r="H240" s="51" t="s">
        <v>11</v>
      </c>
      <c r="I240" s="45">
        <v>1</v>
      </c>
      <c r="J240" s="17">
        <v>783.47</v>
      </c>
      <c r="K240" s="18">
        <f t="shared" si="5"/>
        <v>783.47</v>
      </c>
      <c r="L240" s="34"/>
      <c r="M240" s="82"/>
      <c r="N240" s="37"/>
    </row>
    <row r="241" spans="1:14" x14ac:dyDescent="0.3">
      <c r="A241" s="71"/>
      <c r="B241" s="71"/>
      <c r="C241" s="71"/>
      <c r="D241" s="28"/>
      <c r="E241" s="29"/>
      <c r="F241" s="56" t="s">
        <v>205</v>
      </c>
      <c r="G241" s="64" t="s">
        <v>206</v>
      </c>
      <c r="H241" s="51" t="s">
        <v>11</v>
      </c>
      <c r="I241" s="113">
        <f>1+_xlfn.CEILING.MATH(E235/20)</f>
        <v>4</v>
      </c>
      <c r="J241" s="17">
        <v>674.51</v>
      </c>
      <c r="K241" s="18">
        <f t="shared" si="5"/>
        <v>2698.04</v>
      </c>
      <c r="L241" s="34"/>
      <c r="M241" s="82"/>
      <c r="N241" s="37"/>
    </row>
    <row r="242" spans="1:14" x14ac:dyDescent="0.3">
      <c r="A242" s="71"/>
      <c r="B242" s="71"/>
      <c r="C242" s="71"/>
      <c r="D242" s="28"/>
      <c r="E242" s="29"/>
      <c r="F242" s="56" t="s">
        <v>207</v>
      </c>
      <c r="G242" s="64" t="s">
        <v>208</v>
      </c>
      <c r="H242" s="51" t="s">
        <v>11</v>
      </c>
      <c r="I242" s="114">
        <f>_xlfn.CEILING.MATH(E235/20)*E236*E237/64</f>
        <v>1.2890625</v>
      </c>
      <c r="J242" s="17">
        <v>22529.98</v>
      </c>
      <c r="K242" s="18">
        <f t="shared" si="5"/>
        <v>29042.552343749998</v>
      </c>
      <c r="L242" s="34"/>
      <c r="M242" s="82"/>
      <c r="N242" s="37"/>
    </row>
    <row r="243" spans="1:14" x14ac:dyDescent="0.3">
      <c r="A243" s="71"/>
      <c r="B243" s="71"/>
      <c r="C243" s="71"/>
      <c r="D243" s="28"/>
      <c r="E243" s="29"/>
      <c r="F243" s="56" t="s">
        <v>229</v>
      </c>
      <c r="G243" s="64" t="s">
        <v>230</v>
      </c>
      <c r="H243" s="51" t="s">
        <v>11</v>
      </c>
      <c r="I243" s="113">
        <f>_xlfn.CEILING.MATH(E235/20)*_xlfn.CEILING.MATH(E237*E236)</f>
        <v>84</v>
      </c>
      <c r="J243" s="17">
        <v>434.74</v>
      </c>
      <c r="K243" s="18">
        <f t="shared" si="5"/>
        <v>36518.160000000003</v>
      </c>
      <c r="L243" s="34"/>
      <c r="M243" s="82"/>
      <c r="N243" s="37"/>
    </row>
    <row r="244" spans="1:14" x14ac:dyDescent="0.3">
      <c r="A244" s="71"/>
      <c r="B244" s="71"/>
      <c r="C244" s="71"/>
      <c r="D244" s="28"/>
      <c r="E244" s="29"/>
      <c r="F244" s="56"/>
      <c r="G244" s="64"/>
      <c r="H244" s="51"/>
      <c r="I244" s="45"/>
      <c r="J244" s="17"/>
      <c r="K244" s="18" t="str">
        <f t="shared" si="5"/>
        <v xml:space="preserve"> </v>
      </c>
      <c r="L244" s="34"/>
      <c r="M244" s="82"/>
      <c r="N244" s="37"/>
    </row>
    <row r="245" spans="1:14" x14ac:dyDescent="0.3">
      <c r="A245" s="86"/>
      <c r="B245" s="127" t="s">
        <v>194</v>
      </c>
      <c r="C245" s="127"/>
      <c r="D245" s="128"/>
      <c r="E245" s="62">
        <v>50</v>
      </c>
      <c r="F245" s="56"/>
      <c r="G245" s="63"/>
      <c r="H245" s="51"/>
      <c r="I245" s="45"/>
      <c r="J245" s="17"/>
      <c r="K245" s="18" t="str">
        <f t="shared" si="5"/>
        <v xml:space="preserve"> </v>
      </c>
      <c r="L245" s="34"/>
      <c r="M245" s="82"/>
      <c r="N245" s="37"/>
    </row>
    <row r="246" spans="1:14" x14ac:dyDescent="0.3">
      <c r="A246" s="86"/>
      <c r="B246" s="127" t="s">
        <v>195</v>
      </c>
      <c r="C246" s="127"/>
      <c r="D246" s="128"/>
      <c r="E246" s="62">
        <v>25</v>
      </c>
      <c r="F246" s="56"/>
      <c r="G246" s="63"/>
      <c r="H246" s="51"/>
      <c r="I246" s="45"/>
      <c r="J246" s="17"/>
      <c r="K246" s="18" t="str">
        <f t="shared" si="5"/>
        <v xml:space="preserve"> </v>
      </c>
      <c r="L246" s="34"/>
      <c r="M246" s="82"/>
      <c r="N246" s="37"/>
    </row>
    <row r="247" spans="1:14" ht="14.5" customHeight="1" x14ac:dyDescent="0.3">
      <c r="A247" s="68" t="s">
        <v>88</v>
      </c>
      <c r="B247" s="68" t="s">
        <v>156</v>
      </c>
      <c r="C247" s="70" t="s">
        <v>196</v>
      </c>
      <c r="D247" s="89">
        <v>0.5</v>
      </c>
      <c r="E247" s="62">
        <v>1.1000000000000001</v>
      </c>
      <c r="F247" s="56" t="s">
        <v>296</v>
      </c>
      <c r="G247" s="64" t="s">
        <v>297</v>
      </c>
      <c r="H247" s="51" t="s">
        <v>11</v>
      </c>
      <c r="I247" s="90">
        <f>E247*E245/100</f>
        <v>0.55000000000000004</v>
      </c>
      <c r="J247" s="17">
        <v>301623.06</v>
      </c>
      <c r="K247" s="18">
        <f t="shared" si="5"/>
        <v>165892.68300000002</v>
      </c>
      <c r="L247" s="34"/>
      <c r="M247" s="82" t="s">
        <v>12</v>
      </c>
      <c r="N247" s="37"/>
    </row>
    <row r="248" spans="1:14" ht="26" x14ac:dyDescent="0.3">
      <c r="A248" s="71"/>
      <c r="B248" s="71"/>
      <c r="C248" s="71"/>
      <c r="D248" s="28"/>
      <c r="E248" s="29"/>
      <c r="F248" s="56" t="s">
        <v>233</v>
      </c>
      <c r="G248" s="64" t="s">
        <v>234</v>
      </c>
      <c r="H248" s="51" t="s">
        <v>11</v>
      </c>
      <c r="I248" s="45">
        <f>_xlfn.CEILING.MATH(E247*E245/D247)</f>
        <v>110</v>
      </c>
      <c r="J248" s="17">
        <v>712.09</v>
      </c>
      <c r="K248" s="18">
        <f t="shared" si="5"/>
        <v>78329.900000000009</v>
      </c>
      <c r="L248" s="34"/>
      <c r="M248" s="82"/>
      <c r="N248" s="37"/>
    </row>
    <row r="249" spans="1:14" x14ac:dyDescent="0.3">
      <c r="A249" s="71"/>
      <c r="B249" s="71"/>
      <c r="C249" s="71"/>
      <c r="D249" s="28"/>
      <c r="E249" s="29"/>
      <c r="F249" s="56" t="s">
        <v>235</v>
      </c>
      <c r="G249" s="64" t="s">
        <v>236</v>
      </c>
      <c r="H249" s="51" t="s">
        <v>11</v>
      </c>
      <c r="I249" s="113">
        <f>2*(1+_xlfn.CEILING.MATH(E245/20))</f>
        <v>8</v>
      </c>
      <c r="J249" s="17">
        <v>1840.84</v>
      </c>
      <c r="K249" s="18">
        <f t="shared" si="5"/>
        <v>14726.72</v>
      </c>
      <c r="L249" s="34"/>
      <c r="M249" s="82"/>
      <c r="N249" s="37"/>
    </row>
    <row r="250" spans="1:14" x14ac:dyDescent="0.3">
      <c r="A250" s="71"/>
      <c r="B250" s="71"/>
      <c r="C250" s="71"/>
      <c r="D250" s="28"/>
      <c r="E250" s="29"/>
      <c r="F250" s="56" t="s">
        <v>237</v>
      </c>
      <c r="G250" s="64" t="s">
        <v>238</v>
      </c>
      <c r="H250" s="51" t="s">
        <v>11</v>
      </c>
      <c r="I250" s="45">
        <v>1</v>
      </c>
      <c r="J250" s="17">
        <v>2282.38</v>
      </c>
      <c r="K250" s="18">
        <f t="shared" si="5"/>
        <v>2282.38</v>
      </c>
      <c r="L250" s="34"/>
      <c r="M250" s="82"/>
      <c r="N250" s="37"/>
    </row>
    <row r="251" spans="1:14" x14ac:dyDescent="0.3">
      <c r="A251" s="84"/>
      <c r="B251" s="84"/>
      <c r="C251" s="84"/>
      <c r="D251" s="28"/>
      <c r="E251" s="29"/>
      <c r="F251" s="56" t="s">
        <v>239</v>
      </c>
      <c r="G251" s="64" t="s">
        <v>240</v>
      </c>
      <c r="H251" s="51" t="s">
        <v>11</v>
      </c>
      <c r="I251" s="114">
        <f>_xlfn.CEILING.MATH(E245/20)*E246*E247/64</f>
        <v>1.2890625</v>
      </c>
      <c r="J251" s="17">
        <v>241861.24</v>
      </c>
      <c r="K251" s="18">
        <f t="shared" si="5"/>
        <v>311774.25468750001</v>
      </c>
      <c r="L251" s="34"/>
      <c r="M251" s="82"/>
      <c r="N251" s="37"/>
    </row>
    <row r="252" spans="1:14" x14ac:dyDescent="0.3">
      <c r="A252" s="84"/>
      <c r="B252" s="84"/>
      <c r="C252" s="84"/>
      <c r="D252" s="28"/>
      <c r="E252" s="29"/>
      <c r="F252" s="56" t="s">
        <v>241</v>
      </c>
      <c r="G252" s="64" t="s">
        <v>242</v>
      </c>
      <c r="H252" s="51" t="s">
        <v>11</v>
      </c>
      <c r="I252" s="113">
        <f>_xlfn.CEILING.MATH(E245/20)*_xlfn.CEILING.MATH(E247*E246)</f>
        <v>84</v>
      </c>
      <c r="J252" s="17">
        <v>795.94</v>
      </c>
      <c r="K252" s="18">
        <f t="shared" si="5"/>
        <v>66858.960000000006</v>
      </c>
      <c r="L252" s="34"/>
      <c r="M252" s="82"/>
      <c r="N252" s="37"/>
    </row>
    <row r="253" spans="1:14" ht="13" customHeight="1" x14ac:dyDescent="0.3">
      <c r="A253" s="84"/>
      <c r="B253" s="84"/>
      <c r="C253" s="84"/>
      <c r="D253" s="28"/>
      <c r="E253" s="29"/>
      <c r="F253" s="56"/>
      <c r="G253" s="64"/>
      <c r="H253" s="51"/>
      <c r="I253" s="45"/>
      <c r="J253" s="17"/>
      <c r="K253" s="18" t="str">
        <f t="shared" si="5"/>
        <v xml:space="preserve"> </v>
      </c>
      <c r="L253" s="34"/>
      <c r="M253" s="82"/>
      <c r="N253" s="37"/>
    </row>
    <row r="254" spans="1:14" x14ac:dyDescent="0.3">
      <c r="A254" s="86"/>
      <c r="B254" s="127" t="s">
        <v>194</v>
      </c>
      <c r="C254" s="127"/>
      <c r="D254" s="128"/>
      <c r="E254" s="62">
        <v>50</v>
      </c>
      <c r="F254" s="56"/>
      <c r="G254" s="63"/>
      <c r="H254" s="51"/>
      <c r="I254" s="45"/>
      <c r="J254" s="17"/>
      <c r="K254" s="18" t="str">
        <f t="shared" si="5"/>
        <v xml:space="preserve"> </v>
      </c>
      <c r="L254" s="34"/>
      <c r="M254" s="82"/>
      <c r="N254" s="37"/>
    </row>
    <row r="255" spans="1:14" x14ac:dyDescent="0.3">
      <c r="A255" s="86"/>
      <c r="B255" s="127" t="s">
        <v>195</v>
      </c>
      <c r="C255" s="127"/>
      <c r="D255" s="128"/>
      <c r="E255" s="62">
        <v>25</v>
      </c>
      <c r="F255" s="56"/>
      <c r="G255" s="63"/>
      <c r="H255" s="51"/>
      <c r="I255" s="45"/>
      <c r="J255" s="17"/>
      <c r="K255" s="18" t="str">
        <f t="shared" si="5"/>
        <v xml:space="preserve"> </v>
      </c>
      <c r="L255" s="34"/>
      <c r="M255" s="82"/>
      <c r="N255" s="37"/>
    </row>
    <row r="256" spans="1:14" ht="15.5" customHeight="1" x14ac:dyDescent="0.3">
      <c r="A256" s="68" t="s">
        <v>88</v>
      </c>
      <c r="B256" s="68" t="s">
        <v>88</v>
      </c>
      <c r="C256" s="70" t="s">
        <v>196</v>
      </c>
      <c r="D256" s="89">
        <v>0.5</v>
      </c>
      <c r="E256" s="62">
        <v>1.1000000000000001</v>
      </c>
      <c r="F256" s="56" t="s">
        <v>296</v>
      </c>
      <c r="G256" s="64" t="s">
        <v>297</v>
      </c>
      <c r="H256" s="51" t="s">
        <v>11</v>
      </c>
      <c r="I256" s="90">
        <f>E256*E254/100</f>
        <v>0.55000000000000004</v>
      </c>
      <c r="J256" s="17">
        <v>301623.06</v>
      </c>
      <c r="K256" s="18">
        <f t="shared" si="5"/>
        <v>165892.68300000002</v>
      </c>
      <c r="L256" s="34"/>
      <c r="M256" s="82" t="s">
        <v>12</v>
      </c>
      <c r="N256" s="37"/>
    </row>
    <row r="257" spans="1:14" x14ac:dyDescent="0.3">
      <c r="A257" s="71"/>
      <c r="B257" s="71"/>
      <c r="C257" s="71"/>
      <c r="D257" s="28"/>
      <c r="E257" s="29"/>
      <c r="F257" s="56" t="s">
        <v>243</v>
      </c>
      <c r="G257" s="64" t="s">
        <v>244</v>
      </c>
      <c r="H257" s="51" t="s">
        <v>11</v>
      </c>
      <c r="I257" s="45">
        <f>_xlfn.CEILING.MATH(E256*E254/D256)</f>
        <v>110</v>
      </c>
      <c r="J257" s="17">
        <v>2150.5</v>
      </c>
      <c r="K257" s="18">
        <f t="shared" si="5"/>
        <v>236555</v>
      </c>
      <c r="L257" s="34"/>
      <c r="M257" s="82"/>
      <c r="N257" s="37"/>
    </row>
    <row r="258" spans="1:14" x14ac:dyDescent="0.3">
      <c r="A258" s="71"/>
      <c r="B258" s="71"/>
      <c r="C258" s="71"/>
      <c r="D258" s="28"/>
      <c r="E258" s="29"/>
      <c r="F258" s="56" t="s">
        <v>245</v>
      </c>
      <c r="G258" s="64" t="s">
        <v>246</v>
      </c>
      <c r="H258" s="51" t="s">
        <v>11</v>
      </c>
      <c r="I258" s="113">
        <f>2*(1+_xlfn.CEILING.MATH(E254/20))</f>
        <v>8</v>
      </c>
      <c r="J258" s="17">
        <v>4578.07</v>
      </c>
      <c r="K258" s="18">
        <f t="shared" si="5"/>
        <v>36624.559999999998</v>
      </c>
      <c r="L258" s="34"/>
      <c r="M258" s="82"/>
      <c r="N258" s="37"/>
    </row>
    <row r="259" spans="1:14" x14ac:dyDescent="0.3">
      <c r="A259" s="71"/>
      <c r="B259" s="71"/>
      <c r="C259" s="71"/>
      <c r="D259" s="28"/>
      <c r="E259" s="29"/>
      <c r="F259" s="56" t="s">
        <v>247</v>
      </c>
      <c r="G259" s="64" t="s">
        <v>248</v>
      </c>
      <c r="H259" s="51" t="s">
        <v>11</v>
      </c>
      <c r="I259" s="45">
        <v>1</v>
      </c>
      <c r="J259" s="17">
        <v>4019.95</v>
      </c>
      <c r="K259" s="18">
        <f t="shared" si="5"/>
        <v>4019.95</v>
      </c>
      <c r="L259" s="34"/>
      <c r="M259" s="82"/>
      <c r="N259" s="37"/>
    </row>
    <row r="260" spans="1:14" x14ac:dyDescent="0.3">
      <c r="A260" s="84"/>
      <c r="B260" s="71"/>
      <c r="C260" s="71"/>
      <c r="D260" s="28"/>
      <c r="E260" s="29"/>
      <c r="F260" s="56" t="s">
        <v>239</v>
      </c>
      <c r="G260" s="64" t="s">
        <v>240</v>
      </c>
      <c r="H260" s="51" t="s">
        <v>11</v>
      </c>
      <c r="I260" s="114">
        <f>_xlfn.CEILING.MATH(E254/20)*E255*E256/64</f>
        <v>1.2890625</v>
      </c>
      <c r="J260" s="17">
        <v>241861.24</v>
      </c>
      <c r="K260" s="18">
        <f t="shared" si="5"/>
        <v>311774.25468750001</v>
      </c>
      <c r="L260" s="34"/>
      <c r="M260" s="82"/>
      <c r="N260" s="37"/>
    </row>
    <row r="261" spans="1:14" x14ac:dyDescent="0.3">
      <c r="A261" s="84"/>
      <c r="B261" s="71"/>
      <c r="C261" s="71"/>
      <c r="D261" s="28"/>
      <c r="E261" s="29"/>
      <c r="F261" s="56" t="s">
        <v>249</v>
      </c>
      <c r="G261" s="64" t="s">
        <v>250</v>
      </c>
      <c r="H261" s="51" t="s">
        <v>11</v>
      </c>
      <c r="I261" s="113">
        <f>_xlfn.CEILING.MATH(E254/20)*_xlfn.CEILING.MATH(E256*E255)</f>
        <v>84</v>
      </c>
      <c r="J261" s="17">
        <v>1868.29</v>
      </c>
      <c r="K261" s="18">
        <f t="shared" si="5"/>
        <v>156936.35999999999</v>
      </c>
      <c r="L261" s="34"/>
      <c r="M261" s="82"/>
      <c r="N261" s="37"/>
    </row>
    <row r="262" spans="1:14" x14ac:dyDescent="0.3">
      <c r="A262" s="134" t="s">
        <v>251</v>
      </c>
      <c r="B262" s="134"/>
      <c r="C262" s="134"/>
      <c r="D262" s="134"/>
      <c r="E262" s="135"/>
      <c r="F262" s="56"/>
      <c r="G262" s="64"/>
      <c r="H262" s="51"/>
      <c r="I262" s="45"/>
      <c r="J262" s="17"/>
      <c r="K262" s="18" t="str">
        <f t="shared" si="5"/>
        <v xml:space="preserve"> </v>
      </c>
      <c r="L262" s="34"/>
      <c r="M262" s="82"/>
      <c r="N262" s="37"/>
    </row>
    <row r="263" spans="1:14" x14ac:dyDescent="0.3">
      <c r="A263" s="115"/>
      <c r="B263" s="115"/>
      <c r="C263" s="115"/>
      <c r="D263" s="115"/>
      <c r="E263" s="116"/>
      <c r="F263" s="56"/>
      <c r="G263" s="64"/>
      <c r="H263" s="51"/>
      <c r="I263" s="45"/>
      <c r="J263" s="17"/>
      <c r="K263" s="18"/>
      <c r="L263" s="34"/>
      <c r="M263" s="82"/>
      <c r="N263" s="37"/>
    </row>
    <row r="264" spans="1:14" x14ac:dyDescent="0.3">
      <c r="A264" s="115"/>
      <c r="B264" s="115"/>
      <c r="C264" s="115"/>
      <c r="D264" s="115"/>
      <c r="E264" s="116"/>
      <c r="F264" s="56"/>
      <c r="G264" s="64"/>
      <c r="H264" s="51"/>
      <c r="I264" s="45"/>
      <c r="J264" s="17"/>
      <c r="K264" s="18"/>
      <c r="L264" s="34"/>
      <c r="M264" s="82"/>
      <c r="N264" s="37"/>
    </row>
    <row r="265" spans="1:14" x14ac:dyDescent="0.3">
      <c r="A265" s="86"/>
      <c r="B265" s="127" t="s">
        <v>194</v>
      </c>
      <c r="C265" s="127"/>
      <c r="D265" s="128"/>
      <c r="E265" s="62">
        <v>50</v>
      </c>
      <c r="F265" s="56"/>
      <c r="G265" s="63"/>
      <c r="H265" s="51"/>
      <c r="I265" s="45"/>
      <c r="J265" s="17"/>
      <c r="K265" s="18" t="str">
        <f t="shared" si="5"/>
        <v xml:space="preserve"> </v>
      </c>
      <c r="L265" s="34"/>
      <c r="M265" s="82"/>
      <c r="N265" s="37"/>
    </row>
    <row r="266" spans="1:14" x14ac:dyDescent="0.3">
      <c r="A266" s="86"/>
      <c r="B266" s="127" t="s">
        <v>195</v>
      </c>
      <c r="C266" s="127"/>
      <c r="D266" s="128"/>
      <c r="E266" s="62">
        <v>25</v>
      </c>
      <c r="F266" s="56"/>
      <c r="G266" s="63"/>
      <c r="H266" s="51"/>
      <c r="I266" s="45"/>
      <c r="J266" s="17"/>
      <c r="K266" s="18" t="str">
        <f t="shared" si="5"/>
        <v xml:space="preserve"> </v>
      </c>
      <c r="L266" s="34"/>
      <c r="M266" s="82"/>
      <c r="N266" s="37"/>
    </row>
    <row r="267" spans="1:14" x14ac:dyDescent="0.3">
      <c r="A267" s="68" t="s">
        <v>26</v>
      </c>
      <c r="B267" s="68" t="s">
        <v>26</v>
      </c>
      <c r="C267" s="70" t="s">
        <v>252</v>
      </c>
      <c r="D267" s="89">
        <v>0.5</v>
      </c>
      <c r="E267" s="62">
        <v>1.1000000000000001</v>
      </c>
      <c r="F267" s="56" t="s">
        <v>294</v>
      </c>
      <c r="G267" s="64" t="s">
        <v>295</v>
      </c>
      <c r="H267" s="51" t="s">
        <v>11</v>
      </c>
      <c r="I267" s="90">
        <f>E267*E265/80</f>
        <v>0.68750000000000011</v>
      </c>
      <c r="J267" s="17">
        <v>20332.98</v>
      </c>
      <c r="K267" s="18">
        <f t="shared" si="5"/>
        <v>13978.923750000002</v>
      </c>
      <c r="L267" s="34"/>
      <c r="M267" s="82"/>
      <c r="N267" s="37"/>
    </row>
    <row r="268" spans="1:14" x14ac:dyDescent="0.3">
      <c r="A268" s="71"/>
      <c r="B268" s="71"/>
      <c r="C268" s="71"/>
      <c r="D268" s="28"/>
      <c r="E268" s="29"/>
      <c r="F268" s="56" t="s">
        <v>253</v>
      </c>
      <c r="G268" s="64" t="s">
        <v>254</v>
      </c>
      <c r="H268" s="51" t="s">
        <v>11</v>
      </c>
      <c r="I268" s="45">
        <f>_xlfn.CEILING.MATH(E267*E265/D267)</f>
        <v>110</v>
      </c>
      <c r="J268" s="17">
        <v>290.04000000000002</v>
      </c>
      <c r="K268" s="18">
        <f t="shared" si="5"/>
        <v>31904.400000000001</v>
      </c>
      <c r="L268" s="34"/>
      <c r="M268" s="82"/>
      <c r="N268" s="37"/>
    </row>
    <row r="269" spans="1:14" ht="26" x14ac:dyDescent="0.3">
      <c r="A269" s="71"/>
      <c r="B269" s="71"/>
      <c r="C269" s="71"/>
      <c r="D269" s="28"/>
      <c r="E269" s="29"/>
      <c r="F269" s="56" t="s">
        <v>201</v>
      </c>
      <c r="G269" s="64" t="s">
        <v>202</v>
      </c>
      <c r="H269" s="51" t="s">
        <v>11</v>
      </c>
      <c r="I269" s="45">
        <f>_xlfn.CEILING.MATH(E262/20)+1</f>
        <v>1</v>
      </c>
      <c r="J269" s="17">
        <v>687.01</v>
      </c>
      <c r="K269" s="18">
        <f t="shared" si="5"/>
        <v>687.01</v>
      </c>
      <c r="L269" s="34"/>
      <c r="M269" s="82"/>
      <c r="N269" s="37"/>
    </row>
    <row r="270" spans="1:14" x14ac:dyDescent="0.3">
      <c r="A270" s="71"/>
      <c r="B270" s="71"/>
      <c r="C270" s="71"/>
      <c r="D270" s="28"/>
      <c r="E270" s="29"/>
      <c r="F270" s="56" t="s">
        <v>203</v>
      </c>
      <c r="G270" s="64" t="s">
        <v>204</v>
      </c>
      <c r="H270" s="51" t="s">
        <v>11</v>
      </c>
      <c r="I270" s="45">
        <v>1</v>
      </c>
      <c r="J270" s="17">
        <v>1019.56</v>
      </c>
      <c r="K270" s="18">
        <f t="shared" si="5"/>
        <v>1019.56</v>
      </c>
      <c r="L270" s="34"/>
      <c r="M270" s="82"/>
      <c r="N270" s="37"/>
    </row>
    <row r="271" spans="1:14" x14ac:dyDescent="0.3">
      <c r="A271" s="71"/>
      <c r="B271" s="71"/>
      <c r="C271" s="71"/>
      <c r="D271" s="28"/>
      <c r="E271" s="29"/>
      <c r="F271" s="56" t="s">
        <v>205</v>
      </c>
      <c r="G271" s="64" t="s">
        <v>206</v>
      </c>
      <c r="H271" s="51" t="s">
        <v>11</v>
      </c>
      <c r="I271" s="113">
        <f>1+_xlfn.CEILING.MATH(E265/20)</f>
        <v>4</v>
      </c>
      <c r="J271" s="17">
        <v>674.51</v>
      </c>
      <c r="K271" s="18">
        <f t="shared" si="5"/>
        <v>2698.04</v>
      </c>
      <c r="L271" s="34"/>
      <c r="M271" s="82"/>
      <c r="N271" s="37"/>
    </row>
    <row r="272" spans="1:14" x14ac:dyDescent="0.3">
      <c r="A272" s="71"/>
      <c r="B272" s="71"/>
      <c r="C272" s="71"/>
      <c r="D272" s="28"/>
      <c r="E272" s="29"/>
      <c r="F272" s="56" t="s">
        <v>207</v>
      </c>
      <c r="G272" s="64" t="s">
        <v>208</v>
      </c>
      <c r="H272" s="51" t="s">
        <v>11</v>
      </c>
      <c r="I272" s="114">
        <f>_xlfn.CEILING.MATH(E265/20)*E266*E267/64</f>
        <v>1.2890625</v>
      </c>
      <c r="J272" s="17">
        <v>22529.98</v>
      </c>
      <c r="K272" s="18">
        <f t="shared" si="5"/>
        <v>29042.552343749998</v>
      </c>
      <c r="L272" s="34"/>
      <c r="M272" s="82"/>
      <c r="N272" s="37"/>
    </row>
    <row r="273" spans="1:14" x14ac:dyDescent="0.3">
      <c r="A273" s="71"/>
      <c r="B273" s="71"/>
      <c r="C273" s="71"/>
      <c r="D273" s="28"/>
      <c r="E273" s="29"/>
      <c r="F273" s="56" t="s">
        <v>209</v>
      </c>
      <c r="G273" s="64" t="s">
        <v>210</v>
      </c>
      <c r="H273" s="51" t="s">
        <v>11</v>
      </c>
      <c r="I273" s="113">
        <f>_xlfn.CEILING.MATH(E265/20)*_xlfn.CEILING.MATH(E267*E266)</f>
        <v>84</v>
      </c>
      <c r="J273" s="17">
        <v>489.36</v>
      </c>
      <c r="K273" s="18">
        <f t="shared" si="5"/>
        <v>41106.239999999998</v>
      </c>
      <c r="L273" s="34"/>
      <c r="M273" s="82"/>
      <c r="N273" s="37"/>
    </row>
    <row r="274" spans="1:14" x14ac:dyDescent="0.3">
      <c r="A274" s="71"/>
      <c r="B274" s="71"/>
      <c r="C274" s="71"/>
      <c r="D274" s="28"/>
      <c r="E274" s="29"/>
      <c r="F274" s="56"/>
      <c r="G274" s="64"/>
      <c r="H274" s="51"/>
      <c r="I274" s="45"/>
      <c r="J274" s="17"/>
      <c r="K274" s="18" t="str">
        <f t="shared" si="5"/>
        <v xml:space="preserve"> </v>
      </c>
      <c r="L274" s="34"/>
      <c r="M274" s="82"/>
      <c r="N274" s="37"/>
    </row>
    <row r="275" spans="1:14" x14ac:dyDescent="0.3">
      <c r="A275" s="86"/>
      <c r="B275" s="127" t="s">
        <v>194</v>
      </c>
      <c r="C275" s="127"/>
      <c r="D275" s="128"/>
      <c r="E275" s="62">
        <v>50</v>
      </c>
      <c r="F275" s="56"/>
      <c r="G275" s="63"/>
      <c r="H275" s="51"/>
      <c r="I275" s="45"/>
      <c r="J275" s="17"/>
      <c r="K275" s="18" t="str">
        <f t="shared" si="5"/>
        <v xml:space="preserve"> </v>
      </c>
      <c r="L275" s="34"/>
      <c r="M275" s="82"/>
      <c r="N275" s="37"/>
    </row>
    <row r="276" spans="1:14" x14ac:dyDescent="0.3">
      <c r="A276" s="86"/>
      <c r="B276" s="127" t="s">
        <v>195</v>
      </c>
      <c r="C276" s="127"/>
      <c r="D276" s="128"/>
      <c r="E276" s="62">
        <v>25</v>
      </c>
      <c r="F276" s="56"/>
      <c r="G276" s="63"/>
      <c r="H276" s="51"/>
      <c r="I276" s="45"/>
      <c r="J276" s="17"/>
      <c r="K276" s="18" t="str">
        <f t="shared" si="5"/>
        <v xml:space="preserve"> </v>
      </c>
      <c r="L276" s="34"/>
      <c r="M276" s="82"/>
      <c r="N276" s="37"/>
    </row>
    <row r="277" spans="1:14" x14ac:dyDescent="0.3">
      <c r="A277" s="68" t="s">
        <v>26</v>
      </c>
      <c r="B277" s="68" t="s">
        <v>211</v>
      </c>
      <c r="C277" s="70" t="s">
        <v>252</v>
      </c>
      <c r="D277" s="89">
        <v>0.5</v>
      </c>
      <c r="E277" s="62">
        <v>1.1000000000000001</v>
      </c>
      <c r="F277" s="56" t="s">
        <v>294</v>
      </c>
      <c r="G277" s="64" t="s">
        <v>295</v>
      </c>
      <c r="H277" s="51" t="s">
        <v>11</v>
      </c>
      <c r="I277" s="90">
        <f>E277*E275/80</f>
        <v>0.68750000000000011</v>
      </c>
      <c r="J277" s="17">
        <v>20332.98</v>
      </c>
      <c r="K277" s="18">
        <f t="shared" si="5"/>
        <v>13978.923750000002</v>
      </c>
      <c r="L277" s="34"/>
      <c r="M277" s="82"/>
      <c r="N277" s="37"/>
    </row>
    <row r="278" spans="1:14" x14ac:dyDescent="0.3">
      <c r="A278" s="71"/>
      <c r="B278" s="71"/>
      <c r="C278" s="71"/>
      <c r="D278" s="28"/>
      <c r="E278" s="29"/>
      <c r="F278" s="56" t="s">
        <v>255</v>
      </c>
      <c r="G278" s="64" t="s">
        <v>256</v>
      </c>
      <c r="H278" s="51" t="s">
        <v>11</v>
      </c>
      <c r="I278" s="45">
        <f>_xlfn.CEILING.MATH(E277*E275/D277)</f>
        <v>110</v>
      </c>
      <c r="J278" s="17">
        <v>241.8</v>
      </c>
      <c r="K278" s="18">
        <f t="shared" si="5"/>
        <v>26598</v>
      </c>
      <c r="L278" s="34"/>
      <c r="M278" s="82"/>
      <c r="N278" s="37"/>
    </row>
    <row r="279" spans="1:14" x14ac:dyDescent="0.3">
      <c r="A279" s="71"/>
      <c r="B279" s="71"/>
      <c r="C279" s="71"/>
      <c r="D279" s="28"/>
      <c r="E279" s="29"/>
      <c r="F279" s="56" t="s">
        <v>214</v>
      </c>
      <c r="G279" s="64" t="s">
        <v>215</v>
      </c>
      <c r="H279" s="51" t="s">
        <v>11</v>
      </c>
      <c r="I279" s="45">
        <f>_xlfn.CEILING.MATH(E274/20)+1</f>
        <v>1</v>
      </c>
      <c r="J279" s="17">
        <v>559.12</v>
      </c>
      <c r="K279" s="18">
        <f t="shared" si="5"/>
        <v>559.12</v>
      </c>
      <c r="L279" s="34"/>
      <c r="M279" s="82"/>
      <c r="N279" s="37"/>
    </row>
    <row r="280" spans="1:14" x14ac:dyDescent="0.3">
      <c r="A280" s="71"/>
      <c r="B280" s="71"/>
      <c r="C280" s="71"/>
      <c r="D280" s="28"/>
      <c r="E280" s="29"/>
      <c r="F280" s="56" t="s">
        <v>216</v>
      </c>
      <c r="G280" s="64" t="s">
        <v>217</v>
      </c>
      <c r="H280" s="51" t="s">
        <v>11</v>
      </c>
      <c r="I280" s="45">
        <v>1</v>
      </c>
      <c r="J280" s="17">
        <v>783.47</v>
      </c>
      <c r="K280" s="18">
        <f t="shared" si="5"/>
        <v>783.47</v>
      </c>
      <c r="L280" s="34"/>
      <c r="M280" s="82"/>
      <c r="N280" s="37"/>
    </row>
    <row r="281" spans="1:14" x14ac:dyDescent="0.3">
      <c r="A281" s="71"/>
      <c r="B281" s="71"/>
      <c r="C281" s="71"/>
      <c r="D281" s="28"/>
      <c r="E281" s="29"/>
      <c r="F281" s="56" t="s">
        <v>218</v>
      </c>
      <c r="G281" s="64" t="s">
        <v>219</v>
      </c>
      <c r="H281" s="51" t="s">
        <v>11</v>
      </c>
      <c r="I281" s="113">
        <f>1+_xlfn.CEILING.MATH(E275/20)</f>
        <v>4</v>
      </c>
      <c r="J281" s="17">
        <v>549.17999999999995</v>
      </c>
      <c r="K281" s="18">
        <f t="shared" ref="K281:K348" si="6">IF(I281,IF(ISNUMBER(J281),J281*I281," ")," ")</f>
        <v>2196.7199999999998</v>
      </c>
      <c r="L281" s="34"/>
      <c r="M281" s="82"/>
      <c r="N281" s="37"/>
    </row>
    <row r="282" spans="1:14" x14ac:dyDescent="0.3">
      <c r="A282" s="71"/>
      <c r="B282" s="71"/>
      <c r="C282" s="71"/>
      <c r="D282" s="28"/>
      <c r="E282" s="29"/>
      <c r="F282" s="56" t="s">
        <v>207</v>
      </c>
      <c r="G282" s="64" t="s">
        <v>208</v>
      </c>
      <c r="H282" s="51" t="s">
        <v>11</v>
      </c>
      <c r="I282" s="114">
        <f>_xlfn.CEILING.MATH(E275/20)*E276*E277/64</f>
        <v>1.2890625</v>
      </c>
      <c r="J282" s="17">
        <v>22529.98</v>
      </c>
      <c r="K282" s="18">
        <f t="shared" si="6"/>
        <v>29042.552343749998</v>
      </c>
      <c r="L282" s="34"/>
      <c r="M282" s="82"/>
      <c r="N282" s="37"/>
    </row>
    <row r="283" spans="1:14" x14ac:dyDescent="0.3">
      <c r="A283" s="71"/>
      <c r="B283" s="71"/>
      <c r="C283" s="71"/>
      <c r="D283" s="28"/>
      <c r="E283" s="29"/>
      <c r="F283" s="56" t="s">
        <v>209</v>
      </c>
      <c r="G283" s="64" t="s">
        <v>210</v>
      </c>
      <c r="H283" s="51" t="s">
        <v>11</v>
      </c>
      <c r="I283" s="113">
        <f>_xlfn.CEILING.MATH(E275/20)*_xlfn.CEILING.MATH(E277*E276)</f>
        <v>84</v>
      </c>
      <c r="J283" s="17">
        <v>489.36</v>
      </c>
      <c r="K283" s="18">
        <f t="shared" si="6"/>
        <v>41106.239999999998</v>
      </c>
      <c r="L283" s="34"/>
      <c r="M283" s="82"/>
      <c r="N283" s="37"/>
    </row>
    <row r="284" spans="1:14" x14ac:dyDescent="0.3">
      <c r="A284" s="71"/>
      <c r="B284" s="71"/>
      <c r="C284" s="71"/>
      <c r="D284" s="28"/>
      <c r="E284" s="29"/>
      <c r="F284" s="56"/>
      <c r="G284" s="64"/>
      <c r="H284" s="51"/>
      <c r="I284" s="45"/>
      <c r="J284" s="17"/>
      <c r="K284" s="18" t="str">
        <f t="shared" si="6"/>
        <v xml:space="preserve"> </v>
      </c>
      <c r="L284" s="34"/>
      <c r="M284" s="82"/>
      <c r="N284" s="37"/>
    </row>
    <row r="285" spans="1:14" x14ac:dyDescent="0.3">
      <c r="A285" s="86"/>
      <c r="B285" s="127" t="s">
        <v>194</v>
      </c>
      <c r="C285" s="127"/>
      <c r="D285" s="128"/>
      <c r="E285" s="62">
        <v>50</v>
      </c>
      <c r="F285" s="56"/>
      <c r="G285" s="63"/>
      <c r="H285" s="51"/>
      <c r="I285" s="45"/>
      <c r="J285" s="17"/>
      <c r="K285" s="18" t="str">
        <f t="shared" si="6"/>
        <v xml:space="preserve"> </v>
      </c>
      <c r="L285" s="34"/>
      <c r="M285" s="82"/>
      <c r="N285" s="37"/>
    </row>
    <row r="286" spans="1:14" x14ac:dyDescent="0.3">
      <c r="A286" s="86"/>
      <c r="B286" s="127" t="s">
        <v>195</v>
      </c>
      <c r="C286" s="127"/>
      <c r="D286" s="128"/>
      <c r="E286" s="62">
        <v>25</v>
      </c>
      <c r="F286" s="56"/>
      <c r="G286" s="63"/>
      <c r="H286" s="51"/>
      <c r="I286" s="45"/>
      <c r="J286" s="17"/>
      <c r="K286" s="18" t="str">
        <f t="shared" si="6"/>
        <v xml:space="preserve"> </v>
      </c>
      <c r="L286" s="34"/>
      <c r="M286" s="82"/>
      <c r="N286" s="37"/>
    </row>
    <row r="287" spans="1:14" x14ac:dyDescent="0.3">
      <c r="A287" s="68" t="s">
        <v>26</v>
      </c>
      <c r="B287" s="68" t="s">
        <v>222</v>
      </c>
      <c r="C287" s="70" t="s">
        <v>252</v>
      </c>
      <c r="D287" s="89">
        <v>0.5</v>
      </c>
      <c r="E287" s="62">
        <v>1.1000000000000001</v>
      </c>
      <c r="F287" s="56" t="s">
        <v>294</v>
      </c>
      <c r="G287" s="64" t="s">
        <v>295</v>
      </c>
      <c r="H287" s="51" t="s">
        <v>11</v>
      </c>
      <c r="I287" s="90">
        <f>E287*E285/80</f>
        <v>0.68750000000000011</v>
      </c>
      <c r="J287" s="17">
        <v>20332.98</v>
      </c>
      <c r="K287" s="18">
        <f t="shared" si="6"/>
        <v>13978.923750000002</v>
      </c>
      <c r="L287" s="34"/>
      <c r="M287" s="82"/>
      <c r="N287" s="37"/>
    </row>
    <row r="288" spans="1:14" x14ac:dyDescent="0.3">
      <c r="A288" s="71"/>
      <c r="B288" s="71"/>
      <c r="C288" s="71"/>
      <c r="D288" s="28"/>
      <c r="E288" s="29"/>
      <c r="F288" s="56" t="s">
        <v>257</v>
      </c>
      <c r="G288" s="64" t="s">
        <v>258</v>
      </c>
      <c r="H288" s="51" t="s">
        <v>11</v>
      </c>
      <c r="I288" s="45">
        <f>_xlfn.CEILING.MATH(E287*E285/D287)</f>
        <v>110</v>
      </c>
      <c r="J288" s="17">
        <v>241.81</v>
      </c>
      <c r="K288" s="18">
        <f t="shared" si="6"/>
        <v>26599.1</v>
      </c>
      <c r="L288" s="34"/>
      <c r="M288" s="82"/>
      <c r="N288" s="37"/>
    </row>
    <row r="289" spans="1:14" x14ac:dyDescent="0.3">
      <c r="A289" s="71"/>
      <c r="B289" s="71"/>
      <c r="C289" s="71"/>
      <c r="D289" s="28"/>
      <c r="E289" s="29"/>
      <c r="F289" s="56" t="s">
        <v>225</v>
      </c>
      <c r="G289" s="64" t="s">
        <v>226</v>
      </c>
      <c r="H289" s="51" t="s">
        <v>11</v>
      </c>
      <c r="I289" s="45">
        <f>_xlfn.CEILING.MATH(E284/20)+1</f>
        <v>1</v>
      </c>
      <c r="J289" s="17">
        <v>558.62</v>
      </c>
      <c r="K289" s="18">
        <f t="shared" si="6"/>
        <v>558.62</v>
      </c>
      <c r="L289" s="34"/>
      <c r="M289" s="82"/>
      <c r="N289" s="37"/>
    </row>
    <row r="290" spans="1:14" x14ac:dyDescent="0.3">
      <c r="A290" s="71"/>
      <c r="B290" s="71"/>
      <c r="C290" s="71"/>
      <c r="D290" s="28"/>
      <c r="E290" s="29"/>
      <c r="F290" s="56" t="s">
        <v>227</v>
      </c>
      <c r="G290" s="64" t="s">
        <v>228</v>
      </c>
      <c r="H290" s="51" t="s">
        <v>11</v>
      </c>
      <c r="I290" s="45">
        <v>1</v>
      </c>
      <c r="J290" s="17">
        <v>783.47</v>
      </c>
      <c r="K290" s="18">
        <f t="shared" si="6"/>
        <v>783.47</v>
      </c>
      <c r="L290" s="34"/>
      <c r="M290" s="82"/>
      <c r="N290" s="37"/>
    </row>
    <row r="291" spans="1:14" x14ac:dyDescent="0.3">
      <c r="A291" s="71"/>
      <c r="B291" s="71"/>
      <c r="C291" s="71"/>
      <c r="D291" s="28"/>
      <c r="E291" s="29"/>
      <c r="F291" s="56" t="s">
        <v>205</v>
      </c>
      <c r="G291" s="64" t="s">
        <v>206</v>
      </c>
      <c r="H291" s="51" t="s">
        <v>11</v>
      </c>
      <c r="I291" s="113">
        <f>1+_xlfn.CEILING.MATH(E285/20)</f>
        <v>4</v>
      </c>
      <c r="J291" s="17">
        <v>674.51</v>
      </c>
      <c r="K291" s="18">
        <f t="shared" si="6"/>
        <v>2698.04</v>
      </c>
      <c r="L291" s="34"/>
      <c r="M291" s="82"/>
      <c r="N291" s="37"/>
    </row>
    <row r="292" spans="1:14" x14ac:dyDescent="0.3">
      <c r="A292" s="71"/>
      <c r="B292" s="71"/>
      <c r="C292" s="71"/>
      <c r="D292" s="28"/>
      <c r="E292" s="29"/>
      <c r="F292" s="56" t="s">
        <v>207</v>
      </c>
      <c r="G292" s="64" t="s">
        <v>208</v>
      </c>
      <c r="H292" s="51" t="s">
        <v>11</v>
      </c>
      <c r="I292" s="114">
        <f>_xlfn.CEILING.MATH(E285/20)*E286*E287/64</f>
        <v>1.2890625</v>
      </c>
      <c r="J292" s="17">
        <v>22529.98</v>
      </c>
      <c r="K292" s="18">
        <f t="shared" si="6"/>
        <v>29042.552343749998</v>
      </c>
      <c r="L292" s="34"/>
      <c r="M292" s="82"/>
      <c r="N292" s="37"/>
    </row>
    <row r="293" spans="1:14" x14ac:dyDescent="0.3">
      <c r="A293" s="71"/>
      <c r="B293" s="71"/>
      <c r="C293" s="71"/>
      <c r="D293" s="28"/>
      <c r="E293" s="29"/>
      <c r="F293" s="56" t="s">
        <v>229</v>
      </c>
      <c r="G293" s="64" t="s">
        <v>230</v>
      </c>
      <c r="H293" s="51" t="s">
        <v>11</v>
      </c>
      <c r="I293" s="113">
        <f>_xlfn.CEILING.MATH(E285/20)*_xlfn.CEILING.MATH(E287*E286)</f>
        <v>84</v>
      </c>
      <c r="J293" s="17">
        <v>434.74</v>
      </c>
      <c r="K293" s="18">
        <f t="shared" si="6"/>
        <v>36518.160000000003</v>
      </c>
      <c r="L293" s="34"/>
      <c r="M293" s="82"/>
      <c r="N293" s="37"/>
    </row>
    <row r="294" spans="1:14" x14ac:dyDescent="0.3">
      <c r="A294" s="71"/>
      <c r="B294" s="71"/>
      <c r="C294" s="71"/>
      <c r="D294" s="28"/>
      <c r="E294" s="29"/>
      <c r="F294" s="56"/>
      <c r="G294" s="64"/>
      <c r="H294" s="51"/>
      <c r="I294" s="45"/>
      <c r="J294" s="17"/>
      <c r="K294" s="18" t="str">
        <f t="shared" si="6"/>
        <v xml:space="preserve"> </v>
      </c>
      <c r="L294" s="34"/>
      <c r="M294" s="82"/>
      <c r="N294" s="37"/>
    </row>
    <row r="295" spans="1:14" x14ac:dyDescent="0.3">
      <c r="A295" s="86"/>
      <c r="B295" s="127" t="s">
        <v>194</v>
      </c>
      <c r="C295" s="127"/>
      <c r="D295" s="128"/>
      <c r="E295" s="62">
        <v>50</v>
      </c>
      <c r="F295" s="56"/>
      <c r="G295" s="63"/>
      <c r="H295" s="51"/>
      <c r="I295" s="45"/>
      <c r="J295" s="17"/>
      <c r="K295" s="18" t="str">
        <f t="shared" si="6"/>
        <v xml:space="preserve"> </v>
      </c>
      <c r="L295" s="34"/>
      <c r="M295" s="82"/>
      <c r="N295" s="37"/>
    </row>
    <row r="296" spans="1:14" x14ac:dyDescent="0.3">
      <c r="A296" s="86"/>
      <c r="B296" s="127" t="s">
        <v>195</v>
      </c>
      <c r="C296" s="127"/>
      <c r="D296" s="128"/>
      <c r="E296" s="62">
        <v>25</v>
      </c>
      <c r="F296" s="56"/>
      <c r="G296" s="63"/>
      <c r="H296" s="51"/>
      <c r="I296" s="45"/>
      <c r="J296" s="17"/>
      <c r="K296" s="18" t="str">
        <f t="shared" si="6"/>
        <v xml:space="preserve"> </v>
      </c>
      <c r="L296" s="34"/>
      <c r="M296" s="82"/>
      <c r="N296" s="37"/>
    </row>
    <row r="297" spans="1:14" ht="15" customHeight="1" x14ac:dyDescent="0.3">
      <c r="A297" s="68" t="s">
        <v>88</v>
      </c>
      <c r="B297" s="68" t="s">
        <v>156</v>
      </c>
      <c r="C297" s="70" t="s">
        <v>252</v>
      </c>
      <c r="D297" s="89">
        <v>0.5</v>
      </c>
      <c r="E297" s="62">
        <v>1.1000000000000001</v>
      </c>
      <c r="F297" s="56" t="s">
        <v>296</v>
      </c>
      <c r="G297" s="64" t="s">
        <v>297</v>
      </c>
      <c r="H297" s="51" t="s">
        <v>11</v>
      </c>
      <c r="I297" s="90">
        <f>E297*E295/100</f>
        <v>0.55000000000000004</v>
      </c>
      <c r="J297" s="17">
        <v>301623.06</v>
      </c>
      <c r="K297" s="18">
        <f t="shared" si="6"/>
        <v>165892.68300000002</v>
      </c>
      <c r="L297" s="34"/>
      <c r="M297" s="82" t="s">
        <v>12</v>
      </c>
      <c r="N297" s="37"/>
    </row>
    <row r="298" spans="1:14" x14ac:dyDescent="0.3">
      <c r="A298" s="71"/>
      <c r="B298" s="71"/>
      <c r="C298" s="71"/>
      <c r="D298" s="28"/>
      <c r="E298" s="29"/>
      <c r="F298" s="56" t="s">
        <v>259</v>
      </c>
      <c r="G298" s="64" t="s">
        <v>260</v>
      </c>
      <c r="H298" s="51" t="s">
        <v>11</v>
      </c>
      <c r="I298" s="45">
        <f>_xlfn.CEILING.MATH(E297*E295/D297)</f>
        <v>110</v>
      </c>
      <c r="J298" s="17">
        <v>951</v>
      </c>
      <c r="K298" s="18">
        <f t="shared" si="6"/>
        <v>104610</v>
      </c>
      <c r="L298" s="34"/>
      <c r="M298" s="82"/>
      <c r="N298" s="37"/>
    </row>
    <row r="299" spans="1:14" x14ac:dyDescent="0.3">
      <c r="A299" s="71"/>
      <c r="B299" s="71"/>
      <c r="C299" s="71"/>
      <c r="D299" s="28"/>
      <c r="E299" s="29"/>
      <c r="F299" s="56" t="s">
        <v>235</v>
      </c>
      <c r="G299" s="64" t="s">
        <v>236</v>
      </c>
      <c r="H299" s="51" t="s">
        <v>11</v>
      </c>
      <c r="I299" s="113">
        <f>2*(1+_xlfn.CEILING.MATH(E295/20))</f>
        <v>8</v>
      </c>
      <c r="J299" s="17">
        <v>1840.84</v>
      </c>
      <c r="K299" s="18">
        <f t="shared" si="6"/>
        <v>14726.72</v>
      </c>
      <c r="L299" s="34"/>
      <c r="M299" s="82"/>
      <c r="N299" s="37"/>
    </row>
    <row r="300" spans="1:14" x14ac:dyDescent="0.3">
      <c r="A300" s="71"/>
      <c r="B300" s="71"/>
      <c r="C300" s="71"/>
      <c r="D300" s="28"/>
      <c r="E300" s="29"/>
      <c r="F300" s="56" t="s">
        <v>237</v>
      </c>
      <c r="G300" s="64" t="s">
        <v>238</v>
      </c>
      <c r="H300" s="51" t="s">
        <v>11</v>
      </c>
      <c r="I300" s="45">
        <v>1</v>
      </c>
      <c r="J300" s="17">
        <v>2282.38</v>
      </c>
      <c r="K300" s="18">
        <f t="shared" si="6"/>
        <v>2282.38</v>
      </c>
      <c r="L300" s="34"/>
      <c r="M300" s="82"/>
      <c r="N300" s="37"/>
    </row>
    <row r="301" spans="1:14" x14ac:dyDescent="0.3">
      <c r="A301" s="84"/>
      <c r="B301" s="84"/>
      <c r="C301" s="84"/>
      <c r="D301" s="28"/>
      <c r="E301" s="29"/>
      <c r="F301" s="56" t="s">
        <v>239</v>
      </c>
      <c r="G301" s="64" t="s">
        <v>240</v>
      </c>
      <c r="H301" s="51" t="s">
        <v>11</v>
      </c>
      <c r="I301" s="114">
        <f>_xlfn.CEILING.MATH(E295/20)*E296*E297/64</f>
        <v>1.2890625</v>
      </c>
      <c r="J301" s="17">
        <v>241861.24</v>
      </c>
      <c r="K301" s="18">
        <f t="shared" si="6"/>
        <v>311774.25468750001</v>
      </c>
      <c r="L301" s="34"/>
      <c r="M301" s="82"/>
      <c r="N301" s="37"/>
    </row>
    <row r="302" spans="1:14" x14ac:dyDescent="0.3">
      <c r="A302" s="84"/>
      <c r="B302" s="84"/>
      <c r="C302" s="84"/>
      <c r="D302" s="28"/>
      <c r="E302" s="29"/>
      <c r="F302" s="56" t="s">
        <v>241</v>
      </c>
      <c r="G302" s="64" t="s">
        <v>242</v>
      </c>
      <c r="H302" s="51" t="s">
        <v>11</v>
      </c>
      <c r="I302" s="113">
        <f>_xlfn.CEILING.MATH(E295/20)*_xlfn.CEILING.MATH(E297*E296)</f>
        <v>84</v>
      </c>
      <c r="J302" s="17">
        <v>795.94</v>
      </c>
      <c r="K302" s="18">
        <f t="shared" si="6"/>
        <v>66858.960000000006</v>
      </c>
      <c r="L302" s="34"/>
      <c r="M302" s="82"/>
      <c r="N302" s="37"/>
    </row>
    <row r="303" spans="1:14" x14ac:dyDescent="0.3">
      <c r="A303" s="84"/>
      <c r="B303" s="84"/>
      <c r="C303" s="84"/>
      <c r="D303" s="28"/>
      <c r="E303" s="29"/>
      <c r="F303" s="56"/>
      <c r="G303" s="64"/>
      <c r="H303" s="51"/>
      <c r="I303" s="45"/>
      <c r="J303" s="17"/>
      <c r="K303" s="18" t="str">
        <f t="shared" si="6"/>
        <v xml:space="preserve"> </v>
      </c>
      <c r="L303" s="34"/>
      <c r="M303" s="82"/>
      <c r="N303" s="37"/>
    </row>
    <row r="304" spans="1:14" x14ac:dyDescent="0.3">
      <c r="A304" s="86"/>
      <c r="B304" s="127" t="s">
        <v>194</v>
      </c>
      <c r="C304" s="127"/>
      <c r="D304" s="128"/>
      <c r="E304" s="62">
        <v>50</v>
      </c>
      <c r="F304" s="56"/>
      <c r="G304" s="63"/>
      <c r="H304" s="51"/>
      <c r="I304" s="45"/>
      <c r="J304" s="17"/>
      <c r="K304" s="18" t="str">
        <f t="shared" si="6"/>
        <v xml:space="preserve"> </v>
      </c>
      <c r="L304" s="34"/>
      <c r="M304" s="82"/>
      <c r="N304" s="37"/>
    </row>
    <row r="305" spans="1:14" x14ac:dyDescent="0.3">
      <c r="A305" s="86"/>
      <c r="B305" s="127" t="s">
        <v>195</v>
      </c>
      <c r="C305" s="127"/>
      <c r="D305" s="128"/>
      <c r="E305" s="62">
        <v>25</v>
      </c>
      <c r="F305" s="56"/>
      <c r="G305" s="63"/>
      <c r="H305" s="51"/>
      <c r="I305" s="45"/>
      <c r="J305" s="17"/>
      <c r="K305" s="18" t="str">
        <f t="shared" si="6"/>
        <v xml:space="preserve"> </v>
      </c>
      <c r="L305" s="34"/>
      <c r="M305" s="82"/>
      <c r="N305" s="37"/>
    </row>
    <row r="306" spans="1:14" ht="12.5" customHeight="1" x14ac:dyDescent="0.3">
      <c r="A306" s="68" t="s">
        <v>88</v>
      </c>
      <c r="B306" s="68" t="s">
        <v>88</v>
      </c>
      <c r="C306" s="70" t="s">
        <v>252</v>
      </c>
      <c r="D306" s="89">
        <v>0.5</v>
      </c>
      <c r="E306" s="62">
        <v>1.1000000000000001</v>
      </c>
      <c r="F306" s="56" t="s">
        <v>296</v>
      </c>
      <c r="G306" s="64" t="s">
        <v>297</v>
      </c>
      <c r="H306" s="51" t="s">
        <v>11</v>
      </c>
      <c r="I306" s="90">
        <f>E306*E304/100</f>
        <v>0.55000000000000004</v>
      </c>
      <c r="J306" s="17">
        <v>301623.06</v>
      </c>
      <c r="K306" s="18">
        <f t="shared" si="6"/>
        <v>165892.68300000002</v>
      </c>
      <c r="L306" s="34"/>
      <c r="M306" s="82" t="s">
        <v>12</v>
      </c>
      <c r="N306" s="37"/>
    </row>
    <row r="307" spans="1:14" x14ac:dyDescent="0.3">
      <c r="A307" s="71"/>
      <c r="B307" s="71"/>
      <c r="C307" s="71"/>
      <c r="D307" s="28"/>
      <c r="E307" s="29"/>
      <c r="F307" s="56" t="s">
        <v>261</v>
      </c>
      <c r="G307" s="64" t="s">
        <v>262</v>
      </c>
      <c r="H307" s="51" t="s">
        <v>11</v>
      </c>
      <c r="I307" s="45">
        <f>_xlfn.CEILING.MATH(E306*E304/D306)</f>
        <v>110</v>
      </c>
      <c r="J307" s="17">
        <v>1128.1600000000001</v>
      </c>
      <c r="K307" s="18">
        <f t="shared" si="6"/>
        <v>124097.60000000001</v>
      </c>
      <c r="L307" s="34"/>
      <c r="M307" s="82"/>
      <c r="N307" s="37"/>
    </row>
    <row r="308" spans="1:14" x14ac:dyDescent="0.3">
      <c r="A308" s="71"/>
      <c r="B308" s="71"/>
      <c r="C308" s="71"/>
      <c r="D308" s="28"/>
      <c r="E308" s="29"/>
      <c r="F308" s="56" t="s">
        <v>245</v>
      </c>
      <c r="G308" s="64" t="s">
        <v>246</v>
      </c>
      <c r="H308" s="51" t="s">
        <v>11</v>
      </c>
      <c r="I308" s="113">
        <f>2*(1+_xlfn.CEILING.MATH(E304/20))</f>
        <v>8</v>
      </c>
      <c r="J308" s="17">
        <v>4578.07</v>
      </c>
      <c r="K308" s="18">
        <f t="shared" si="6"/>
        <v>36624.559999999998</v>
      </c>
      <c r="L308" s="34"/>
      <c r="M308" s="82"/>
      <c r="N308" s="37"/>
    </row>
    <row r="309" spans="1:14" x14ac:dyDescent="0.3">
      <c r="A309" s="71"/>
      <c r="B309" s="71"/>
      <c r="C309" s="71"/>
      <c r="D309" s="28"/>
      <c r="E309" s="29"/>
      <c r="F309" s="56" t="s">
        <v>247</v>
      </c>
      <c r="G309" s="64" t="s">
        <v>248</v>
      </c>
      <c r="H309" s="51" t="s">
        <v>11</v>
      </c>
      <c r="I309" s="45">
        <v>1</v>
      </c>
      <c r="J309" s="17">
        <v>4019.95</v>
      </c>
      <c r="K309" s="18">
        <f t="shared" si="6"/>
        <v>4019.95</v>
      </c>
      <c r="L309" s="34"/>
      <c r="M309" s="82"/>
      <c r="N309" s="37"/>
    </row>
    <row r="310" spans="1:14" x14ac:dyDescent="0.3">
      <c r="A310" s="84"/>
      <c r="B310" s="71"/>
      <c r="C310" s="71"/>
      <c r="D310" s="28"/>
      <c r="E310" s="29"/>
      <c r="F310" s="56" t="s">
        <v>239</v>
      </c>
      <c r="G310" s="64" t="s">
        <v>240</v>
      </c>
      <c r="H310" s="51" t="s">
        <v>11</v>
      </c>
      <c r="I310" s="114">
        <f>_xlfn.CEILING.MATH(E304/20)*E305*E306/64</f>
        <v>1.2890625</v>
      </c>
      <c r="J310" s="17">
        <v>241861.24</v>
      </c>
      <c r="K310" s="18">
        <f t="shared" si="6"/>
        <v>311774.25468750001</v>
      </c>
      <c r="L310" s="34"/>
      <c r="M310" s="82"/>
      <c r="N310" s="37"/>
    </row>
    <row r="311" spans="1:14" x14ac:dyDescent="0.3">
      <c r="A311" s="27"/>
      <c r="B311" s="41"/>
      <c r="C311" s="71"/>
      <c r="D311" s="28"/>
      <c r="E311" s="29"/>
      <c r="F311" s="56" t="s">
        <v>249</v>
      </c>
      <c r="G311" s="64" t="s">
        <v>250</v>
      </c>
      <c r="H311" s="51" t="s">
        <v>11</v>
      </c>
      <c r="I311" s="113">
        <f>_xlfn.CEILING.MATH(E304/20)*_xlfn.CEILING.MATH(E306*E305)</f>
        <v>84</v>
      </c>
      <c r="J311" s="17">
        <v>1868.29</v>
      </c>
      <c r="K311" s="18">
        <f t="shared" si="6"/>
        <v>156936.35999999999</v>
      </c>
      <c r="L311" s="34"/>
      <c r="M311" s="82"/>
      <c r="N311" s="37"/>
    </row>
    <row r="312" spans="1:14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6"/>
        <v xml:space="preserve"> </v>
      </c>
      <c r="L312" s="34"/>
      <c r="M312" s="82"/>
      <c r="N312" s="37"/>
    </row>
    <row r="313" spans="1:14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6"/>
        <v xml:space="preserve"> </v>
      </c>
      <c r="L313" s="34"/>
      <c r="M313" s="82"/>
      <c r="N313" s="37"/>
    </row>
    <row r="314" spans="1:14" x14ac:dyDescent="0.3">
      <c r="A314" s="86"/>
      <c r="B314" s="127" t="s">
        <v>194</v>
      </c>
      <c r="C314" s="127"/>
      <c r="D314" s="128"/>
      <c r="E314" s="62">
        <v>50</v>
      </c>
      <c r="F314" s="56"/>
      <c r="G314" s="63"/>
      <c r="H314" s="51"/>
      <c r="I314" s="45"/>
      <c r="J314" s="17"/>
      <c r="K314" s="18" t="str">
        <f t="shared" si="6"/>
        <v xml:space="preserve"> </v>
      </c>
      <c r="L314" s="34"/>
      <c r="M314" s="82"/>
      <c r="N314" s="37"/>
    </row>
    <row r="315" spans="1:14" x14ac:dyDescent="0.3">
      <c r="A315" s="86"/>
      <c r="B315" s="127" t="s">
        <v>195</v>
      </c>
      <c r="C315" s="127"/>
      <c r="D315" s="128"/>
      <c r="E315" s="62">
        <v>25</v>
      </c>
      <c r="F315" s="56"/>
      <c r="G315" s="63"/>
      <c r="H315" s="51"/>
      <c r="I315" s="45"/>
      <c r="J315" s="17"/>
      <c r="K315" s="18" t="str">
        <f t="shared" si="6"/>
        <v xml:space="preserve"> </v>
      </c>
      <c r="L315" s="34"/>
      <c r="M315" s="82"/>
      <c r="N315" s="37"/>
    </row>
    <row r="316" spans="1:14" x14ac:dyDescent="0.3">
      <c r="A316" s="68" t="s">
        <v>26</v>
      </c>
      <c r="B316" s="68" t="s">
        <v>26</v>
      </c>
      <c r="C316" s="70" t="s">
        <v>263</v>
      </c>
      <c r="D316" s="89">
        <v>0.5</v>
      </c>
      <c r="E316" s="62">
        <v>1.1000000000000001</v>
      </c>
      <c r="F316" s="56" t="s">
        <v>294</v>
      </c>
      <c r="G316" s="64" t="s">
        <v>295</v>
      </c>
      <c r="H316" s="51" t="s">
        <v>11</v>
      </c>
      <c r="I316" s="90">
        <f>E316*E314/80</f>
        <v>0.68750000000000011</v>
      </c>
      <c r="J316" s="17">
        <v>20332.98</v>
      </c>
      <c r="K316" s="18">
        <f t="shared" si="6"/>
        <v>13978.923750000002</v>
      </c>
      <c r="L316" s="34"/>
      <c r="M316" s="82"/>
      <c r="N316" s="37"/>
    </row>
    <row r="317" spans="1:14" ht="26" x14ac:dyDescent="0.3">
      <c r="A317" s="71"/>
      <c r="B317" s="71"/>
      <c r="C317" s="71"/>
      <c r="D317" s="28"/>
      <c r="E317" s="29"/>
      <c r="F317" s="56" t="s">
        <v>201</v>
      </c>
      <c r="G317" s="64" t="s">
        <v>202</v>
      </c>
      <c r="H317" s="51" t="s">
        <v>11</v>
      </c>
      <c r="I317" s="45">
        <f>_xlfn.CEILING.MATH(E314/20)+1</f>
        <v>4</v>
      </c>
      <c r="J317" s="17">
        <v>687.01</v>
      </c>
      <c r="K317" s="18">
        <f t="shared" si="6"/>
        <v>2748.04</v>
      </c>
      <c r="L317" s="34"/>
      <c r="M317" s="82"/>
      <c r="N317" s="37"/>
    </row>
    <row r="318" spans="1:14" x14ac:dyDescent="0.3">
      <c r="A318" s="71"/>
      <c r="B318" s="71"/>
      <c r="C318" s="71"/>
      <c r="D318" s="28"/>
      <c r="E318" s="29"/>
      <c r="F318" s="56" t="s">
        <v>205</v>
      </c>
      <c r="G318" s="64" t="s">
        <v>206</v>
      </c>
      <c r="H318" s="51" t="s">
        <v>11</v>
      </c>
      <c r="I318" s="113">
        <f>_xlfn.CEILING.MATH(E314/20)+1</f>
        <v>4</v>
      </c>
      <c r="J318" s="17">
        <v>674.51</v>
      </c>
      <c r="K318" s="18">
        <f t="shared" si="6"/>
        <v>2698.04</v>
      </c>
      <c r="L318" s="34"/>
      <c r="M318" s="82"/>
      <c r="N318" s="37"/>
    </row>
    <row r="319" spans="1:14" x14ac:dyDescent="0.3">
      <c r="A319" s="71"/>
      <c r="B319" s="71"/>
      <c r="C319" s="71"/>
      <c r="D319" s="28"/>
      <c r="E319" s="29"/>
      <c r="F319" s="56" t="s">
        <v>203</v>
      </c>
      <c r="G319" s="64" t="s">
        <v>204</v>
      </c>
      <c r="H319" s="51" t="s">
        <v>11</v>
      </c>
      <c r="I319" s="45">
        <v>1</v>
      </c>
      <c r="J319" s="17">
        <v>1019.56</v>
      </c>
      <c r="K319" s="18">
        <f t="shared" si="6"/>
        <v>1019.56</v>
      </c>
      <c r="L319" s="34"/>
      <c r="M319" s="82"/>
      <c r="N319" s="37"/>
    </row>
    <row r="320" spans="1:14" x14ac:dyDescent="0.3">
      <c r="A320" s="71"/>
      <c r="B320" s="71"/>
      <c r="C320" s="71"/>
      <c r="D320" s="28"/>
      <c r="E320" s="29"/>
      <c r="F320" s="56" t="s">
        <v>205</v>
      </c>
      <c r="G320" s="64" t="s">
        <v>206</v>
      </c>
      <c r="H320" s="51" t="s">
        <v>11</v>
      </c>
      <c r="I320" s="113">
        <f>1+_xlfn.CEILING.MATH(E314/20)</f>
        <v>4</v>
      </c>
      <c r="J320" s="17">
        <v>674.51</v>
      </c>
      <c r="K320" s="18">
        <f t="shared" si="6"/>
        <v>2698.04</v>
      </c>
      <c r="L320" s="34"/>
      <c r="M320" s="82"/>
      <c r="N320" s="37"/>
    </row>
    <row r="321" spans="1:14" x14ac:dyDescent="0.3">
      <c r="A321" s="71"/>
      <c r="B321" s="71"/>
      <c r="C321" s="71"/>
      <c r="D321" s="28"/>
      <c r="E321" s="29"/>
      <c r="F321" s="56" t="s">
        <v>207</v>
      </c>
      <c r="G321" s="64" t="s">
        <v>208</v>
      </c>
      <c r="H321" s="51" t="s">
        <v>11</v>
      </c>
      <c r="I321" s="114">
        <f>_xlfn.CEILING.MATH(E314/20)*E315*E316/64</f>
        <v>1.2890625</v>
      </c>
      <c r="J321" s="17">
        <v>22529.98</v>
      </c>
      <c r="K321" s="18"/>
      <c r="L321" s="34"/>
      <c r="M321" s="82"/>
      <c r="N321" s="37"/>
    </row>
    <row r="322" spans="1:14" x14ac:dyDescent="0.3">
      <c r="A322" s="71"/>
      <c r="B322" s="71"/>
      <c r="C322" s="71"/>
      <c r="D322" s="28"/>
      <c r="E322" s="29"/>
      <c r="F322" s="56"/>
      <c r="G322" s="64"/>
      <c r="H322" s="51"/>
      <c r="I322" s="45"/>
      <c r="J322" s="17"/>
      <c r="K322" s="18" t="str">
        <f t="shared" si="6"/>
        <v xml:space="preserve"> </v>
      </c>
      <c r="L322" s="34"/>
      <c r="M322" s="82"/>
      <c r="N322" s="37"/>
    </row>
    <row r="323" spans="1:14" x14ac:dyDescent="0.3">
      <c r="A323" s="86"/>
      <c r="B323" s="127" t="s">
        <v>194</v>
      </c>
      <c r="C323" s="127"/>
      <c r="D323" s="128"/>
      <c r="E323" s="62">
        <v>50</v>
      </c>
      <c r="F323" s="56"/>
      <c r="G323" s="63"/>
      <c r="H323" s="51"/>
      <c r="I323" s="45"/>
      <c r="J323" s="17"/>
      <c r="K323" s="18" t="str">
        <f t="shared" si="6"/>
        <v xml:space="preserve"> </v>
      </c>
      <c r="L323" s="34"/>
      <c r="M323" s="82"/>
      <c r="N323" s="37"/>
    </row>
    <row r="324" spans="1:14" x14ac:dyDescent="0.3">
      <c r="A324" s="86"/>
      <c r="B324" s="127" t="s">
        <v>195</v>
      </c>
      <c r="C324" s="127"/>
      <c r="D324" s="128"/>
      <c r="E324" s="62">
        <v>25</v>
      </c>
      <c r="F324" s="56"/>
      <c r="G324" s="63"/>
      <c r="H324" s="51"/>
      <c r="I324" s="45"/>
      <c r="J324" s="17"/>
      <c r="K324" s="18" t="str">
        <f t="shared" si="6"/>
        <v xml:space="preserve"> </v>
      </c>
      <c r="L324" s="34"/>
      <c r="M324" s="82"/>
      <c r="N324" s="37"/>
    </row>
    <row r="325" spans="1:14" x14ac:dyDescent="0.3">
      <c r="A325" s="68" t="s">
        <v>26</v>
      </c>
      <c r="B325" s="68" t="s">
        <v>211</v>
      </c>
      <c r="C325" s="70" t="s">
        <v>263</v>
      </c>
      <c r="D325" s="89">
        <v>0.5</v>
      </c>
      <c r="E325" s="62">
        <v>1.1000000000000001</v>
      </c>
      <c r="F325" s="56" t="s">
        <v>294</v>
      </c>
      <c r="G325" s="64" t="s">
        <v>295</v>
      </c>
      <c r="H325" s="51" t="s">
        <v>11</v>
      </c>
      <c r="I325" s="90">
        <f>E325*E323/80</f>
        <v>0.68750000000000011</v>
      </c>
      <c r="J325" s="17">
        <v>20332.98</v>
      </c>
      <c r="K325" s="18">
        <f t="shared" si="6"/>
        <v>13978.923750000002</v>
      </c>
      <c r="L325" s="34"/>
      <c r="M325" s="82"/>
      <c r="N325" s="37"/>
    </row>
    <row r="326" spans="1:14" x14ac:dyDescent="0.3">
      <c r="A326" s="71"/>
      <c r="B326" s="71"/>
      <c r="C326" s="71"/>
      <c r="D326" s="28"/>
      <c r="E326" s="29"/>
      <c r="F326" s="56" t="s">
        <v>214</v>
      </c>
      <c r="G326" s="64" t="s">
        <v>215</v>
      </c>
      <c r="H326" s="51" t="s">
        <v>11</v>
      </c>
      <c r="I326" s="45">
        <f>_xlfn.CEILING.MATH(E323/20)+1</f>
        <v>4</v>
      </c>
      <c r="J326" s="17">
        <v>559.12</v>
      </c>
      <c r="K326" s="18">
        <f t="shared" si="6"/>
        <v>2236.48</v>
      </c>
      <c r="L326" s="34"/>
      <c r="M326" s="82"/>
      <c r="N326" s="37"/>
    </row>
    <row r="327" spans="1:14" x14ac:dyDescent="0.3">
      <c r="A327" s="71"/>
      <c r="B327" s="71"/>
      <c r="C327" s="71"/>
      <c r="D327" s="28"/>
      <c r="E327" s="29"/>
      <c r="F327" s="56" t="s">
        <v>205</v>
      </c>
      <c r="G327" s="64" t="s">
        <v>206</v>
      </c>
      <c r="H327" s="51" t="s">
        <v>11</v>
      </c>
      <c r="I327" s="113">
        <f>_xlfn.CEILING.MATH(E323/20)+1</f>
        <v>4</v>
      </c>
      <c r="J327" s="17">
        <v>674.51</v>
      </c>
      <c r="K327" s="18">
        <f t="shared" si="6"/>
        <v>2698.04</v>
      </c>
      <c r="L327" s="34"/>
      <c r="M327" s="82"/>
      <c r="N327" s="37"/>
    </row>
    <row r="328" spans="1:14" x14ac:dyDescent="0.3">
      <c r="A328" s="71"/>
      <c r="B328" s="71"/>
      <c r="C328" s="71"/>
      <c r="D328" s="28"/>
      <c r="E328" s="29"/>
      <c r="F328" s="56" t="s">
        <v>216</v>
      </c>
      <c r="G328" s="64" t="s">
        <v>217</v>
      </c>
      <c r="H328" s="51" t="s">
        <v>11</v>
      </c>
      <c r="I328" s="45">
        <v>1</v>
      </c>
      <c r="J328" s="17">
        <v>783.47</v>
      </c>
      <c r="K328" s="18">
        <f t="shared" si="6"/>
        <v>783.47</v>
      </c>
      <c r="L328" s="34"/>
      <c r="M328" s="82"/>
      <c r="N328" s="37"/>
    </row>
    <row r="329" spans="1:14" x14ac:dyDescent="0.3">
      <c r="A329" s="71"/>
      <c r="B329" s="71"/>
      <c r="C329" s="71"/>
      <c r="D329" s="28"/>
      <c r="E329" s="29"/>
      <c r="F329" s="56" t="s">
        <v>218</v>
      </c>
      <c r="G329" s="64" t="s">
        <v>219</v>
      </c>
      <c r="H329" s="51" t="s">
        <v>11</v>
      </c>
      <c r="I329" s="113">
        <f>1+_xlfn.CEILING.MATH(E323/20)</f>
        <v>4</v>
      </c>
      <c r="J329" s="17">
        <v>549.17999999999995</v>
      </c>
      <c r="K329" s="18">
        <f t="shared" si="6"/>
        <v>2196.7199999999998</v>
      </c>
      <c r="L329" s="34"/>
      <c r="M329" s="82"/>
      <c r="N329" s="37"/>
    </row>
    <row r="330" spans="1:14" x14ac:dyDescent="0.3">
      <c r="A330" s="71"/>
      <c r="B330" s="71"/>
      <c r="C330" s="71"/>
      <c r="D330" s="28"/>
      <c r="E330" s="29"/>
      <c r="F330" s="56" t="s">
        <v>207</v>
      </c>
      <c r="G330" s="64" t="s">
        <v>208</v>
      </c>
      <c r="H330" s="51" t="s">
        <v>11</v>
      </c>
      <c r="I330" s="114">
        <f>_xlfn.CEILING.MATH(E323/20)*E324*E325/64</f>
        <v>1.2890625</v>
      </c>
      <c r="J330" s="17">
        <v>22529.98</v>
      </c>
      <c r="K330" s="18"/>
      <c r="L330" s="34"/>
      <c r="M330" s="82"/>
      <c r="N330" s="37"/>
    </row>
    <row r="331" spans="1:14" x14ac:dyDescent="0.3">
      <c r="A331" s="71"/>
      <c r="B331" s="71"/>
      <c r="C331" s="71"/>
      <c r="D331" s="28"/>
      <c r="E331" s="29"/>
      <c r="F331" s="56"/>
      <c r="G331" s="64"/>
      <c r="H331" s="51"/>
      <c r="I331" s="45"/>
      <c r="J331" s="17"/>
      <c r="K331" s="18" t="str">
        <f t="shared" si="6"/>
        <v xml:space="preserve"> </v>
      </c>
      <c r="L331" s="34"/>
      <c r="M331" s="82"/>
      <c r="N331" s="37"/>
    </row>
    <row r="332" spans="1:14" x14ac:dyDescent="0.3">
      <c r="A332" s="86"/>
      <c r="B332" s="127" t="s">
        <v>194</v>
      </c>
      <c r="C332" s="127"/>
      <c r="D332" s="128"/>
      <c r="E332" s="62">
        <v>50</v>
      </c>
      <c r="F332" s="56"/>
      <c r="G332" s="63"/>
      <c r="H332" s="51"/>
      <c r="I332" s="45"/>
      <c r="J332" s="17"/>
      <c r="K332" s="18" t="str">
        <f t="shared" si="6"/>
        <v xml:space="preserve"> </v>
      </c>
      <c r="L332" s="34"/>
      <c r="M332" s="82"/>
      <c r="N332" s="37"/>
    </row>
    <row r="333" spans="1:14" x14ac:dyDescent="0.3">
      <c r="A333" s="86"/>
      <c r="B333" s="127" t="s">
        <v>195</v>
      </c>
      <c r="C333" s="127"/>
      <c r="D333" s="128"/>
      <c r="E333" s="62">
        <v>25</v>
      </c>
      <c r="F333" s="56"/>
      <c r="G333" s="63"/>
      <c r="H333" s="51"/>
      <c r="I333" s="45"/>
      <c r="J333" s="17"/>
      <c r="K333" s="18" t="str">
        <f t="shared" si="6"/>
        <v xml:space="preserve"> </v>
      </c>
      <c r="L333" s="34"/>
      <c r="M333" s="82"/>
      <c r="N333" s="37"/>
    </row>
    <row r="334" spans="1:14" x14ac:dyDescent="0.3">
      <c r="A334" s="68" t="s">
        <v>26</v>
      </c>
      <c r="B334" s="68" t="s">
        <v>222</v>
      </c>
      <c r="C334" s="70" t="s">
        <v>263</v>
      </c>
      <c r="D334" s="89">
        <v>0.5</v>
      </c>
      <c r="E334" s="62">
        <v>1.1000000000000001</v>
      </c>
      <c r="F334" s="56" t="s">
        <v>294</v>
      </c>
      <c r="G334" s="64" t="s">
        <v>295</v>
      </c>
      <c r="H334" s="51" t="s">
        <v>11</v>
      </c>
      <c r="I334" s="90">
        <f>E334*E332/80</f>
        <v>0.68750000000000011</v>
      </c>
      <c r="J334" s="17">
        <v>20332.98</v>
      </c>
      <c r="K334" s="18">
        <f t="shared" si="6"/>
        <v>13978.923750000002</v>
      </c>
      <c r="L334" s="34"/>
      <c r="M334" s="82"/>
      <c r="N334" s="37"/>
    </row>
    <row r="335" spans="1:14" x14ac:dyDescent="0.3">
      <c r="A335" s="71"/>
      <c r="B335" s="71"/>
      <c r="C335" s="71"/>
      <c r="D335" s="28"/>
      <c r="E335" s="29"/>
      <c r="F335" s="56" t="s">
        <v>225</v>
      </c>
      <c r="G335" s="64" t="s">
        <v>226</v>
      </c>
      <c r="H335" s="51" t="s">
        <v>11</v>
      </c>
      <c r="I335" s="45">
        <f>_xlfn.CEILING.MATH(E332/20)+1</f>
        <v>4</v>
      </c>
      <c r="J335" s="17">
        <v>558.62</v>
      </c>
      <c r="K335" s="18">
        <f t="shared" si="6"/>
        <v>2234.48</v>
      </c>
      <c r="L335" s="34"/>
      <c r="M335" s="82"/>
      <c r="N335" s="37"/>
    </row>
    <row r="336" spans="1:14" x14ac:dyDescent="0.3">
      <c r="A336" s="71"/>
      <c r="B336" s="71"/>
      <c r="C336" s="71"/>
      <c r="D336" s="28"/>
      <c r="E336" s="29"/>
      <c r="F336" s="56" t="s">
        <v>205</v>
      </c>
      <c r="G336" s="64" t="s">
        <v>206</v>
      </c>
      <c r="H336" s="51" t="s">
        <v>11</v>
      </c>
      <c r="I336" s="113">
        <f>_xlfn.CEILING.MATH(E332/20)+1</f>
        <v>4</v>
      </c>
      <c r="J336" s="17">
        <v>674.51</v>
      </c>
      <c r="K336" s="18">
        <f t="shared" si="6"/>
        <v>2698.04</v>
      </c>
      <c r="L336" s="34"/>
      <c r="M336" s="82"/>
      <c r="N336" s="37"/>
    </row>
    <row r="337" spans="1:14" x14ac:dyDescent="0.3">
      <c r="A337" s="71"/>
      <c r="B337" s="71"/>
      <c r="C337" s="71"/>
      <c r="D337" s="28"/>
      <c r="E337" s="29"/>
      <c r="F337" s="56" t="s">
        <v>227</v>
      </c>
      <c r="G337" s="64" t="s">
        <v>228</v>
      </c>
      <c r="H337" s="51" t="s">
        <v>11</v>
      </c>
      <c r="I337" s="45">
        <v>1</v>
      </c>
      <c r="J337" s="17">
        <v>783.47</v>
      </c>
      <c r="K337" s="18">
        <f t="shared" si="6"/>
        <v>783.47</v>
      </c>
      <c r="L337" s="34"/>
      <c r="M337" s="82"/>
      <c r="N337" s="37"/>
    </row>
    <row r="338" spans="1:14" x14ac:dyDescent="0.3">
      <c r="A338" s="71"/>
      <c r="B338" s="71"/>
      <c r="C338" s="71"/>
      <c r="D338" s="28"/>
      <c r="E338" s="29"/>
      <c r="F338" s="56" t="s">
        <v>205</v>
      </c>
      <c r="G338" s="64" t="s">
        <v>206</v>
      </c>
      <c r="H338" s="51" t="s">
        <v>11</v>
      </c>
      <c r="I338" s="113">
        <f>1+_xlfn.CEILING.MATH(E332/20)</f>
        <v>4</v>
      </c>
      <c r="J338" s="17">
        <v>674.51</v>
      </c>
      <c r="K338" s="18">
        <f t="shared" si="6"/>
        <v>2698.04</v>
      </c>
      <c r="L338" s="34"/>
      <c r="M338" s="82"/>
      <c r="N338" s="37"/>
    </row>
    <row r="339" spans="1:14" x14ac:dyDescent="0.3">
      <c r="A339" s="71"/>
      <c r="B339" s="71"/>
      <c r="C339" s="71"/>
      <c r="D339" s="28"/>
      <c r="E339" s="29"/>
      <c r="F339" s="56" t="s">
        <v>207</v>
      </c>
      <c r="G339" s="64" t="s">
        <v>208</v>
      </c>
      <c r="H339" s="51" t="s">
        <v>11</v>
      </c>
      <c r="I339" s="114">
        <f>_xlfn.CEILING.MATH(E332/20)*E333*E334/64</f>
        <v>1.2890625</v>
      </c>
      <c r="J339" s="17">
        <v>22529.98</v>
      </c>
      <c r="K339" s="18">
        <f t="shared" si="6"/>
        <v>29042.552343749998</v>
      </c>
      <c r="L339" s="34"/>
      <c r="M339" s="82"/>
      <c r="N339" s="37"/>
    </row>
    <row r="340" spans="1:14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6"/>
        <v xml:space="preserve"> </v>
      </c>
      <c r="L340" s="34"/>
      <c r="M340" s="82"/>
      <c r="N340" s="37"/>
    </row>
    <row r="341" spans="1:14" x14ac:dyDescent="0.3">
      <c r="A341" s="86"/>
      <c r="B341" s="127" t="s">
        <v>194</v>
      </c>
      <c r="C341" s="127"/>
      <c r="D341" s="128"/>
      <c r="E341" s="62">
        <v>50</v>
      </c>
      <c r="F341" s="56"/>
      <c r="G341" s="63"/>
      <c r="H341" s="51"/>
      <c r="I341" s="45"/>
      <c r="J341" s="17"/>
      <c r="K341" s="18" t="str">
        <f t="shared" si="6"/>
        <v xml:space="preserve"> </v>
      </c>
      <c r="L341" s="34"/>
      <c r="M341" s="82"/>
      <c r="N341" s="37"/>
    </row>
    <row r="342" spans="1:14" x14ac:dyDescent="0.3">
      <c r="A342" s="86"/>
      <c r="B342" s="127" t="s">
        <v>195</v>
      </c>
      <c r="C342" s="127"/>
      <c r="D342" s="128"/>
      <c r="E342" s="62">
        <v>25</v>
      </c>
      <c r="F342" s="56"/>
      <c r="G342" s="63"/>
      <c r="H342" s="51"/>
      <c r="I342" s="45"/>
      <c r="J342" s="17"/>
      <c r="K342" s="18" t="str">
        <f t="shared" si="6"/>
        <v xml:space="preserve"> </v>
      </c>
      <c r="L342" s="34"/>
      <c r="M342" s="82"/>
      <c r="N342" s="37"/>
    </row>
    <row r="343" spans="1:14" x14ac:dyDescent="0.3">
      <c r="A343" s="68" t="s">
        <v>26</v>
      </c>
      <c r="B343" s="68" t="s">
        <v>265</v>
      </c>
      <c r="C343" s="70" t="s">
        <v>266</v>
      </c>
      <c r="D343" s="89">
        <v>0.5</v>
      </c>
      <c r="E343" s="62">
        <v>1.1000000000000001</v>
      </c>
      <c r="F343" s="56" t="s">
        <v>294</v>
      </c>
      <c r="G343" s="64" t="s">
        <v>295</v>
      </c>
      <c r="H343" s="51" t="s">
        <v>11</v>
      </c>
      <c r="I343" s="90">
        <f>E343*E341/80</f>
        <v>0.68750000000000011</v>
      </c>
      <c r="J343" s="17">
        <v>20332.98</v>
      </c>
      <c r="K343" s="18">
        <f t="shared" si="6"/>
        <v>13978.923750000002</v>
      </c>
      <c r="L343" s="34"/>
      <c r="M343" s="82"/>
      <c r="N343" s="37"/>
    </row>
    <row r="344" spans="1:14" x14ac:dyDescent="0.3">
      <c r="A344" s="71"/>
      <c r="B344" s="71"/>
      <c r="C344" s="71"/>
      <c r="D344" s="28"/>
      <c r="E344" s="29"/>
      <c r="F344" s="56" t="s">
        <v>267</v>
      </c>
      <c r="G344" s="64" t="s">
        <v>268</v>
      </c>
      <c r="H344" s="51" t="s">
        <v>11</v>
      </c>
      <c r="I344" s="45">
        <f>_xlfn.CEILING.MATH(E343*E341/D343)</f>
        <v>110</v>
      </c>
      <c r="J344" s="17">
        <v>450.47</v>
      </c>
      <c r="K344" s="18">
        <f t="shared" si="6"/>
        <v>49551.700000000004</v>
      </c>
      <c r="L344" s="34"/>
      <c r="M344" s="82"/>
      <c r="N344" s="37"/>
    </row>
    <row r="345" spans="1:14" x14ac:dyDescent="0.3">
      <c r="A345" s="71"/>
      <c r="B345" s="71"/>
      <c r="C345" s="71"/>
      <c r="D345" s="28"/>
      <c r="E345" s="29"/>
      <c r="F345" s="56" t="s">
        <v>269</v>
      </c>
      <c r="G345" s="64" t="s">
        <v>270</v>
      </c>
      <c r="H345" s="51" t="s">
        <v>11</v>
      </c>
      <c r="I345" s="45">
        <f>_xlfn.CEILING.MATH(I344/4)</f>
        <v>28</v>
      </c>
      <c r="J345" s="17">
        <v>202.99</v>
      </c>
      <c r="K345" s="18">
        <f t="shared" si="6"/>
        <v>5683.72</v>
      </c>
      <c r="L345" s="34"/>
      <c r="M345" s="82"/>
      <c r="N345" s="37"/>
    </row>
    <row r="346" spans="1:14" x14ac:dyDescent="0.3">
      <c r="A346" s="71"/>
      <c r="B346" s="71"/>
      <c r="C346" s="71"/>
      <c r="D346" s="28"/>
      <c r="E346" s="29"/>
      <c r="F346" s="56" t="s">
        <v>271</v>
      </c>
      <c r="G346" s="64" t="s">
        <v>272</v>
      </c>
      <c r="H346" s="51" t="s">
        <v>11</v>
      </c>
      <c r="I346" s="45">
        <f>I344</f>
        <v>110</v>
      </c>
      <c r="J346" s="17">
        <v>31.74</v>
      </c>
      <c r="K346" s="18">
        <f t="shared" si="6"/>
        <v>3491.3999999999996</v>
      </c>
      <c r="L346" s="34"/>
      <c r="M346" s="82"/>
      <c r="N346" s="37"/>
    </row>
    <row r="347" spans="1:14" x14ac:dyDescent="0.3">
      <c r="A347" s="71"/>
      <c r="B347" s="71"/>
      <c r="C347" s="71"/>
      <c r="D347" s="28"/>
      <c r="E347" s="29"/>
      <c r="F347" s="56" t="s">
        <v>273</v>
      </c>
      <c r="G347" s="64" t="s">
        <v>274</v>
      </c>
      <c r="H347" s="51" t="s">
        <v>11</v>
      </c>
      <c r="I347" s="45">
        <f>2*I344</f>
        <v>220</v>
      </c>
      <c r="J347" s="17">
        <v>7.6</v>
      </c>
      <c r="K347" s="18">
        <f t="shared" si="6"/>
        <v>1672</v>
      </c>
      <c r="L347" s="34"/>
      <c r="M347" s="82"/>
      <c r="N347" s="37"/>
    </row>
    <row r="348" spans="1:14" ht="26" x14ac:dyDescent="0.3">
      <c r="A348" s="71"/>
      <c r="B348" s="71"/>
      <c r="C348" s="71"/>
      <c r="D348" s="28"/>
      <c r="E348" s="29"/>
      <c r="F348" s="56" t="s">
        <v>201</v>
      </c>
      <c r="G348" s="64" t="s">
        <v>202</v>
      </c>
      <c r="H348" s="51" t="s">
        <v>11</v>
      </c>
      <c r="I348" s="45">
        <f>_xlfn.CEILING.MATH(E341/20)+1</f>
        <v>4</v>
      </c>
      <c r="J348" s="17">
        <v>687.01</v>
      </c>
      <c r="K348" s="18">
        <f t="shared" si="6"/>
        <v>2748.04</v>
      </c>
      <c r="L348" s="34"/>
      <c r="M348" s="82"/>
      <c r="N348" s="37"/>
    </row>
    <row r="349" spans="1:14" x14ac:dyDescent="0.3">
      <c r="A349" s="71"/>
      <c r="B349" s="71"/>
      <c r="C349" s="71"/>
      <c r="D349" s="28"/>
      <c r="E349" s="29"/>
      <c r="F349" s="56" t="s">
        <v>216</v>
      </c>
      <c r="G349" s="64" t="s">
        <v>217</v>
      </c>
      <c r="H349" s="51" t="s">
        <v>11</v>
      </c>
      <c r="I349" s="45">
        <v>1</v>
      </c>
      <c r="J349" s="17">
        <v>783.47</v>
      </c>
      <c r="K349" s="18">
        <f t="shared" ref="K349:K413" si="7">IF(I349,IF(ISNUMBER(J349),J349*I349," ")," ")</f>
        <v>783.47</v>
      </c>
      <c r="L349" s="34"/>
      <c r="M349" s="82"/>
      <c r="N349" s="37"/>
    </row>
    <row r="350" spans="1:14" x14ac:dyDescent="0.3">
      <c r="A350" s="71"/>
      <c r="B350" s="71"/>
      <c r="C350" s="71"/>
      <c r="D350" s="28"/>
      <c r="E350" s="29"/>
      <c r="F350" s="56" t="s">
        <v>218</v>
      </c>
      <c r="G350" s="64" t="s">
        <v>219</v>
      </c>
      <c r="H350" s="51" t="s">
        <v>11</v>
      </c>
      <c r="I350" s="113">
        <f>1+_xlfn.CEILING.MATH(E341/20)</f>
        <v>4</v>
      </c>
      <c r="J350" s="17">
        <v>549.17999999999995</v>
      </c>
      <c r="K350" s="18">
        <f t="shared" si="7"/>
        <v>2196.7199999999998</v>
      </c>
      <c r="L350" s="34"/>
      <c r="M350" s="82"/>
      <c r="N350" s="37"/>
    </row>
    <row r="351" spans="1:14" x14ac:dyDescent="0.3">
      <c r="A351" s="71"/>
      <c r="B351" s="71"/>
      <c r="C351" s="71"/>
      <c r="D351" s="28"/>
      <c r="E351" s="29"/>
      <c r="F351" s="56" t="s">
        <v>207</v>
      </c>
      <c r="G351" s="64" t="s">
        <v>208</v>
      </c>
      <c r="H351" s="51" t="s">
        <v>11</v>
      </c>
      <c r="I351" s="114">
        <f>_xlfn.CEILING.MATH(E341/20)*E342*E343/64</f>
        <v>1.2890625</v>
      </c>
      <c r="J351" s="17">
        <v>22529.98</v>
      </c>
      <c r="K351" s="18">
        <f t="shared" si="7"/>
        <v>29042.552343749998</v>
      </c>
      <c r="L351" s="34"/>
      <c r="M351" s="82"/>
      <c r="N351" s="37"/>
    </row>
    <row r="352" spans="1:14" x14ac:dyDescent="0.3">
      <c r="A352" s="71"/>
      <c r="B352" s="71"/>
      <c r="C352" s="71"/>
      <c r="D352" s="28"/>
      <c r="E352" s="29"/>
      <c r="F352" s="56" t="s">
        <v>220</v>
      </c>
      <c r="G352" s="64" t="s">
        <v>221</v>
      </c>
      <c r="H352" s="51" t="s">
        <v>11</v>
      </c>
      <c r="I352" s="113">
        <f>_xlfn.CEILING.MATH(E341/20)*_xlfn.CEILING.MATH(E343*E342)</f>
        <v>84</v>
      </c>
      <c r="J352" s="17">
        <v>421.07</v>
      </c>
      <c r="K352" s="18">
        <f t="shared" si="7"/>
        <v>35369.879999999997</v>
      </c>
      <c r="L352" s="34"/>
      <c r="M352" s="82"/>
      <c r="N352" s="37"/>
    </row>
    <row r="353" spans="1:14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7"/>
        <v xml:space="preserve"> </v>
      </c>
      <c r="L353" s="34"/>
      <c r="M353" s="82"/>
      <c r="N353" s="37"/>
    </row>
    <row r="354" spans="1:14" x14ac:dyDescent="0.3">
      <c r="A354" s="86"/>
      <c r="B354" s="127" t="s">
        <v>194</v>
      </c>
      <c r="C354" s="127"/>
      <c r="D354" s="128"/>
      <c r="E354" s="62">
        <v>50</v>
      </c>
      <c r="F354" s="56"/>
      <c r="G354" s="63"/>
      <c r="H354" s="51"/>
      <c r="I354" s="45"/>
      <c r="J354" s="17"/>
      <c r="K354" s="18" t="str">
        <f t="shared" si="7"/>
        <v xml:space="preserve"> </v>
      </c>
      <c r="L354" s="34"/>
      <c r="M354" s="82"/>
      <c r="N354" s="37"/>
    </row>
    <row r="355" spans="1:14" x14ac:dyDescent="0.3">
      <c r="A355" s="86"/>
      <c r="B355" s="127" t="s">
        <v>195</v>
      </c>
      <c r="C355" s="127"/>
      <c r="D355" s="128"/>
      <c r="E355" s="62">
        <v>25</v>
      </c>
      <c r="F355" s="56"/>
      <c r="G355" s="63"/>
      <c r="H355" s="51"/>
      <c r="I355" s="45"/>
      <c r="J355" s="17"/>
      <c r="K355" s="18" t="str">
        <f t="shared" si="7"/>
        <v xml:space="preserve"> </v>
      </c>
      <c r="L355" s="34"/>
      <c r="M355" s="82"/>
      <c r="N355" s="37"/>
    </row>
    <row r="356" spans="1:14" ht="13" customHeight="1" x14ac:dyDescent="0.3">
      <c r="A356" s="68" t="s">
        <v>88</v>
      </c>
      <c r="B356" s="68" t="s">
        <v>275</v>
      </c>
      <c r="C356" s="70" t="s">
        <v>266</v>
      </c>
      <c r="D356" s="89">
        <v>0.5</v>
      </c>
      <c r="E356" s="62">
        <v>1.1000000000000001</v>
      </c>
      <c r="F356" s="56" t="s">
        <v>296</v>
      </c>
      <c r="G356" s="64" t="s">
        <v>297</v>
      </c>
      <c r="H356" s="51" t="s">
        <v>11</v>
      </c>
      <c r="I356" s="90">
        <f>E356*E354/100</f>
        <v>0.55000000000000004</v>
      </c>
      <c r="J356" s="17">
        <v>301623.06</v>
      </c>
      <c r="K356" s="18">
        <f t="shared" si="7"/>
        <v>165892.68300000002</v>
      </c>
      <c r="L356" s="34"/>
      <c r="M356" s="82" t="s">
        <v>12</v>
      </c>
      <c r="N356" s="37"/>
    </row>
    <row r="357" spans="1:14" x14ac:dyDescent="0.3">
      <c r="A357" s="71"/>
      <c r="B357" s="71"/>
      <c r="C357" s="71"/>
      <c r="D357" s="28"/>
      <c r="E357" s="29"/>
      <c r="F357" s="56" t="s">
        <v>276</v>
      </c>
      <c r="G357" s="64" t="s">
        <v>277</v>
      </c>
      <c r="H357" s="51" t="s">
        <v>11</v>
      </c>
      <c r="I357" s="45">
        <f>_xlfn.CEILING.MATH(E356*E354/D356)</f>
        <v>110</v>
      </c>
      <c r="J357" s="17">
        <v>1279.45</v>
      </c>
      <c r="K357" s="18">
        <f t="shared" si="7"/>
        <v>140739.5</v>
      </c>
      <c r="L357" s="34"/>
      <c r="M357" s="82"/>
      <c r="N357" s="37"/>
    </row>
    <row r="358" spans="1:14" ht="26" x14ac:dyDescent="0.3">
      <c r="A358" s="71"/>
      <c r="B358" s="71"/>
      <c r="C358" s="71"/>
      <c r="D358" s="28"/>
      <c r="E358" s="29"/>
      <c r="F358" s="56" t="s">
        <v>278</v>
      </c>
      <c r="G358" s="64" t="s">
        <v>279</v>
      </c>
      <c r="H358" s="51" t="s">
        <v>11</v>
      </c>
      <c r="I358" s="45">
        <f>_xlfn.CEILING.MATH(I357/4)</f>
        <v>28</v>
      </c>
      <c r="J358" s="17">
        <v>2695</v>
      </c>
      <c r="K358" s="18">
        <f t="shared" si="7"/>
        <v>75460</v>
      </c>
      <c r="L358" s="34"/>
      <c r="M358" s="82"/>
      <c r="N358" s="37"/>
    </row>
    <row r="359" spans="1:14" x14ac:dyDescent="0.3">
      <c r="A359" s="71"/>
      <c r="B359" s="71"/>
      <c r="C359" s="71"/>
      <c r="D359" s="28"/>
      <c r="E359" s="29"/>
      <c r="F359" s="56" t="s">
        <v>280</v>
      </c>
      <c r="G359" s="64" t="s">
        <v>281</v>
      </c>
      <c r="H359" s="51" t="s">
        <v>11</v>
      </c>
      <c r="I359" s="45">
        <f>I357</f>
        <v>110</v>
      </c>
      <c r="J359" s="17">
        <v>52.72</v>
      </c>
      <c r="K359" s="18">
        <f t="shared" si="7"/>
        <v>5799.2</v>
      </c>
      <c r="L359" s="34"/>
      <c r="M359" s="82"/>
      <c r="N359" s="37"/>
    </row>
    <row r="360" spans="1:14" x14ac:dyDescent="0.3">
      <c r="A360" s="71"/>
      <c r="B360" s="71"/>
      <c r="C360" s="71"/>
      <c r="D360" s="28"/>
      <c r="E360" s="29"/>
      <c r="F360" s="92" t="s">
        <v>273</v>
      </c>
      <c r="G360" s="93" t="s">
        <v>274</v>
      </c>
      <c r="H360" s="51" t="s">
        <v>11</v>
      </c>
      <c r="I360" s="45">
        <f>2*I357</f>
        <v>220</v>
      </c>
      <c r="J360" s="17">
        <v>7.6</v>
      </c>
      <c r="K360" s="18">
        <f t="shared" si="7"/>
        <v>1672</v>
      </c>
      <c r="L360" s="34"/>
      <c r="M360" s="82"/>
      <c r="N360" s="37"/>
    </row>
    <row r="361" spans="1:14" ht="26" x14ac:dyDescent="0.3">
      <c r="A361" s="71"/>
      <c r="B361" s="71"/>
      <c r="C361" s="71"/>
      <c r="D361" s="28"/>
      <c r="E361" s="29"/>
      <c r="F361" s="56" t="s">
        <v>201</v>
      </c>
      <c r="G361" s="64" t="s">
        <v>202</v>
      </c>
      <c r="H361" s="51" t="s">
        <v>11</v>
      </c>
      <c r="I361" s="45">
        <f>_xlfn.CEILING.MATH(E354/20)+1</f>
        <v>4</v>
      </c>
      <c r="J361" s="17">
        <v>687.01</v>
      </c>
      <c r="K361" s="18">
        <f t="shared" si="7"/>
        <v>2748.04</v>
      </c>
      <c r="L361" s="34"/>
      <c r="M361" s="82"/>
      <c r="N361" s="37"/>
    </row>
    <row r="362" spans="1:14" x14ac:dyDescent="0.3">
      <c r="A362" s="71"/>
      <c r="B362" s="71"/>
      <c r="C362" s="71"/>
      <c r="D362" s="28"/>
      <c r="E362" s="29"/>
      <c r="F362" s="56" t="s">
        <v>216</v>
      </c>
      <c r="G362" s="64" t="s">
        <v>217</v>
      </c>
      <c r="H362" s="51" t="s">
        <v>11</v>
      </c>
      <c r="I362" s="45">
        <v>1</v>
      </c>
      <c r="J362" s="17">
        <v>783.47</v>
      </c>
      <c r="K362" s="18">
        <f t="shared" si="7"/>
        <v>783.47</v>
      </c>
      <c r="L362" s="34"/>
      <c r="M362" s="82"/>
      <c r="N362" s="37"/>
    </row>
    <row r="363" spans="1:14" x14ac:dyDescent="0.3">
      <c r="A363" s="71"/>
      <c r="B363" s="71"/>
      <c r="C363" s="71"/>
      <c r="D363" s="28"/>
      <c r="E363" s="29"/>
      <c r="F363" s="56" t="s">
        <v>218</v>
      </c>
      <c r="G363" s="64" t="s">
        <v>219</v>
      </c>
      <c r="H363" s="51" t="s">
        <v>11</v>
      </c>
      <c r="I363" s="113">
        <f>1+_xlfn.CEILING.MATH(E354/20)</f>
        <v>4</v>
      </c>
      <c r="J363" s="17">
        <v>549.17999999999995</v>
      </c>
      <c r="K363" s="18">
        <f t="shared" si="7"/>
        <v>2196.7199999999998</v>
      </c>
      <c r="L363" s="34"/>
      <c r="M363" s="82"/>
      <c r="N363" s="37"/>
    </row>
    <row r="364" spans="1:14" x14ac:dyDescent="0.3">
      <c r="A364" s="71"/>
      <c r="B364" s="71"/>
      <c r="C364" s="71"/>
      <c r="D364" s="28"/>
      <c r="E364" s="29"/>
      <c r="F364" s="56" t="s">
        <v>239</v>
      </c>
      <c r="G364" s="64" t="s">
        <v>240</v>
      </c>
      <c r="H364" s="51" t="s">
        <v>11</v>
      </c>
      <c r="I364" s="114">
        <f>_xlfn.CEILING.MATH(E354/20)*E355*E356/64</f>
        <v>1.2890625</v>
      </c>
      <c r="J364" s="17">
        <v>241861.24</v>
      </c>
      <c r="K364" s="18">
        <f t="shared" si="7"/>
        <v>311774.25468750001</v>
      </c>
      <c r="L364" s="34"/>
      <c r="M364" s="82"/>
      <c r="N364" s="37"/>
    </row>
    <row r="365" spans="1:14" x14ac:dyDescent="0.3">
      <c r="A365" s="71"/>
      <c r="B365" s="71"/>
      <c r="C365" s="71"/>
      <c r="D365" s="28"/>
      <c r="E365" s="29"/>
      <c r="F365" s="56" t="s">
        <v>241</v>
      </c>
      <c r="G365" s="64" t="s">
        <v>242</v>
      </c>
      <c r="H365" s="51" t="s">
        <v>11</v>
      </c>
      <c r="I365" s="113">
        <f>_xlfn.CEILING.MATH(E354/20)*_xlfn.CEILING.MATH(E356*E355)</f>
        <v>84</v>
      </c>
      <c r="J365" s="17">
        <v>795.94</v>
      </c>
      <c r="K365" s="18">
        <f t="shared" si="7"/>
        <v>66858.960000000006</v>
      </c>
      <c r="L365" s="34"/>
      <c r="M365" s="82"/>
      <c r="N365" s="37"/>
    </row>
    <row r="366" spans="1:14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7"/>
        <v xml:space="preserve"> </v>
      </c>
      <c r="L366" s="34"/>
      <c r="M366" s="82"/>
      <c r="N366" s="37"/>
    </row>
    <row r="367" spans="1:14" x14ac:dyDescent="0.3">
      <c r="A367" s="86"/>
      <c r="B367" s="127" t="s">
        <v>194</v>
      </c>
      <c r="C367" s="127"/>
      <c r="D367" s="128"/>
      <c r="E367" s="62">
        <v>50</v>
      </c>
      <c r="F367" s="56"/>
      <c r="G367" s="63"/>
      <c r="H367" s="51"/>
      <c r="I367" s="45"/>
      <c r="J367" s="17"/>
      <c r="K367" s="18" t="str">
        <f t="shared" si="7"/>
        <v xml:space="preserve"> </v>
      </c>
      <c r="L367" s="34"/>
      <c r="M367" s="82"/>
      <c r="N367" s="37"/>
    </row>
    <row r="368" spans="1:14" x14ac:dyDescent="0.3">
      <c r="A368" s="86"/>
      <c r="B368" s="127" t="s">
        <v>195</v>
      </c>
      <c r="C368" s="127"/>
      <c r="D368" s="128"/>
      <c r="E368" s="62">
        <v>25</v>
      </c>
      <c r="F368" s="56"/>
      <c r="G368" s="63"/>
      <c r="H368" s="51"/>
      <c r="I368" s="45"/>
      <c r="J368" s="17"/>
      <c r="K368" s="18" t="str">
        <f t="shared" si="7"/>
        <v xml:space="preserve"> </v>
      </c>
      <c r="L368" s="34"/>
      <c r="M368" s="82"/>
      <c r="N368" s="37"/>
    </row>
    <row r="369" spans="1:14" x14ac:dyDescent="0.3">
      <c r="A369" s="68" t="s">
        <v>26</v>
      </c>
      <c r="B369" s="68" t="s">
        <v>26</v>
      </c>
      <c r="C369" s="70" t="s">
        <v>282</v>
      </c>
      <c r="D369" s="89">
        <v>0.5</v>
      </c>
      <c r="E369" s="62">
        <v>1.1000000000000001</v>
      </c>
      <c r="F369" s="56" t="s">
        <v>294</v>
      </c>
      <c r="G369" s="64" t="s">
        <v>295</v>
      </c>
      <c r="H369" s="51" t="s">
        <v>11</v>
      </c>
      <c r="I369" s="90">
        <f>E369*E367/80</f>
        <v>0.68750000000000011</v>
      </c>
      <c r="J369" s="17">
        <v>20332.98</v>
      </c>
      <c r="K369" s="18">
        <f t="shared" si="7"/>
        <v>13978.923750000002</v>
      </c>
      <c r="L369" s="34"/>
      <c r="M369" s="82"/>
      <c r="N369" s="37"/>
    </row>
    <row r="370" spans="1:14" x14ac:dyDescent="0.3">
      <c r="A370" s="71"/>
      <c r="B370" s="71"/>
      <c r="C370" s="71"/>
      <c r="D370" s="28"/>
      <c r="E370" s="29"/>
      <c r="F370" s="56" t="s">
        <v>283</v>
      </c>
      <c r="G370" s="64" t="s">
        <v>284</v>
      </c>
      <c r="H370" s="51" t="s">
        <v>11</v>
      </c>
      <c r="I370" s="45">
        <f>_xlfn.CEILING.MATH(E369*E367/D369)</f>
        <v>110</v>
      </c>
      <c r="J370" s="17">
        <v>839.08</v>
      </c>
      <c r="K370" s="18">
        <f t="shared" si="7"/>
        <v>92298.8</v>
      </c>
      <c r="L370" s="34"/>
      <c r="M370" s="82"/>
      <c r="N370" s="37"/>
    </row>
    <row r="371" spans="1:14" ht="26" x14ac:dyDescent="0.3">
      <c r="A371" s="71"/>
      <c r="B371" s="71"/>
      <c r="C371" s="71"/>
      <c r="D371" s="28"/>
      <c r="E371" s="29"/>
      <c r="F371" s="56" t="s">
        <v>201</v>
      </c>
      <c r="G371" s="64" t="s">
        <v>202</v>
      </c>
      <c r="H371" s="51" t="s">
        <v>11</v>
      </c>
      <c r="I371" s="45">
        <f>_xlfn.CEILING.MATH(E366/20)+1</f>
        <v>1</v>
      </c>
      <c r="J371" s="17">
        <v>687.01</v>
      </c>
      <c r="K371" s="18">
        <f t="shared" si="7"/>
        <v>687.01</v>
      </c>
      <c r="L371" s="34"/>
      <c r="M371" s="82"/>
      <c r="N371" s="37"/>
    </row>
    <row r="372" spans="1:14" x14ac:dyDescent="0.3">
      <c r="A372" s="71"/>
      <c r="B372" s="71"/>
      <c r="C372" s="71"/>
      <c r="D372" s="28"/>
      <c r="E372" s="29"/>
      <c r="F372" s="56" t="s">
        <v>203</v>
      </c>
      <c r="G372" s="64" t="s">
        <v>204</v>
      </c>
      <c r="H372" s="51" t="s">
        <v>11</v>
      </c>
      <c r="I372" s="45">
        <v>1</v>
      </c>
      <c r="J372" s="17">
        <v>1019.56</v>
      </c>
      <c r="K372" s="18">
        <f t="shared" si="7"/>
        <v>1019.56</v>
      </c>
      <c r="L372" s="34"/>
      <c r="M372" s="82"/>
      <c r="N372" s="37"/>
    </row>
    <row r="373" spans="1:14" x14ac:dyDescent="0.3">
      <c r="A373" s="71"/>
      <c r="B373" s="71"/>
      <c r="C373" s="71"/>
      <c r="D373" s="28"/>
      <c r="E373" s="29"/>
      <c r="F373" s="56" t="s">
        <v>205</v>
      </c>
      <c r="G373" s="64" t="s">
        <v>206</v>
      </c>
      <c r="H373" s="51" t="s">
        <v>11</v>
      </c>
      <c r="I373" s="113">
        <f>1+_xlfn.CEILING.MATH(E367/20)</f>
        <v>4</v>
      </c>
      <c r="J373" s="17">
        <v>674.51</v>
      </c>
      <c r="K373" s="18">
        <f t="shared" si="7"/>
        <v>2698.04</v>
      </c>
      <c r="L373" s="34"/>
      <c r="M373" s="82"/>
      <c r="N373" s="37"/>
    </row>
    <row r="374" spans="1:14" x14ac:dyDescent="0.3">
      <c r="A374" s="71"/>
      <c r="B374" s="71"/>
      <c r="C374" s="71"/>
      <c r="D374" s="28"/>
      <c r="E374" s="29"/>
      <c r="F374" s="56" t="s">
        <v>207</v>
      </c>
      <c r="G374" s="64" t="s">
        <v>208</v>
      </c>
      <c r="H374" s="51" t="s">
        <v>11</v>
      </c>
      <c r="I374" s="114">
        <f>_xlfn.CEILING.MATH(E367/20)*E368*E369/64</f>
        <v>1.2890625</v>
      </c>
      <c r="J374" s="17">
        <v>22529.98</v>
      </c>
      <c r="K374" s="18">
        <f t="shared" si="7"/>
        <v>29042.552343749998</v>
      </c>
      <c r="L374" s="34"/>
      <c r="M374" s="82"/>
      <c r="N374" s="37"/>
    </row>
    <row r="375" spans="1:14" x14ac:dyDescent="0.3">
      <c r="A375" s="71"/>
      <c r="B375" s="71"/>
      <c r="C375" s="71"/>
      <c r="D375" s="28"/>
      <c r="E375" s="29"/>
      <c r="F375" s="56" t="s">
        <v>209</v>
      </c>
      <c r="G375" s="64" t="s">
        <v>210</v>
      </c>
      <c r="H375" s="51" t="s">
        <v>11</v>
      </c>
      <c r="I375" s="113">
        <f>_xlfn.CEILING.MATH(E367/20)*_xlfn.CEILING.MATH(E369*E368)</f>
        <v>84</v>
      </c>
      <c r="J375" s="17">
        <v>489.36</v>
      </c>
      <c r="K375" s="18">
        <f t="shared" si="7"/>
        <v>41106.239999999998</v>
      </c>
      <c r="L375" s="34"/>
      <c r="M375" s="82"/>
      <c r="N375" s="37"/>
    </row>
    <row r="376" spans="1:14" x14ac:dyDescent="0.3">
      <c r="A376" s="71"/>
      <c r="B376" s="71"/>
      <c r="C376" s="71"/>
      <c r="D376" s="28"/>
      <c r="E376" s="29"/>
      <c r="F376" s="56"/>
      <c r="G376" s="64"/>
      <c r="H376" s="51"/>
      <c r="I376" s="45"/>
      <c r="J376" s="17"/>
      <c r="K376" s="18" t="str">
        <f t="shared" si="7"/>
        <v xml:space="preserve"> </v>
      </c>
      <c r="L376" s="34"/>
      <c r="M376" s="82"/>
      <c r="N376" s="37"/>
    </row>
    <row r="377" spans="1:14" x14ac:dyDescent="0.3">
      <c r="A377" s="86"/>
      <c r="B377" s="127" t="s">
        <v>194</v>
      </c>
      <c r="C377" s="127"/>
      <c r="D377" s="128"/>
      <c r="E377" s="62">
        <v>50</v>
      </c>
      <c r="F377" s="56"/>
      <c r="G377" s="63"/>
      <c r="H377" s="51"/>
      <c r="I377" s="45"/>
      <c r="J377" s="17"/>
      <c r="K377" s="18" t="str">
        <f t="shared" si="7"/>
        <v xml:space="preserve"> </v>
      </c>
      <c r="L377" s="34"/>
      <c r="M377" s="82"/>
      <c r="N377" s="37"/>
    </row>
    <row r="378" spans="1:14" x14ac:dyDescent="0.3">
      <c r="A378" s="86"/>
      <c r="B378" s="127" t="s">
        <v>195</v>
      </c>
      <c r="C378" s="127"/>
      <c r="D378" s="128"/>
      <c r="E378" s="62">
        <v>25</v>
      </c>
      <c r="F378" s="56"/>
      <c r="G378" s="63"/>
      <c r="H378" s="51"/>
      <c r="I378" s="45"/>
      <c r="J378" s="17"/>
      <c r="K378" s="18" t="str">
        <f t="shared" si="7"/>
        <v xml:space="preserve"> </v>
      </c>
      <c r="L378" s="34"/>
      <c r="M378" s="82"/>
      <c r="N378" s="37"/>
    </row>
    <row r="379" spans="1:14" x14ac:dyDescent="0.3">
      <c r="A379" s="68" t="s">
        <v>26</v>
      </c>
      <c r="B379" s="68" t="s">
        <v>211</v>
      </c>
      <c r="C379" s="70" t="s">
        <v>282</v>
      </c>
      <c r="D379" s="89">
        <v>0.5</v>
      </c>
      <c r="E379" s="62">
        <v>1.1000000000000001</v>
      </c>
      <c r="F379" s="56" t="s">
        <v>294</v>
      </c>
      <c r="G379" s="64" t="s">
        <v>295</v>
      </c>
      <c r="H379" s="51" t="s">
        <v>11</v>
      </c>
      <c r="I379" s="90">
        <f>E379*E377/80</f>
        <v>0.68750000000000011</v>
      </c>
      <c r="J379" s="17">
        <v>20332.98</v>
      </c>
      <c r="K379" s="18">
        <f t="shared" si="7"/>
        <v>13978.923750000002</v>
      </c>
      <c r="L379" s="34"/>
      <c r="M379" s="82"/>
      <c r="N379" s="37"/>
    </row>
    <row r="380" spans="1:14" x14ac:dyDescent="0.3">
      <c r="A380" s="71"/>
      <c r="B380" s="71"/>
      <c r="C380" s="71"/>
      <c r="D380" s="28"/>
      <c r="E380" s="29"/>
      <c r="F380" s="56" t="s">
        <v>285</v>
      </c>
      <c r="G380" s="64" t="s">
        <v>286</v>
      </c>
      <c r="H380" s="51" t="s">
        <v>11</v>
      </c>
      <c r="I380" s="45">
        <f>_xlfn.CEILING.MATH(E379*E377/D379)</f>
        <v>110</v>
      </c>
      <c r="J380" s="17">
        <v>688.06</v>
      </c>
      <c r="K380" s="18">
        <f t="shared" si="7"/>
        <v>75686.599999999991</v>
      </c>
      <c r="L380" s="34"/>
      <c r="M380" s="82"/>
      <c r="N380" s="37"/>
    </row>
    <row r="381" spans="1:14" x14ac:dyDescent="0.3">
      <c r="A381" s="71"/>
      <c r="B381" s="71"/>
      <c r="C381" s="71"/>
      <c r="D381" s="28"/>
      <c r="E381" s="29"/>
      <c r="F381" s="56" t="s">
        <v>214</v>
      </c>
      <c r="G381" s="64" t="s">
        <v>215</v>
      </c>
      <c r="H381" s="51" t="s">
        <v>11</v>
      </c>
      <c r="I381" s="45">
        <f>_xlfn.CEILING.MATH(E376/20)+1</f>
        <v>1</v>
      </c>
      <c r="J381" s="17">
        <v>559.12</v>
      </c>
      <c r="K381" s="18">
        <f t="shared" si="7"/>
        <v>559.12</v>
      </c>
      <c r="L381" s="34"/>
      <c r="M381" s="82"/>
      <c r="N381" s="37"/>
    </row>
    <row r="382" spans="1:14" x14ac:dyDescent="0.3">
      <c r="A382" s="71"/>
      <c r="B382" s="71"/>
      <c r="C382" s="71"/>
      <c r="D382" s="28"/>
      <c r="E382" s="29"/>
      <c r="F382" s="56" t="s">
        <v>216</v>
      </c>
      <c r="G382" s="64" t="s">
        <v>217</v>
      </c>
      <c r="H382" s="51" t="s">
        <v>11</v>
      </c>
      <c r="I382" s="45">
        <v>1</v>
      </c>
      <c r="J382" s="17">
        <v>783.47</v>
      </c>
      <c r="K382" s="18">
        <f t="shared" si="7"/>
        <v>783.47</v>
      </c>
      <c r="L382" s="34"/>
      <c r="M382" s="82"/>
      <c r="N382" s="37"/>
    </row>
    <row r="383" spans="1:14" x14ac:dyDescent="0.3">
      <c r="A383" s="71"/>
      <c r="B383" s="71"/>
      <c r="C383" s="71"/>
      <c r="D383" s="28"/>
      <c r="E383" s="29"/>
      <c r="F383" s="56" t="s">
        <v>218</v>
      </c>
      <c r="G383" s="64" t="s">
        <v>219</v>
      </c>
      <c r="H383" s="51" t="s">
        <v>11</v>
      </c>
      <c r="I383" s="113">
        <f>1+_xlfn.CEILING.MATH(E377/20)</f>
        <v>4</v>
      </c>
      <c r="J383" s="17">
        <v>549.17999999999995</v>
      </c>
      <c r="K383" s="18">
        <f t="shared" si="7"/>
        <v>2196.7199999999998</v>
      </c>
      <c r="L383" s="34"/>
      <c r="M383" s="82"/>
      <c r="N383" s="37"/>
    </row>
    <row r="384" spans="1:14" x14ac:dyDescent="0.3">
      <c r="A384" s="71"/>
      <c r="B384" s="71"/>
      <c r="C384" s="71"/>
      <c r="D384" s="28"/>
      <c r="E384" s="29"/>
      <c r="F384" s="56" t="s">
        <v>207</v>
      </c>
      <c r="G384" s="64" t="s">
        <v>208</v>
      </c>
      <c r="H384" s="51" t="s">
        <v>11</v>
      </c>
      <c r="I384" s="114">
        <f>_xlfn.CEILING.MATH(E377/20)*E378*E379/64</f>
        <v>1.2890625</v>
      </c>
      <c r="J384" s="17">
        <v>22529.98</v>
      </c>
      <c r="K384" s="18">
        <f t="shared" si="7"/>
        <v>29042.552343749998</v>
      </c>
      <c r="L384" s="34"/>
      <c r="M384" s="82"/>
      <c r="N384" s="37"/>
    </row>
    <row r="385" spans="1:14" x14ac:dyDescent="0.3">
      <c r="A385" s="71"/>
      <c r="B385" s="71"/>
      <c r="C385" s="71"/>
      <c r="D385" s="28"/>
      <c r="E385" s="29"/>
      <c r="F385" s="56" t="s">
        <v>209</v>
      </c>
      <c r="G385" s="64" t="s">
        <v>210</v>
      </c>
      <c r="H385" s="51" t="s">
        <v>11</v>
      </c>
      <c r="I385" s="113">
        <f>_xlfn.CEILING.MATH(E377/20)*_xlfn.CEILING.MATH(E379*E378)</f>
        <v>84</v>
      </c>
      <c r="J385" s="17">
        <v>489.36</v>
      </c>
      <c r="K385" s="18">
        <f t="shared" si="7"/>
        <v>41106.239999999998</v>
      </c>
      <c r="L385" s="34"/>
      <c r="M385" s="82"/>
      <c r="N385" s="37"/>
    </row>
    <row r="386" spans="1:14" x14ac:dyDescent="0.3">
      <c r="A386" s="71"/>
      <c r="B386" s="71"/>
      <c r="C386" s="71"/>
      <c r="D386" s="28"/>
      <c r="E386" s="29"/>
      <c r="F386" s="56"/>
      <c r="G386" s="64"/>
      <c r="H386" s="51"/>
      <c r="I386" s="45"/>
      <c r="J386" s="17"/>
      <c r="K386" s="18" t="str">
        <f t="shared" si="7"/>
        <v xml:space="preserve"> </v>
      </c>
      <c r="L386" s="34"/>
      <c r="M386" s="82"/>
      <c r="N386" s="37"/>
    </row>
    <row r="387" spans="1:14" x14ac:dyDescent="0.3">
      <c r="A387" s="86"/>
      <c r="B387" s="127" t="s">
        <v>194</v>
      </c>
      <c r="C387" s="127"/>
      <c r="D387" s="128"/>
      <c r="E387" s="62">
        <v>50</v>
      </c>
      <c r="F387" s="56"/>
      <c r="G387" s="63"/>
      <c r="H387" s="51"/>
      <c r="I387" s="45"/>
      <c r="J387" s="17"/>
      <c r="K387" s="18" t="str">
        <f t="shared" si="7"/>
        <v xml:space="preserve"> </v>
      </c>
      <c r="L387" s="34"/>
      <c r="M387" s="82"/>
      <c r="N387" s="37"/>
    </row>
    <row r="388" spans="1:14" x14ac:dyDescent="0.3">
      <c r="A388" s="86"/>
      <c r="B388" s="127" t="s">
        <v>195</v>
      </c>
      <c r="C388" s="127"/>
      <c r="D388" s="128"/>
      <c r="E388" s="62">
        <v>25</v>
      </c>
      <c r="F388" s="56"/>
      <c r="G388" s="63"/>
      <c r="H388" s="51"/>
      <c r="I388" s="45"/>
      <c r="J388" s="17"/>
      <c r="K388" s="18" t="str">
        <f t="shared" si="7"/>
        <v xml:space="preserve"> </v>
      </c>
      <c r="L388" s="34"/>
      <c r="M388" s="82"/>
      <c r="N388" s="37"/>
    </row>
    <row r="389" spans="1:14" x14ac:dyDescent="0.3">
      <c r="A389" s="68" t="s">
        <v>26</v>
      </c>
      <c r="B389" s="68" t="s">
        <v>222</v>
      </c>
      <c r="C389" s="70" t="s">
        <v>282</v>
      </c>
      <c r="D389" s="89">
        <v>0.5</v>
      </c>
      <c r="E389" s="62">
        <v>1.1000000000000001</v>
      </c>
      <c r="F389" s="56" t="s">
        <v>294</v>
      </c>
      <c r="G389" s="64" t="s">
        <v>295</v>
      </c>
      <c r="H389" s="51" t="s">
        <v>11</v>
      </c>
      <c r="I389" s="90">
        <f>E389*E387/80</f>
        <v>0.68750000000000011</v>
      </c>
      <c r="J389" s="17">
        <v>20332.98</v>
      </c>
      <c r="K389" s="18">
        <f t="shared" si="7"/>
        <v>13978.923750000002</v>
      </c>
      <c r="L389" s="34"/>
      <c r="M389" s="82"/>
      <c r="N389" s="37"/>
    </row>
    <row r="390" spans="1:14" x14ac:dyDescent="0.3">
      <c r="A390" s="71"/>
      <c r="B390" s="71"/>
      <c r="C390" s="71"/>
      <c r="D390" s="28"/>
      <c r="E390" s="29"/>
      <c r="F390" s="56" t="s">
        <v>287</v>
      </c>
      <c r="G390" s="64" t="s">
        <v>288</v>
      </c>
      <c r="H390" s="51" t="s">
        <v>11</v>
      </c>
      <c r="I390" s="45">
        <f>_xlfn.CEILING.MATH(E389*E387/D389)</f>
        <v>110</v>
      </c>
      <c r="J390" s="17">
        <v>688.08</v>
      </c>
      <c r="K390" s="18">
        <f t="shared" si="7"/>
        <v>75688.800000000003</v>
      </c>
      <c r="L390" s="34"/>
      <c r="M390" s="82"/>
      <c r="N390" s="37"/>
    </row>
    <row r="391" spans="1:14" x14ac:dyDescent="0.3">
      <c r="A391" s="71"/>
      <c r="B391" s="71"/>
      <c r="C391" s="71"/>
      <c r="D391" s="28"/>
      <c r="E391" s="29"/>
      <c r="F391" s="56" t="s">
        <v>225</v>
      </c>
      <c r="G391" s="64" t="s">
        <v>226</v>
      </c>
      <c r="H391" s="51" t="s">
        <v>11</v>
      </c>
      <c r="I391" s="45">
        <f>_xlfn.CEILING.MATH(E386/20)+1</f>
        <v>1</v>
      </c>
      <c r="J391" s="17">
        <v>558.62</v>
      </c>
      <c r="K391" s="18">
        <f t="shared" si="7"/>
        <v>558.62</v>
      </c>
      <c r="L391" s="34"/>
      <c r="M391" s="82"/>
      <c r="N391" s="37"/>
    </row>
    <row r="392" spans="1:14" x14ac:dyDescent="0.3">
      <c r="A392" s="71"/>
      <c r="B392" s="71"/>
      <c r="C392" s="71"/>
      <c r="D392" s="28"/>
      <c r="E392" s="29"/>
      <c r="F392" s="56" t="s">
        <v>227</v>
      </c>
      <c r="G392" s="64" t="s">
        <v>228</v>
      </c>
      <c r="H392" s="51" t="s">
        <v>11</v>
      </c>
      <c r="I392" s="45">
        <v>1</v>
      </c>
      <c r="J392" s="17">
        <v>783.47</v>
      </c>
      <c r="K392" s="18">
        <f t="shared" si="7"/>
        <v>783.47</v>
      </c>
      <c r="L392" s="34"/>
      <c r="M392" s="82"/>
      <c r="N392" s="37"/>
    </row>
    <row r="393" spans="1:14" x14ac:dyDescent="0.3">
      <c r="A393" s="71"/>
      <c r="B393" s="71"/>
      <c r="C393" s="71"/>
      <c r="D393" s="28"/>
      <c r="E393" s="29"/>
      <c r="F393" s="56" t="s">
        <v>205</v>
      </c>
      <c r="G393" s="64" t="s">
        <v>206</v>
      </c>
      <c r="H393" s="51" t="s">
        <v>11</v>
      </c>
      <c r="I393" s="113">
        <f>1+_xlfn.CEILING.MATH(E387/20)</f>
        <v>4</v>
      </c>
      <c r="J393" s="17">
        <v>674.51</v>
      </c>
      <c r="K393" s="18">
        <f t="shared" si="7"/>
        <v>2698.04</v>
      </c>
      <c r="L393" s="34"/>
      <c r="M393" s="82"/>
      <c r="N393" s="37"/>
    </row>
    <row r="394" spans="1:14" x14ac:dyDescent="0.3">
      <c r="A394" s="71"/>
      <c r="B394" s="71"/>
      <c r="C394" s="71"/>
      <c r="D394" s="28"/>
      <c r="E394" s="29"/>
      <c r="F394" s="56" t="s">
        <v>207</v>
      </c>
      <c r="G394" s="64" t="s">
        <v>208</v>
      </c>
      <c r="H394" s="51" t="s">
        <v>11</v>
      </c>
      <c r="I394" s="114">
        <f>_xlfn.CEILING.MATH(E387/20)*E388*E389/64</f>
        <v>1.2890625</v>
      </c>
      <c r="J394" s="17">
        <v>22529.98</v>
      </c>
      <c r="K394" s="18">
        <f t="shared" si="7"/>
        <v>29042.552343749998</v>
      </c>
      <c r="L394" s="34"/>
      <c r="M394" s="82"/>
      <c r="N394" s="37"/>
    </row>
    <row r="395" spans="1:14" x14ac:dyDescent="0.3">
      <c r="A395" s="71"/>
      <c r="B395" s="71"/>
      <c r="C395" s="71"/>
      <c r="D395" s="28"/>
      <c r="E395" s="29"/>
      <c r="F395" s="56" t="s">
        <v>229</v>
      </c>
      <c r="G395" s="64" t="s">
        <v>230</v>
      </c>
      <c r="H395" s="51" t="s">
        <v>11</v>
      </c>
      <c r="I395" s="113">
        <f>_xlfn.CEILING.MATH(E387/20)*_xlfn.CEILING.MATH(E389*E388)</f>
        <v>84</v>
      </c>
      <c r="J395" s="17">
        <v>434.74</v>
      </c>
      <c r="K395" s="18">
        <f t="shared" si="7"/>
        <v>36518.160000000003</v>
      </c>
      <c r="L395" s="34"/>
      <c r="M395" s="82"/>
      <c r="N395" s="37"/>
    </row>
    <row r="396" spans="1:14" x14ac:dyDescent="0.3">
      <c r="A396" s="71"/>
      <c r="B396" s="71"/>
      <c r="C396" s="71"/>
      <c r="D396" s="28"/>
      <c r="E396" s="29"/>
      <c r="F396" s="56"/>
      <c r="G396" s="64"/>
      <c r="H396" s="51"/>
      <c r="I396" s="45"/>
      <c r="J396" s="17"/>
      <c r="K396" s="18" t="str">
        <f t="shared" si="7"/>
        <v xml:space="preserve"> </v>
      </c>
      <c r="L396" s="34"/>
      <c r="M396" s="82"/>
      <c r="N396" s="37"/>
    </row>
    <row r="397" spans="1:14" x14ac:dyDescent="0.3">
      <c r="A397" s="86"/>
      <c r="B397" s="127" t="s">
        <v>194</v>
      </c>
      <c r="C397" s="127"/>
      <c r="D397" s="128"/>
      <c r="E397" s="62">
        <v>50</v>
      </c>
      <c r="F397" s="56"/>
      <c r="G397" s="63"/>
      <c r="H397" s="51"/>
      <c r="I397" s="45"/>
      <c r="J397" s="17"/>
      <c r="K397" s="18" t="str">
        <f t="shared" si="7"/>
        <v xml:space="preserve"> </v>
      </c>
      <c r="L397" s="34"/>
      <c r="M397" s="82"/>
      <c r="N397" s="37"/>
    </row>
    <row r="398" spans="1:14" x14ac:dyDescent="0.3">
      <c r="A398" s="86"/>
      <c r="B398" s="127" t="s">
        <v>195</v>
      </c>
      <c r="C398" s="127"/>
      <c r="D398" s="128"/>
      <c r="E398" s="62">
        <v>25</v>
      </c>
      <c r="F398" s="56"/>
      <c r="G398" s="63"/>
      <c r="H398" s="51"/>
      <c r="I398" s="45"/>
      <c r="J398" s="17"/>
      <c r="K398" s="18" t="str">
        <f t="shared" si="7"/>
        <v xml:space="preserve"> </v>
      </c>
      <c r="L398" s="34"/>
      <c r="M398" s="82"/>
      <c r="N398" s="37"/>
    </row>
    <row r="399" spans="1:14" ht="14.5" customHeight="1" x14ac:dyDescent="0.3">
      <c r="A399" s="68" t="s">
        <v>88</v>
      </c>
      <c r="B399" s="68" t="s">
        <v>156</v>
      </c>
      <c r="C399" s="70" t="s">
        <v>282</v>
      </c>
      <c r="D399" s="89">
        <v>0.5</v>
      </c>
      <c r="E399" s="62">
        <v>1.1000000000000001</v>
      </c>
      <c r="F399" s="56" t="s">
        <v>296</v>
      </c>
      <c r="G399" s="64" t="s">
        <v>297</v>
      </c>
      <c r="H399" s="51" t="s">
        <v>11</v>
      </c>
      <c r="I399" s="90">
        <f>E399*E397/100</f>
        <v>0.55000000000000004</v>
      </c>
      <c r="J399" s="17">
        <v>301623.06</v>
      </c>
      <c r="K399" s="18">
        <f t="shared" si="7"/>
        <v>165892.68300000002</v>
      </c>
      <c r="L399" s="34"/>
      <c r="M399" s="82" t="s">
        <v>12</v>
      </c>
      <c r="N399" s="37"/>
    </row>
    <row r="400" spans="1:14" ht="26" x14ac:dyDescent="0.3">
      <c r="A400" s="71"/>
      <c r="B400" s="71"/>
      <c r="C400" s="71"/>
      <c r="D400" s="28"/>
      <c r="E400" s="29"/>
      <c r="F400" s="56" t="s">
        <v>289</v>
      </c>
      <c r="G400" s="64" t="s">
        <v>290</v>
      </c>
      <c r="H400" s="51" t="s">
        <v>11</v>
      </c>
      <c r="I400" s="45">
        <f>_xlfn.CEILING.MATH(E399*E397/D399)</f>
        <v>110</v>
      </c>
      <c r="J400" s="17">
        <v>815.68</v>
      </c>
      <c r="K400" s="18">
        <f t="shared" si="7"/>
        <v>89724.799999999988</v>
      </c>
      <c r="L400" s="34"/>
      <c r="M400" s="82"/>
      <c r="N400" s="37"/>
    </row>
    <row r="401" spans="1:14" x14ac:dyDescent="0.3">
      <c r="A401" s="71"/>
      <c r="B401" s="71"/>
      <c r="C401" s="71"/>
      <c r="D401" s="28"/>
      <c r="E401" s="29"/>
      <c r="F401" s="56" t="s">
        <v>235</v>
      </c>
      <c r="G401" s="64" t="s">
        <v>236</v>
      </c>
      <c r="H401" s="51" t="s">
        <v>11</v>
      </c>
      <c r="I401" s="113">
        <f>_xlfn.CEILING.MATH(E397/20)+1</f>
        <v>4</v>
      </c>
      <c r="J401" s="17">
        <v>1840.84</v>
      </c>
      <c r="K401" s="18">
        <f t="shared" si="7"/>
        <v>7363.36</v>
      </c>
      <c r="L401" s="34"/>
      <c r="M401" s="82"/>
      <c r="N401" s="37"/>
    </row>
    <row r="402" spans="1:14" x14ac:dyDescent="0.3">
      <c r="A402" s="71"/>
      <c r="B402" s="71"/>
      <c r="C402" s="71"/>
      <c r="D402" s="28"/>
      <c r="E402" s="29"/>
      <c r="F402" s="56" t="s">
        <v>237</v>
      </c>
      <c r="G402" s="64" t="s">
        <v>238</v>
      </c>
      <c r="H402" s="51" t="s">
        <v>11</v>
      </c>
      <c r="I402" s="45">
        <v>1</v>
      </c>
      <c r="J402" s="17">
        <v>2282.38</v>
      </c>
      <c r="K402" s="18">
        <f t="shared" si="7"/>
        <v>2282.38</v>
      </c>
      <c r="L402" s="34"/>
      <c r="M402" s="82"/>
      <c r="N402" s="37"/>
    </row>
    <row r="403" spans="1:14" x14ac:dyDescent="0.3">
      <c r="A403" s="84"/>
      <c r="B403" s="84"/>
      <c r="C403" s="84"/>
      <c r="D403" s="28"/>
      <c r="E403" s="29"/>
      <c r="F403" s="56" t="s">
        <v>239</v>
      </c>
      <c r="G403" s="64" t="s">
        <v>240</v>
      </c>
      <c r="H403" s="51" t="s">
        <v>11</v>
      </c>
      <c r="I403" s="113">
        <f>1+_xlfn.CEILING.MATH(E397/20)</f>
        <v>4</v>
      </c>
      <c r="J403" s="17">
        <v>241861.24</v>
      </c>
      <c r="K403" s="18">
        <f t="shared" si="7"/>
        <v>967444.96</v>
      </c>
      <c r="L403" s="34"/>
      <c r="M403" s="82"/>
      <c r="N403" s="37"/>
    </row>
    <row r="404" spans="1:14" x14ac:dyDescent="0.3">
      <c r="A404" s="84"/>
      <c r="B404" s="84"/>
      <c r="C404" s="84"/>
      <c r="D404" s="28"/>
      <c r="E404" s="29"/>
      <c r="F404" s="56" t="s">
        <v>241</v>
      </c>
      <c r="G404" s="64" t="s">
        <v>242</v>
      </c>
      <c r="H404" s="51" t="s">
        <v>11</v>
      </c>
      <c r="I404" s="114">
        <f>_xlfn.CEILING.MATH(E397/20)*E398*E399/64</f>
        <v>1.2890625</v>
      </c>
      <c r="J404" s="17">
        <v>795.94</v>
      </c>
      <c r="K404" s="18">
        <f t="shared" si="7"/>
        <v>1026.01640625</v>
      </c>
      <c r="L404" s="34"/>
      <c r="M404" s="82"/>
      <c r="N404" s="37"/>
    </row>
    <row r="405" spans="1:14" x14ac:dyDescent="0.3">
      <c r="A405" s="84"/>
      <c r="B405" s="84"/>
      <c r="C405" s="84"/>
      <c r="D405" s="28"/>
      <c r="E405" s="29"/>
      <c r="F405" s="56"/>
      <c r="G405" s="64"/>
      <c r="H405" s="51"/>
      <c r="I405" s="45"/>
      <c r="J405" s="17"/>
      <c r="K405" s="18"/>
      <c r="L405" s="34"/>
      <c r="M405" s="82"/>
      <c r="N405" s="37"/>
    </row>
    <row r="406" spans="1:14" x14ac:dyDescent="0.3">
      <c r="A406" s="84"/>
      <c r="B406" s="84"/>
      <c r="C406" s="84"/>
      <c r="D406" s="28"/>
      <c r="E406" s="29"/>
      <c r="F406" s="56"/>
      <c r="G406" s="64"/>
      <c r="H406" s="51"/>
      <c r="I406" s="45"/>
      <c r="J406" s="17"/>
      <c r="K406" s="18" t="str">
        <f t="shared" si="7"/>
        <v xml:space="preserve"> </v>
      </c>
      <c r="L406" s="34"/>
      <c r="M406" s="82"/>
      <c r="N406" s="37"/>
    </row>
    <row r="407" spans="1:14" x14ac:dyDescent="0.3">
      <c r="A407" s="86"/>
      <c r="B407" s="127" t="s">
        <v>194</v>
      </c>
      <c r="C407" s="127"/>
      <c r="D407" s="128"/>
      <c r="E407" s="62">
        <v>50</v>
      </c>
      <c r="F407" s="56"/>
      <c r="G407" s="63"/>
      <c r="H407" s="51"/>
      <c r="I407" s="45"/>
      <c r="J407" s="17"/>
      <c r="K407" s="18" t="str">
        <f t="shared" si="7"/>
        <v xml:space="preserve"> </v>
      </c>
      <c r="L407" s="34"/>
      <c r="M407" s="82"/>
      <c r="N407" s="37"/>
    </row>
    <row r="408" spans="1:14" x14ac:dyDescent="0.3">
      <c r="A408" s="86"/>
      <c r="B408" s="127" t="s">
        <v>195</v>
      </c>
      <c r="C408" s="127"/>
      <c r="D408" s="128"/>
      <c r="E408" s="62">
        <v>25</v>
      </c>
      <c r="F408" s="56"/>
      <c r="G408" s="63"/>
      <c r="H408" s="51"/>
      <c r="I408" s="45"/>
      <c r="J408" s="17"/>
      <c r="K408" s="18" t="str">
        <f t="shared" si="7"/>
        <v xml:space="preserve"> </v>
      </c>
      <c r="L408" s="34"/>
      <c r="M408" s="82"/>
      <c r="N408" s="37"/>
    </row>
    <row r="409" spans="1:14" ht="14" customHeight="1" x14ac:dyDescent="0.3">
      <c r="A409" s="68" t="s">
        <v>88</v>
      </c>
      <c r="B409" s="68" t="s">
        <v>88</v>
      </c>
      <c r="C409" s="70" t="s">
        <v>282</v>
      </c>
      <c r="D409" s="89">
        <v>0.5</v>
      </c>
      <c r="E409" s="62">
        <v>1.1000000000000001</v>
      </c>
      <c r="F409" s="56" t="s">
        <v>296</v>
      </c>
      <c r="G409" s="64" t="s">
        <v>297</v>
      </c>
      <c r="H409" s="51" t="s">
        <v>11</v>
      </c>
      <c r="I409" s="90">
        <f>E409*E407/100</f>
        <v>0.55000000000000004</v>
      </c>
      <c r="J409" s="17">
        <v>301623.06</v>
      </c>
      <c r="K409" s="18">
        <f t="shared" si="7"/>
        <v>165892.68300000002</v>
      </c>
      <c r="L409" s="34"/>
      <c r="M409" s="82" t="s">
        <v>12</v>
      </c>
      <c r="N409" s="37"/>
    </row>
    <row r="410" spans="1:14" x14ac:dyDescent="0.3">
      <c r="A410" s="71"/>
      <c r="B410" s="71"/>
      <c r="C410" s="71"/>
      <c r="D410" s="28"/>
      <c r="E410" s="29"/>
      <c r="F410" s="56" t="s">
        <v>291</v>
      </c>
      <c r="G410" s="64" t="s">
        <v>292</v>
      </c>
      <c r="H410" s="51" t="s">
        <v>11</v>
      </c>
      <c r="I410" s="45">
        <f>_xlfn.CEILING.MATH(E409*E407/D409)</f>
        <v>110</v>
      </c>
      <c r="J410" s="17">
        <v>1135.6600000000001</v>
      </c>
      <c r="K410" s="18">
        <f t="shared" si="7"/>
        <v>124922.6</v>
      </c>
      <c r="L410" s="34"/>
      <c r="M410" s="82"/>
      <c r="N410" s="37"/>
    </row>
    <row r="411" spans="1:14" x14ac:dyDescent="0.3">
      <c r="A411" s="71"/>
      <c r="B411" s="71"/>
      <c r="C411" s="71"/>
      <c r="D411" s="28"/>
      <c r="E411" s="29"/>
      <c r="F411" s="56" t="s">
        <v>245</v>
      </c>
      <c r="G411" s="64" t="s">
        <v>246</v>
      </c>
      <c r="H411" s="51" t="s">
        <v>11</v>
      </c>
      <c r="I411" s="113">
        <f>_xlfn.CEILING.MATH(E407/20)+1</f>
        <v>4</v>
      </c>
      <c r="J411" s="17">
        <v>4578.07</v>
      </c>
      <c r="K411" s="18">
        <f t="shared" si="7"/>
        <v>18312.28</v>
      </c>
      <c r="L411" s="34"/>
      <c r="M411" s="82"/>
      <c r="N411" s="37"/>
    </row>
    <row r="412" spans="1:14" x14ac:dyDescent="0.3">
      <c r="A412" s="71"/>
      <c r="B412" s="71"/>
      <c r="C412" s="71"/>
      <c r="D412" s="28"/>
      <c r="E412" s="29"/>
      <c r="F412" s="56" t="s">
        <v>247</v>
      </c>
      <c r="G412" s="64" t="s">
        <v>248</v>
      </c>
      <c r="H412" s="51" t="s">
        <v>11</v>
      </c>
      <c r="I412" s="45">
        <v>1</v>
      </c>
      <c r="J412" s="17">
        <v>4019.95</v>
      </c>
      <c r="K412" s="18">
        <f t="shared" si="7"/>
        <v>4019.95</v>
      </c>
      <c r="L412" s="34"/>
      <c r="M412" s="82"/>
      <c r="N412" s="37"/>
    </row>
    <row r="413" spans="1:14" x14ac:dyDescent="0.3">
      <c r="A413" s="84"/>
      <c r="B413" s="71"/>
      <c r="C413" s="71"/>
      <c r="D413" s="28"/>
      <c r="E413" s="29"/>
      <c r="F413" s="56" t="s">
        <v>239</v>
      </c>
      <c r="G413" s="64" t="s">
        <v>240</v>
      </c>
      <c r="H413" s="51" t="s">
        <v>11</v>
      </c>
      <c r="I413" s="113">
        <f>1+_xlfn.CEILING.MATH(E407/20)</f>
        <v>4</v>
      </c>
      <c r="J413" s="17">
        <v>241861.24</v>
      </c>
      <c r="K413" s="18">
        <f t="shared" si="7"/>
        <v>967444.96</v>
      </c>
      <c r="L413" s="34"/>
      <c r="M413" s="82"/>
      <c r="N413" s="37"/>
    </row>
    <row r="414" spans="1:14" x14ac:dyDescent="0.3">
      <c r="A414" s="84"/>
      <c r="B414" s="71"/>
      <c r="C414" s="71"/>
      <c r="D414" s="28"/>
      <c r="E414" s="29"/>
      <c r="F414" s="56" t="s">
        <v>249</v>
      </c>
      <c r="G414" s="64" t="s">
        <v>250</v>
      </c>
      <c r="H414" s="51" t="s">
        <v>11</v>
      </c>
      <c r="I414" s="114">
        <f>_xlfn.CEILING.MATH(E407/20)*E408*E409/64</f>
        <v>1.2890625</v>
      </c>
      <c r="J414" s="17">
        <v>1868.29</v>
      </c>
      <c r="K414" s="18">
        <f t="shared" ref="K414:K477" si="8">IF(I414,IF(ISNUMBER(J414),J414*I414," ")," ")</f>
        <v>2408.3425781249998</v>
      </c>
      <c r="L414" s="34"/>
      <c r="M414" s="82"/>
      <c r="N414" s="37"/>
    </row>
    <row r="415" spans="1:14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8"/>
        <v xml:space="preserve"> </v>
      </c>
      <c r="L415" s="34"/>
      <c r="M415" s="82"/>
      <c r="N415" s="37"/>
    </row>
    <row r="416" spans="1:14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8"/>
        <v xml:space="preserve"> </v>
      </c>
      <c r="L416" s="34"/>
      <c r="M416" s="82"/>
      <c r="N416" s="37"/>
    </row>
    <row r="417" spans="1:14" ht="15.5" x14ac:dyDescent="0.3">
      <c r="A417" s="86"/>
      <c r="B417" s="129" t="s">
        <v>298</v>
      </c>
      <c r="C417" s="129"/>
      <c r="D417" s="129"/>
      <c r="E417" s="130"/>
      <c r="F417" s="56"/>
      <c r="G417" s="63"/>
      <c r="H417" s="51"/>
      <c r="I417" s="45"/>
      <c r="J417" s="17"/>
      <c r="K417" s="18" t="str">
        <f t="shared" si="8"/>
        <v xml:space="preserve"> </v>
      </c>
      <c r="L417" s="34"/>
      <c r="M417" s="82"/>
      <c r="N417" s="37"/>
    </row>
    <row r="418" spans="1:14" x14ac:dyDescent="0.3">
      <c r="A418" s="86"/>
      <c r="B418" s="87"/>
      <c r="C418" s="87"/>
      <c r="D418" s="87"/>
      <c r="E418" s="88"/>
      <c r="F418" s="56"/>
      <c r="G418" s="63"/>
      <c r="H418" s="51"/>
      <c r="I418" s="45"/>
      <c r="J418" s="17"/>
      <c r="K418" s="18" t="str">
        <f t="shared" si="8"/>
        <v xml:space="preserve"> </v>
      </c>
      <c r="L418" s="34"/>
      <c r="M418" s="82"/>
      <c r="N418" s="37"/>
    </row>
    <row r="419" spans="1:14" x14ac:dyDescent="0.3">
      <c r="A419" s="86"/>
      <c r="B419" s="127" t="s">
        <v>194</v>
      </c>
      <c r="C419" s="127"/>
      <c r="D419" s="128"/>
      <c r="E419" s="62">
        <v>50</v>
      </c>
      <c r="F419" s="56"/>
      <c r="G419" s="63"/>
      <c r="H419" s="51"/>
      <c r="I419" s="45"/>
      <c r="J419" s="17"/>
      <c r="K419" s="18" t="str">
        <f t="shared" si="8"/>
        <v xml:space="preserve"> </v>
      </c>
      <c r="L419" s="34"/>
      <c r="M419" s="82"/>
      <c r="N419" s="37"/>
    </row>
    <row r="420" spans="1:14" x14ac:dyDescent="0.3">
      <c r="A420" s="86"/>
      <c r="B420" s="127" t="s">
        <v>195</v>
      </c>
      <c r="C420" s="127"/>
      <c r="D420" s="128"/>
      <c r="E420" s="62">
        <v>25</v>
      </c>
      <c r="F420" s="56"/>
      <c r="G420" s="63"/>
      <c r="H420" s="51"/>
      <c r="I420" s="45"/>
      <c r="J420" s="17"/>
      <c r="K420" s="18" t="str">
        <f t="shared" si="8"/>
        <v xml:space="preserve"> </v>
      </c>
      <c r="L420" s="34"/>
      <c r="M420" s="82"/>
      <c r="N420" s="37"/>
    </row>
    <row r="421" spans="1:14" x14ac:dyDescent="0.3">
      <c r="A421" s="68" t="s">
        <v>26</v>
      </c>
      <c r="B421" s="68" t="s">
        <v>26</v>
      </c>
      <c r="C421" s="70" t="s">
        <v>196</v>
      </c>
      <c r="D421" s="89">
        <v>0.5</v>
      </c>
      <c r="E421" s="62">
        <v>1.1000000000000001</v>
      </c>
      <c r="F421" s="56" t="s">
        <v>207</v>
      </c>
      <c r="G421" s="64" t="s">
        <v>208</v>
      </c>
      <c r="H421" s="51" t="s">
        <v>11</v>
      </c>
      <c r="I421" s="90">
        <f>E421*E419/64 + E420*E421/64</f>
        <v>1.2890625000000002</v>
      </c>
      <c r="J421" s="17">
        <v>22529.98</v>
      </c>
      <c r="K421" s="18">
        <f t="shared" si="8"/>
        <v>29042.552343750005</v>
      </c>
      <c r="L421" s="34"/>
      <c r="M421" s="82"/>
      <c r="N421" s="37"/>
    </row>
    <row r="422" spans="1:14" x14ac:dyDescent="0.3">
      <c r="A422" s="71"/>
      <c r="B422" s="71"/>
      <c r="C422" s="71"/>
      <c r="D422" s="28"/>
      <c r="E422" s="29"/>
      <c r="F422" s="56" t="s">
        <v>209</v>
      </c>
      <c r="G422" s="64" t="s">
        <v>210</v>
      </c>
      <c r="H422" s="51" t="s">
        <v>11</v>
      </c>
      <c r="I422" s="45">
        <f>_xlfn.CEILING.MATH(E421*E419/D421+E421*E420)</f>
        <v>138</v>
      </c>
      <c r="J422" s="17">
        <v>489.36</v>
      </c>
      <c r="K422" s="18">
        <f t="shared" si="8"/>
        <v>67531.680000000008</v>
      </c>
      <c r="L422" s="34"/>
      <c r="M422" s="82"/>
      <c r="N422" s="37"/>
    </row>
    <row r="423" spans="1:14" x14ac:dyDescent="0.3">
      <c r="A423" s="71"/>
      <c r="B423" s="71"/>
      <c r="C423" s="71"/>
      <c r="D423" s="28"/>
      <c r="E423" s="29"/>
      <c r="F423" s="56" t="s">
        <v>205</v>
      </c>
      <c r="G423" s="64" t="s">
        <v>206</v>
      </c>
      <c r="H423" s="51" t="s">
        <v>11</v>
      </c>
      <c r="I423" s="113">
        <f>2*(1+_xlfn.CEILING.MATH(E419/20))</f>
        <v>8</v>
      </c>
      <c r="J423" s="17">
        <v>674.51</v>
      </c>
      <c r="K423" s="18">
        <f t="shared" si="8"/>
        <v>5396.08</v>
      </c>
      <c r="L423" s="34"/>
      <c r="M423" s="82"/>
      <c r="N423" s="37"/>
    </row>
    <row r="424" spans="1:14" ht="26" x14ac:dyDescent="0.3">
      <c r="A424" s="71"/>
      <c r="B424" s="71"/>
      <c r="C424" s="71"/>
      <c r="D424" s="28"/>
      <c r="E424" s="29"/>
      <c r="F424" s="56" t="s">
        <v>201</v>
      </c>
      <c r="G424" s="64" t="s">
        <v>202</v>
      </c>
      <c r="H424" s="51" t="s">
        <v>11</v>
      </c>
      <c r="I424" s="45">
        <v>1</v>
      </c>
      <c r="J424" s="17">
        <v>687.01</v>
      </c>
      <c r="K424" s="18">
        <f t="shared" si="8"/>
        <v>687.01</v>
      </c>
      <c r="L424" s="34"/>
      <c r="M424" s="82"/>
      <c r="N424" s="37"/>
    </row>
    <row r="425" spans="1:14" x14ac:dyDescent="0.3">
      <c r="A425" s="71"/>
      <c r="B425" s="71"/>
      <c r="C425" s="71"/>
      <c r="D425" s="28"/>
      <c r="E425" s="29"/>
      <c r="F425" s="56"/>
      <c r="G425" s="64"/>
      <c r="H425" s="51"/>
      <c r="I425" s="45"/>
      <c r="J425" s="17"/>
      <c r="K425" s="18" t="str">
        <f t="shared" si="8"/>
        <v xml:space="preserve"> </v>
      </c>
      <c r="L425" s="34"/>
      <c r="M425" s="82"/>
      <c r="N425" s="37"/>
    </row>
    <row r="426" spans="1:14" x14ac:dyDescent="0.3">
      <c r="A426" s="71"/>
      <c r="B426" s="71"/>
      <c r="C426" s="71"/>
      <c r="D426" s="28"/>
      <c r="E426" s="29"/>
      <c r="F426" s="56"/>
      <c r="G426" s="64"/>
      <c r="H426" s="51"/>
      <c r="I426" s="45"/>
      <c r="J426" s="17"/>
      <c r="K426" s="18" t="str">
        <f t="shared" si="8"/>
        <v xml:space="preserve"> </v>
      </c>
      <c r="L426" s="34"/>
      <c r="M426" s="82"/>
      <c r="N426" s="37"/>
    </row>
    <row r="427" spans="1:14" x14ac:dyDescent="0.3">
      <c r="A427" s="86"/>
      <c r="B427" s="127" t="s">
        <v>194</v>
      </c>
      <c r="C427" s="127"/>
      <c r="D427" s="128"/>
      <c r="E427" s="62">
        <v>50</v>
      </c>
      <c r="F427" s="56"/>
      <c r="G427" s="63"/>
      <c r="H427" s="51"/>
      <c r="I427" s="45"/>
      <c r="J427" s="17"/>
      <c r="K427" s="18" t="str">
        <f t="shared" si="8"/>
        <v xml:space="preserve"> </v>
      </c>
      <c r="L427" s="34"/>
      <c r="M427" s="82"/>
      <c r="N427" s="37"/>
    </row>
    <row r="428" spans="1:14" x14ac:dyDescent="0.3">
      <c r="A428" s="86"/>
      <c r="B428" s="127" t="s">
        <v>195</v>
      </c>
      <c r="C428" s="127"/>
      <c r="D428" s="128"/>
      <c r="E428" s="62">
        <v>25</v>
      </c>
      <c r="F428" s="56"/>
      <c r="G428" s="63"/>
      <c r="H428" s="51"/>
      <c r="I428" s="45"/>
      <c r="J428" s="17"/>
      <c r="K428" s="18" t="str">
        <f t="shared" si="8"/>
        <v xml:space="preserve"> </v>
      </c>
      <c r="L428" s="34"/>
      <c r="M428" s="82"/>
      <c r="N428" s="37"/>
    </row>
    <row r="429" spans="1:14" x14ac:dyDescent="0.3">
      <c r="A429" s="68" t="s">
        <v>26</v>
      </c>
      <c r="B429" s="68" t="s">
        <v>211</v>
      </c>
      <c r="C429" s="70" t="s">
        <v>196</v>
      </c>
      <c r="D429" s="89">
        <v>0.5</v>
      </c>
      <c r="E429" s="62">
        <v>1.1000000000000001</v>
      </c>
      <c r="F429" s="56" t="s">
        <v>207</v>
      </c>
      <c r="G429" s="64" t="s">
        <v>208</v>
      </c>
      <c r="H429" s="51" t="s">
        <v>11</v>
      </c>
      <c r="I429" s="114">
        <f>E429*E427/64 + _xlfn.CEILING.MATH(E427/20)*E428*E429/64</f>
        <v>2.1484375</v>
      </c>
      <c r="J429" s="17">
        <v>22529.98</v>
      </c>
      <c r="K429" s="18">
        <f t="shared" si="8"/>
        <v>48404.25390625</v>
      </c>
      <c r="L429" s="34"/>
      <c r="M429" s="82"/>
      <c r="N429" s="37"/>
    </row>
    <row r="430" spans="1:14" x14ac:dyDescent="0.3">
      <c r="A430" s="71"/>
      <c r="B430" s="71"/>
      <c r="C430" s="71"/>
      <c r="D430" s="28"/>
      <c r="E430" s="29"/>
      <c r="F430" s="56" t="s">
        <v>220</v>
      </c>
      <c r="G430" s="64" t="s">
        <v>221</v>
      </c>
      <c r="H430" s="51" t="s">
        <v>11</v>
      </c>
      <c r="I430" s="113">
        <f>_xlfn.CEILING.MATH(E429*E427/D429+E429*E428*_xlfn.CEILING.MATH(E427/20))</f>
        <v>193</v>
      </c>
      <c r="J430" s="17">
        <v>421.07</v>
      </c>
      <c r="K430" s="18">
        <f t="shared" si="8"/>
        <v>81266.509999999995</v>
      </c>
      <c r="L430" s="34"/>
      <c r="M430" s="82"/>
      <c r="N430" s="37"/>
    </row>
    <row r="431" spans="1:14" x14ac:dyDescent="0.3">
      <c r="A431" s="71"/>
      <c r="B431" s="71"/>
      <c r="C431" s="71"/>
      <c r="D431" s="28"/>
      <c r="E431" s="29"/>
      <c r="F431" s="56" t="s">
        <v>218</v>
      </c>
      <c r="G431" s="64" t="s">
        <v>219</v>
      </c>
      <c r="H431" s="51" t="s">
        <v>11</v>
      </c>
      <c r="I431" s="113">
        <f>2*(1+_xlfn.CEILING.MATH(E427/20))</f>
        <v>8</v>
      </c>
      <c r="J431" s="17">
        <v>549.17999999999995</v>
      </c>
      <c r="K431" s="18">
        <f t="shared" si="8"/>
        <v>4393.4399999999996</v>
      </c>
      <c r="L431" s="34"/>
      <c r="M431" s="82"/>
      <c r="N431" s="37"/>
    </row>
    <row r="432" spans="1:14" ht="26" x14ac:dyDescent="0.3">
      <c r="A432" s="71"/>
      <c r="B432" s="71"/>
      <c r="C432" s="71"/>
      <c r="D432" s="28"/>
      <c r="E432" s="29"/>
      <c r="F432" s="56" t="s">
        <v>201</v>
      </c>
      <c r="G432" s="64" t="s">
        <v>202</v>
      </c>
      <c r="H432" s="51" t="s">
        <v>11</v>
      </c>
      <c r="I432" s="45">
        <v>1</v>
      </c>
      <c r="J432" s="17">
        <v>687.01</v>
      </c>
      <c r="K432" s="18">
        <f t="shared" si="8"/>
        <v>687.01</v>
      </c>
      <c r="L432" s="34"/>
      <c r="M432" s="82"/>
      <c r="N432" s="37"/>
    </row>
    <row r="433" spans="1:14" x14ac:dyDescent="0.3">
      <c r="A433" s="71"/>
      <c r="B433" s="71"/>
      <c r="C433" s="71"/>
      <c r="D433" s="28"/>
      <c r="E433" s="29"/>
      <c r="F433" s="56"/>
      <c r="G433" s="64"/>
      <c r="H433" s="51"/>
      <c r="I433" s="45"/>
      <c r="J433" s="17"/>
      <c r="K433" s="18" t="str">
        <f t="shared" si="8"/>
        <v xml:space="preserve"> </v>
      </c>
      <c r="L433" s="34"/>
      <c r="M433" s="82"/>
      <c r="N433" s="37"/>
    </row>
    <row r="434" spans="1:14" x14ac:dyDescent="0.3">
      <c r="A434" s="86"/>
      <c r="B434" s="127" t="s">
        <v>194</v>
      </c>
      <c r="C434" s="127"/>
      <c r="D434" s="128"/>
      <c r="E434" s="62">
        <v>50</v>
      </c>
      <c r="F434" s="56"/>
      <c r="G434" s="63"/>
      <c r="H434" s="51"/>
      <c r="I434" s="45"/>
      <c r="J434" s="17"/>
      <c r="K434" s="18" t="str">
        <f t="shared" si="8"/>
        <v xml:space="preserve"> </v>
      </c>
      <c r="L434" s="34"/>
      <c r="M434" s="82"/>
      <c r="N434" s="37"/>
    </row>
    <row r="435" spans="1:14" x14ac:dyDescent="0.3">
      <c r="A435" s="86"/>
      <c r="B435" s="127" t="s">
        <v>195</v>
      </c>
      <c r="C435" s="127"/>
      <c r="D435" s="128"/>
      <c r="E435" s="62">
        <v>25</v>
      </c>
      <c r="F435" s="56"/>
      <c r="G435" s="63"/>
      <c r="H435" s="51"/>
      <c r="I435" s="45"/>
      <c r="J435" s="17"/>
      <c r="K435" s="18" t="str">
        <f t="shared" si="8"/>
        <v xml:space="preserve"> </v>
      </c>
      <c r="L435" s="34"/>
      <c r="M435" s="82"/>
      <c r="N435" s="37"/>
    </row>
    <row r="436" spans="1:14" x14ac:dyDescent="0.3">
      <c r="A436" s="68" t="s">
        <v>26</v>
      </c>
      <c r="B436" s="68" t="s">
        <v>222</v>
      </c>
      <c r="C436" s="70" t="s">
        <v>196</v>
      </c>
      <c r="D436" s="89">
        <v>0.5</v>
      </c>
      <c r="E436" s="62">
        <v>1.1000000000000001</v>
      </c>
      <c r="F436" s="56" t="s">
        <v>207</v>
      </c>
      <c r="G436" s="64" t="s">
        <v>208</v>
      </c>
      <c r="H436" s="51" t="s">
        <v>11</v>
      </c>
      <c r="I436" s="114">
        <f>E436*E434/64 + _xlfn.CEILING.MATH(E434/20)*E435*E436/64</f>
        <v>2.1484375</v>
      </c>
      <c r="J436" s="17">
        <v>22529.98</v>
      </c>
      <c r="K436" s="18">
        <f t="shared" si="8"/>
        <v>48404.25390625</v>
      </c>
      <c r="L436" s="34"/>
      <c r="M436" s="82"/>
      <c r="N436" s="37"/>
    </row>
    <row r="437" spans="1:14" x14ac:dyDescent="0.3">
      <c r="A437" s="71"/>
      <c r="B437" s="71"/>
      <c r="C437" s="71"/>
      <c r="D437" s="28"/>
      <c r="E437" s="29"/>
      <c r="F437" s="56" t="s">
        <v>229</v>
      </c>
      <c r="G437" s="64" t="s">
        <v>230</v>
      </c>
      <c r="H437" s="51" t="s">
        <v>11</v>
      </c>
      <c r="I437" s="113">
        <f>_xlfn.CEILING.MATH(E436*E434/D436+E436*E435*_xlfn.CEILING.MATH(E434/20))</f>
        <v>193</v>
      </c>
      <c r="J437" s="17">
        <v>434.74</v>
      </c>
      <c r="K437" s="18">
        <f t="shared" si="8"/>
        <v>83904.82</v>
      </c>
      <c r="L437" s="34"/>
      <c r="M437" s="82"/>
      <c r="N437" s="37"/>
    </row>
    <row r="438" spans="1:14" ht="13.5" customHeight="1" x14ac:dyDescent="0.3">
      <c r="A438" s="71"/>
      <c r="B438" s="71"/>
      <c r="C438" s="71"/>
      <c r="D438" s="28"/>
      <c r="E438" s="29"/>
      <c r="F438" s="56" t="s">
        <v>299</v>
      </c>
      <c r="G438" s="64" t="s">
        <v>300</v>
      </c>
      <c r="H438" s="51" t="s">
        <v>11</v>
      </c>
      <c r="I438" s="113">
        <f>2*(1+_xlfn.CEILING.MATH(E434/20))</f>
        <v>8</v>
      </c>
      <c r="J438" s="17">
        <v>549.20000000000005</v>
      </c>
      <c r="K438" s="18">
        <f t="shared" si="8"/>
        <v>4393.6000000000004</v>
      </c>
      <c r="L438" s="34"/>
      <c r="M438" s="82" t="s">
        <v>12</v>
      </c>
      <c r="N438" s="37"/>
    </row>
    <row r="439" spans="1:14" ht="26" x14ac:dyDescent="0.3">
      <c r="A439" s="71"/>
      <c r="B439" s="71"/>
      <c r="C439" s="71"/>
      <c r="D439" s="28"/>
      <c r="E439" s="29"/>
      <c r="F439" s="56" t="s">
        <v>201</v>
      </c>
      <c r="G439" s="64" t="s">
        <v>202</v>
      </c>
      <c r="H439" s="51" t="s">
        <v>11</v>
      </c>
      <c r="I439" s="45">
        <v>1</v>
      </c>
      <c r="J439" s="17">
        <v>687.01</v>
      </c>
      <c r="K439" s="18">
        <f t="shared" si="8"/>
        <v>687.01</v>
      </c>
      <c r="L439" s="34"/>
      <c r="M439" s="82"/>
      <c r="N439" s="37"/>
    </row>
    <row r="440" spans="1:14" x14ac:dyDescent="0.3">
      <c r="A440" s="71"/>
      <c r="B440" s="71"/>
      <c r="C440" s="71"/>
      <c r="D440" s="28"/>
      <c r="E440" s="29"/>
      <c r="F440" s="56"/>
      <c r="G440" s="64"/>
      <c r="H440" s="51"/>
      <c r="I440" s="45"/>
      <c r="J440" s="17"/>
      <c r="K440" s="18" t="str">
        <f t="shared" si="8"/>
        <v xml:space="preserve"> </v>
      </c>
      <c r="L440" s="34"/>
      <c r="M440" s="82"/>
      <c r="N440" s="37"/>
    </row>
    <row r="441" spans="1:14" x14ac:dyDescent="0.3">
      <c r="A441" s="71"/>
      <c r="B441" s="71"/>
      <c r="C441" s="71"/>
      <c r="D441" s="28"/>
      <c r="E441" s="29"/>
      <c r="F441" s="56"/>
      <c r="G441" s="64"/>
      <c r="H441" s="51"/>
      <c r="I441" s="45"/>
      <c r="J441" s="17"/>
      <c r="K441" s="18" t="str">
        <f t="shared" si="8"/>
        <v xml:space="preserve"> </v>
      </c>
      <c r="L441" s="34"/>
      <c r="M441" s="82"/>
      <c r="N441" s="37"/>
    </row>
    <row r="442" spans="1:14" x14ac:dyDescent="0.3">
      <c r="A442" s="86"/>
      <c r="B442" s="127" t="s">
        <v>194</v>
      </c>
      <c r="C442" s="127"/>
      <c r="D442" s="128"/>
      <c r="E442" s="62">
        <v>50</v>
      </c>
      <c r="F442" s="56"/>
      <c r="G442" s="63"/>
      <c r="H442" s="51"/>
      <c r="I442" s="45"/>
      <c r="J442" s="17"/>
      <c r="K442" s="18" t="str">
        <f t="shared" si="8"/>
        <v xml:space="preserve"> </v>
      </c>
      <c r="L442" s="34"/>
      <c r="M442" s="82"/>
      <c r="N442" s="37"/>
    </row>
    <row r="443" spans="1:14" x14ac:dyDescent="0.3">
      <c r="A443" s="86"/>
      <c r="B443" s="127" t="s">
        <v>195</v>
      </c>
      <c r="C443" s="127"/>
      <c r="D443" s="128"/>
      <c r="E443" s="62">
        <v>25</v>
      </c>
      <c r="F443" s="56"/>
      <c r="G443" s="63"/>
      <c r="H443" s="51"/>
      <c r="I443" s="45"/>
      <c r="J443" s="17"/>
      <c r="K443" s="18" t="str">
        <f t="shared" si="8"/>
        <v xml:space="preserve"> </v>
      </c>
      <c r="L443" s="34"/>
      <c r="M443" s="82"/>
      <c r="N443" s="37"/>
    </row>
    <row r="444" spans="1:14" ht="13.5" customHeight="1" x14ac:dyDescent="0.3">
      <c r="A444" s="68" t="s">
        <v>88</v>
      </c>
      <c r="B444" s="68" t="s">
        <v>156</v>
      </c>
      <c r="C444" s="70" t="s">
        <v>196</v>
      </c>
      <c r="D444" s="89">
        <v>0.5</v>
      </c>
      <c r="E444" s="62">
        <v>1.1000000000000001</v>
      </c>
      <c r="F444" s="56" t="s">
        <v>239</v>
      </c>
      <c r="G444" s="64" t="s">
        <v>240</v>
      </c>
      <c r="H444" s="51" t="s">
        <v>11</v>
      </c>
      <c r="I444" s="114">
        <f>E444*E442/64 + _xlfn.CEILING.MATH(E442/20)*E443*E444/64</f>
        <v>2.1484375</v>
      </c>
      <c r="J444" s="17">
        <v>241861.24</v>
      </c>
      <c r="K444" s="18">
        <f t="shared" si="8"/>
        <v>519623.7578125</v>
      </c>
      <c r="L444" s="34"/>
      <c r="M444" s="82" t="s">
        <v>12</v>
      </c>
      <c r="N444" s="37"/>
    </row>
    <row r="445" spans="1:14" ht="17" customHeight="1" x14ac:dyDescent="0.3">
      <c r="A445" s="71"/>
      <c r="B445" s="71"/>
      <c r="C445" s="71"/>
      <c r="D445" s="28"/>
      <c r="E445" s="29"/>
      <c r="F445" s="56" t="s">
        <v>241</v>
      </c>
      <c r="G445" s="64" t="s">
        <v>242</v>
      </c>
      <c r="H445" s="51" t="s">
        <v>11</v>
      </c>
      <c r="I445" s="113">
        <f>_xlfn.CEILING.MATH(E444*E442/D444+E444*E443*_xlfn.CEILING.MATH(E442/20))</f>
        <v>193</v>
      </c>
      <c r="J445" s="17">
        <v>795.94</v>
      </c>
      <c r="K445" s="18">
        <f t="shared" si="8"/>
        <v>153616.42000000001</v>
      </c>
      <c r="L445" s="34"/>
      <c r="M445" s="82" t="s">
        <v>12</v>
      </c>
      <c r="N445" s="37"/>
    </row>
    <row r="446" spans="1:14" ht="15.5" customHeight="1" x14ac:dyDescent="0.3">
      <c r="A446" s="71"/>
      <c r="B446" s="71"/>
      <c r="C446" s="71"/>
      <c r="D446" s="28"/>
      <c r="E446" s="29"/>
      <c r="F446" s="56" t="s">
        <v>235</v>
      </c>
      <c r="G446" s="64" t="s">
        <v>236</v>
      </c>
      <c r="H446" s="51" t="s">
        <v>11</v>
      </c>
      <c r="I446" s="113">
        <f>2*(1+_xlfn.CEILING.MATH(E442/20))+1</f>
        <v>9</v>
      </c>
      <c r="J446" s="17">
        <v>1840.84</v>
      </c>
      <c r="K446" s="18">
        <f t="shared" si="8"/>
        <v>16567.559999999998</v>
      </c>
      <c r="L446" s="34"/>
      <c r="M446" s="82" t="s">
        <v>12</v>
      </c>
      <c r="N446" s="37"/>
    </row>
    <row r="447" spans="1:14" x14ac:dyDescent="0.3">
      <c r="A447" s="84"/>
      <c r="B447" s="84"/>
      <c r="C447" s="84"/>
      <c r="D447" s="28"/>
      <c r="E447" s="29"/>
      <c r="F447" s="56"/>
      <c r="G447" s="64"/>
      <c r="H447" s="51"/>
      <c r="I447" s="45"/>
      <c r="J447" s="17"/>
      <c r="K447" s="18" t="str">
        <f t="shared" si="8"/>
        <v xml:space="preserve"> </v>
      </c>
      <c r="L447" s="34"/>
      <c r="M447" s="82"/>
      <c r="N447" s="37"/>
    </row>
    <row r="448" spans="1:14" x14ac:dyDescent="0.3">
      <c r="A448" s="86"/>
      <c r="B448" s="127" t="s">
        <v>194</v>
      </c>
      <c r="C448" s="127"/>
      <c r="D448" s="128"/>
      <c r="E448" s="62">
        <v>50</v>
      </c>
      <c r="F448" s="56"/>
      <c r="G448" s="63"/>
      <c r="H448" s="51"/>
      <c r="I448" s="45"/>
      <c r="J448" s="17"/>
      <c r="K448" s="18" t="str">
        <f t="shared" si="8"/>
        <v xml:space="preserve"> </v>
      </c>
      <c r="L448" s="34"/>
      <c r="M448" s="82"/>
      <c r="N448" s="37"/>
    </row>
    <row r="449" spans="1:14" x14ac:dyDescent="0.3">
      <c r="A449" s="86"/>
      <c r="B449" s="127" t="s">
        <v>195</v>
      </c>
      <c r="C449" s="127"/>
      <c r="D449" s="128"/>
      <c r="E449" s="62">
        <v>25</v>
      </c>
      <c r="F449" s="56"/>
      <c r="G449" s="63"/>
      <c r="H449" s="51"/>
      <c r="I449" s="45"/>
      <c r="J449" s="17"/>
      <c r="K449" s="18" t="str">
        <f t="shared" si="8"/>
        <v xml:space="preserve"> </v>
      </c>
      <c r="L449" s="34"/>
      <c r="M449" s="82"/>
      <c r="N449" s="37"/>
    </row>
    <row r="450" spans="1:14" x14ac:dyDescent="0.3">
      <c r="A450" s="68" t="s">
        <v>88</v>
      </c>
      <c r="B450" s="68" t="s">
        <v>88</v>
      </c>
      <c r="C450" s="70" t="s">
        <v>196</v>
      </c>
      <c r="D450" s="89">
        <v>0.5</v>
      </c>
      <c r="E450" s="62">
        <v>1.1000000000000001</v>
      </c>
      <c r="F450" s="56" t="s">
        <v>239</v>
      </c>
      <c r="G450" s="64" t="s">
        <v>240</v>
      </c>
      <c r="H450" s="51" t="s">
        <v>11</v>
      </c>
      <c r="I450" s="114">
        <f>E450*E448/64 + _xlfn.CEILING.MATH(E448/20)*E449*E450/64</f>
        <v>2.1484375</v>
      </c>
      <c r="J450" s="17">
        <v>241861.24</v>
      </c>
      <c r="K450" s="18">
        <f t="shared" si="8"/>
        <v>519623.7578125</v>
      </c>
      <c r="L450" s="34"/>
      <c r="M450" s="82"/>
      <c r="N450" s="37"/>
    </row>
    <row r="451" spans="1:14" ht="14.5" customHeight="1" x14ac:dyDescent="0.3">
      <c r="A451" s="71"/>
      <c r="B451" s="71"/>
      <c r="C451" s="71"/>
      <c r="D451" s="28"/>
      <c r="E451" s="29"/>
      <c r="F451" s="56" t="s">
        <v>249</v>
      </c>
      <c r="G451" s="64" t="s">
        <v>250</v>
      </c>
      <c r="H451" s="51" t="s">
        <v>11</v>
      </c>
      <c r="I451" s="113">
        <f>_xlfn.CEILING.MATH(E450*E448/D450+E450*E449*_xlfn.CEILING.MATH(E448/20))</f>
        <v>193</v>
      </c>
      <c r="J451" s="17">
        <v>1868.29</v>
      </c>
      <c r="K451" s="18">
        <f t="shared" si="8"/>
        <v>360579.97</v>
      </c>
      <c r="L451" s="34"/>
      <c r="M451" s="82" t="s">
        <v>12</v>
      </c>
      <c r="N451" s="37"/>
    </row>
    <row r="452" spans="1:14" x14ac:dyDescent="0.3">
      <c r="A452" s="71"/>
      <c r="B452" s="71"/>
      <c r="C452" s="71"/>
      <c r="D452" s="28"/>
      <c r="E452" s="29"/>
      <c r="F452" s="56" t="s">
        <v>245</v>
      </c>
      <c r="G452" s="64" t="s">
        <v>246</v>
      </c>
      <c r="H452" s="51" t="s">
        <v>11</v>
      </c>
      <c r="I452" s="113">
        <f>2*(1+_xlfn.CEILING.MATH(E448/20))+1</f>
        <v>9</v>
      </c>
      <c r="J452" s="17">
        <v>4578.07</v>
      </c>
      <c r="K452" s="18">
        <f t="shared" si="8"/>
        <v>41202.629999999997</v>
      </c>
      <c r="L452" s="34"/>
      <c r="M452" s="82"/>
      <c r="N452" s="37"/>
    </row>
    <row r="453" spans="1:14" x14ac:dyDescent="0.3">
      <c r="A453" s="134" t="s">
        <v>251</v>
      </c>
      <c r="B453" s="134"/>
      <c r="C453" s="134"/>
      <c r="D453" s="134"/>
      <c r="E453" s="135"/>
      <c r="F453" s="56"/>
      <c r="G453" s="64"/>
      <c r="H453" s="51"/>
      <c r="I453" s="45"/>
      <c r="J453" s="17"/>
      <c r="K453" s="18" t="str">
        <f t="shared" si="8"/>
        <v xml:space="preserve"> </v>
      </c>
      <c r="L453" s="34"/>
      <c r="M453" s="82"/>
      <c r="N453" s="37"/>
    </row>
    <row r="454" spans="1:14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8"/>
        <v xml:space="preserve"> </v>
      </c>
      <c r="L454" s="34"/>
      <c r="M454" s="82"/>
      <c r="N454" s="37"/>
    </row>
    <row r="455" spans="1:14" x14ac:dyDescent="0.3">
      <c r="A455" s="86"/>
      <c r="B455" s="127" t="s">
        <v>194</v>
      </c>
      <c r="C455" s="127"/>
      <c r="D455" s="128"/>
      <c r="E455" s="62">
        <v>50</v>
      </c>
      <c r="F455" s="56"/>
      <c r="G455" s="63"/>
      <c r="H455" s="51"/>
      <c r="I455" s="45"/>
      <c r="J455" s="17"/>
      <c r="K455" s="18" t="str">
        <f t="shared" si="8"/>
        <v xml:space="preserve"> </v>
      </c>
      <c r="L455" s="34"/>
      <c r="M455" s="82"/>
      <c r="N455" s="37"/>
    </row>
    <row r="456" spans="1:14" x14ac:dyDescent="0.3">
      <c r="A456" s="86"/>
      <c r="B456" s="127" t="s">
        <v>195</v>
      </c>
      <c r="C456" s="127"/>
      <c r="D456" s="128"/>
      <c r="E456" s="62">
        <v>25</v>
      </c>
      <c r="F456" s="56"/>
      <c r="G456" s="63"/>
      <c r="H456" s="51"/>
      <c r="I456" s="45"/>
      <c r="J456" s="17"/>
      <c r="K456" s="18" t="str">
        <f t="shared" si="8"/>
        <v xml:space="preserve"> </v>
      </c>
      <c r="L456" s="34"/>
      <c r="M456" s="82"/>
      <c r="N456" s="37"/>
    </row>
    <row r="457" spans="1:14" x14ac:dyDescent="0.3">
      <c r="A457" s="68" t="s">
        <v>26</v>
      </c>
      <c r="B457" s="68" t="s">
        <v>26</v>
      </c>
      <c r="C457" s="70" t="s">
        <v>263</v>
      </c>
      <c r="D457" s="89">
        <v>0.5</v>
      </c>
      <c r="E457" s="62">
        <v>1.1000000000000001</v>
      </c>
      <c r="F457" s="56" t="s">
        <v>207</v>
      </c>
      <c r="G457" s="64" t="s">
        <v>208</v>
      </c>
      <c r="H457" s="51" t="s">
        <v>11</v>
      </c>
      <c r="I457" s="114">
        <f>E457*E455/64 + _xlfn.CEILING.MATH(E455/20)*E456*E457/64</f>
        <v>2.1484375</v>
      </c>
      <c r="J457" s="17">
        <v>22529.98</v>
      </c>
      <c r="K457" s="18">
        <f t="shared" si="8"/>
        <v>48404.25390625</v>
      </c>
      <c r="L457" s="34"/>
      <c r="M457" s="82"/>
      <c r="N457" s="37"/>
    </row>
    <row r="458" spans="1:14" x14ac:dyDescent="0.3">
      <c r="A458" s="71"/>
      <c r="B458" s="71"/>
      <c r="C458" s="71"/>
      <c r="D458" s="28"/>
      <c r="E458" s="29"/>
      <c r="F458" s="56" t="s">
        <v>205</v>
      </c>
      <c r="G458" s="64" t="s">
        <v>206</v>
      </c>
      <c r="H458" s="51" t="s">
        <v>11</v>
      </c>
      <c r="I458" s="113">
        <f>2*(1+_xlfn.CEILING.MATH(E455/20))</f>
        <v>8</v>
      </c>
      <c r="J458" s="17">
        <v>674.51</v>
      </c>
      <c r="K458" s="18">
        <f t="shared" si="8"/>
        <v>5396.08</v>
      </c>
      <c r="L458" s="34"/>
      <c r="M458" s="82"/>
      <c r="N458" s="37"/>
    </row>
    <row r="459" spans="1:14" ht="26" x14ac:dyDescent="0.3">
      <c r="A459" s="71"/>
      <c r="B459" s="71"/>
      <c r="C459" s="71"/>
      <c r="D459" s="28"/>
      <c r="E459" s="29"/>
      <c r="F459" s="56" t="s">
        <v>201</v>
      </c>
      <c r="G459" s="64" t="s">
        <v>202</v>
      </c>
      <c r="H459" s="51" t="s">
        <v>11</v>
      </c>
      <c r="I459" s="45">
        <v>1</v>
      </c>
      <c r="J459" s="17">
        <v>687.01</v>
      </c>
      <c r="K459" s="18">
        <f t="shared" si="8"/>
        <v>687.01</v>
      </c>
      <c r="L459" s="34"/>
      <c r="M459" s="82"/>
      <c r="N459" s="37"/>
    </row>
    <row r="460" spans="1:14" x14ac:dyDescent="0.3">
      <c r="A460" s="71"/>
      <c r="B460" s="71"/>
      <c r="C460" s="71"/>
      <c r="D460" s="28"/>
      <c r="E460" s="29"/>
      <c r="F460" s="56"/>
      <c r="G460" s="64"/>
      <c r="H460" s="51"/>
      <c r="I460" s="45"/>
      <c r="J460" s="17"/>
      <c r="K460" s="18" t="str">
        <f t="shared" si="8"/>
        <v xml:space="preserve"> </v>
      </c>
      <c r="L460" s="34"/>
      <c r="M460" s="82"/>
      <c r="N460" s="37"/>
    </row>
    <row r="461" spans="1:14" x14ac:dyDescent="0.3">
      <c r="A461" s="71"/>
      <c r="B461" s="71"/>
      <c r="C461" s="71"/>
      <c r="D461" s="28"/>
      <c r="E461" s="29"/>
      <c r="F461" s="56"/>
      <c r="G461" s="64"/>
      <c r="H461" s="51"/>
      <c r="I461" s="45"/>
      <c r="J461" s="17"/>
      <c r="K461" s="18" t="str">
        <f t="shared" si="8"/>
        <v xml:space="preserve"> </v>
      </c>
      <c r="L461" s="34"/>
      <c r="M461" s="82"/>
      <c r="N461" s="37"/>
    </row>
    <row r="462" spans="1:14" x14ac:dyDescent="0.3">
      <c r="A462" s="86"/>
      <c r="B462" s="127" t="s">
        <v>194</v>
      </c>
      <c r="C462" s="127"/>
      <c r="D462" s="128"/>
      <c r="E462" s="62">
        <v>50</v>
      </c>
      <c r="F462" s="56"/>
      <c r="G462" s="63"/>
      <c r="H462" s="51"/>
      <c r="I462" s="45"/>
      <c r="J462" s="17"/>
      <c r="K462" s="18" t="str">
        <f t="shared" si="8"/>
        <v xml:space="preserve"> </v>
      </c>
      <c r="L462" s="34"/>
      <c r="M462" s="82"/>
      <c r="N462" s="37"/>
    </row>
    <row r="463" spans="1:14" x14ac:dyDescent="0.3">
      <c r="A463" s="86"/>
      <c r="B463" s="127" t="s">
        <v>195</v>
      </c>
      <c r="C463" s="127"/>
      <c r="D463" s="128"/>
      <c r="E463" s="62">
        <v>25</v>
      </c>
      <c r="F463" s="56"/>
      <c r="G463" s="63"/>
      <c r="H463" s="51"/>
      <c r="I463" s="45"/>
      <c r="J463" s="17"/>
      <c r="K463" s="18" t="str">
        <f t="shared" si="8"/>
        <v xml:space="preserve"> </v>
      </c>
      <c r="L463" s="34"/>
      <c r="M463" s="82"/>
      <c r="N463" s="37"/>
    </row>
    <row r="464" spans="1:14" x14ac:dyDescent="0.3">
      <c r="A464" s="68" t="s">
        <v>26</v>
      </c>
      <c r="B464" s="68" t="s">
        <v>211</v>
      </c>
      <c r="C464" s="70" t="s">
        <v>263</v>
      </c>
      <c r="D464" s="89">
        <v>0.5</v>
      </c>
      <c r="E464" s="62">
        <v>1.1000000000000001</v>
      </c>
      <c r="F464" s="56" t="s">
        <v>207</v>
      </c>
      <c r="G464" s="64" t="s">
        <v>208</v>
      </c>
      <c r="H464" s="51" t="s">
        <v>11</v>
      </c>
      <c r="I464" s="114">
        <f>E464*E462/64 + _xlfn.CEILING.MATH(E462/20)*E463*E464/64</f>
        <v>2.1484375</v>
      </c>
      <c r="J464" s="17">
        <v>22529.98</v>
      </c>
      <c r="K464" s="18">
        <f t="shared" si="8"/>
        <v>48404.25390625</v>
      </c>
      <c r="L464" s="34"/>
      <c r="M464" s="82"/>
      <c r="N464" s="37"/>
    </row>
    <row r="465" spans="1:14" x14ac:dyDescent="0.3">
      <c r="A465" s="71"/>
      <c r="B465" s="71"/>
      <c r="C465" s="71"/>
      <c r="D465" s="28"/>
      <c r="E465" s="29"/>
      <c r="F465" s="56" t="s">
        <v>218</v>
      </c>
      <c r="G465" s="64" t="s">
        <v>219</v>
      </c>
      <c r="H465" s="51" t="s">
        <v>11</v>
      </c>
      <c r="I465" s="113">
        <f>2*(1+_xlfn.CEILING.MATH(E462/20))</f>
        <v>8</v>
      </c>
      <c r="J465" s="17">
        <v>549.17999999999995</v>
      </c>
      <c r="K465" s="18">
        <f t="shared" si="8"/>
        <v>4393.4399999999996</v>
      </c>
      <c r="L465" s="34"/>
      <c r="M465" s="82"/>
      <c r="N465" s="37"/>
    </row>
    <row r="466" spans="1:14" ht="26" x14ac:dyDescent="0.3">
      <c r="A466" s="71"/>
      <c r="B466" s="71"/>
      <c r="C466" s="71"/>
      <c r="D466" s="28"/>
      <c r="E466" s="29"/>
      <c r="F466" s="56" t="s">
        <v>201</v>
      </c>
      <c r="G466" s="64" t="s">
        <v>202</v>
      </c>
      <c r="H466" s="51" t="s">
        <v>11</v>
      </c>
      <c r="I466" s="45">
        <v>1</v>
      </c>
      <c r="J466" s="17">
        <v>687.01</v>
      </c>
      <c r="K466" s="18">
        <f t="shared" si="8"/>
        <v>687.01</v>
      </c>
      <c r="L466" s="34"/>
      <c r="M466" s="82"/>
      <c r="N466" s="37"/>
    </row>
    <row r="467" spans="1:14" x14ac:dyDescent="0.3">
      <c r="A467" s="71"/>
      <c r="B467" s="71"/>
      <c r="C467" s="71"/>
      <c r="D467" s="28"/>
      <c r="E467" s="29"/>
      <c r="F467" s="56"/>
      <c r="G467" s="64"/>
      <c r="H467" s="51"/>
      <c r="I467" s="45"/>
      <c r="J467" s="17"/>
      <c r="K467" s="18" t="str">
        <f t="shared" si="8"/>
        <v xml:space="preserve"> </v>
      </c>
      <c r="L467" s="34"/>
      <c r="M467" s="82"/>
      <c r="N467" s="37"/>
    </row>
    <row r="468" spans="1:14" x14ac:dyDescent="0.3">
      <c r="A468" s="86"/>
      <c r="B468" s="127" t="s">
        <v>194</v>
      </c>
      <c r="C468" s="127"/>
      <c r="D468" s="128"/>
      <c r="E468" s="62">
        <v>50</v>
      </c>
      <c r="F468" s="56"/>
      <c r="G468" s="63"/>
      <c r="H468" s="51"/>
      <c r="I468" s="45"/>
      <c r="J468" s="17"/>
      <c r="K468" s="18" t="str">
        <f t="shared" si="8"/>
        <v xml:space="preserve"> </v>
      </c>
      <c r="L468" s="34"/>
      <c r="M468" s="82"/>
      <c r="N468" s="37"/>
    </row>
    <row r="469" spans="1:14" x14ac:dyDescent="0.3">
      <c r="A469" s="86"/>
      <c r="B469" s="127" t="s">
        <v>195</v>
      </c>
      <c r="C469" s="127"/>
      <c r="D469" s="128"/>
      <c r="E469" s="62">
        <v>25</v>
      </c>
      <c r="F469" s="56"/>
      <c r="G469" s="63"/>
      <c r="H469" s="51"/>
      <c r="I469" s="45"/>
      <c r="J469" s="17"/>
      <c r="K469" s="18" t="str">
        <f t="shared" si="8"/>
        <v xml:space="preserve"> </v>
      </c>
      <c r="L469" s="34"/>
      <c r="M469" s="82"/>
      <c r="N469" s="37"/>
    </row>
    <row r="470" spans="1:14" x14ac:dyDescent="0.3">
      <c r="A470" s="68" t="s">
        <v>26</v>
      </c>
      <c r="B470" s="68" t="s">
        <v>222</v>
      </c>
      <c r="C470" s="70" t="s">
        <v>263</v>
      </c>
      <c r="D470" s="89">
        <v>0.5</v>
      </c>
      <c r="E470" s="62">
        <v>1.1000000000000001</v>
      </c>
      <c r="F470" s="56" t="s">
        <v>207</v>
      </c>
      <c r="G470" s="64" t="s">
        <v>208</v>
      </c>
      <c r="H470" s="51" t="s">
        <v>11</v>
      </c>
      <c r="I470" s="114">
        <f>E470*E468/64 + _xlfn.CEILING.MATH(E468/20)*E469*E470/64</f>
        <v>2.1484375</v>
      </c>
      <c r="J470" s="17">
        <v>22529.98</v>
      </c>
      <c r="K470" s="18">
        <f t="shared" si="8"/>
        <v>48404.25390625</v>
      </c>
      <c r="L470" s="34"/>
      <c r="M470" s="82"/>
      <c r="N470" s="37"/>
    </row>
    <row r="471" spans="1:14" x14ac:dyDescent="0.3">
      <c r="A471" s="71"/>
      <c r="B471" s="71"/>
      <c r="C471" s="71"/>
      <c r="D471" s="28"/>
      <c r="E471" s="29"/>
      <c r="F471" s="56" t="s">
        <v>299</v>
      </c>
      <c r="G471" s="64" t="s">
        <v>300</v>
      </c>
      <c r="H471" s="51" t="s">
        <v>11</v>
      </c>
      <c r="I471" s="113">
        <f>2*(1+_xlfn.CEILING.MATH(E468/20))</f>
        <v>8</v>
      </c>
      <c r="J471" s="17">
        <v>549.20000000000005</v>
      </c>
      <c r="K471" s="18">
        <f t="shared" si="8"/>
        <v>4393.6000000000004</v>
      </c>
      <c r="L471" s="34"/>
      <c r="M471" s="82"/>
      <c r="N471" s="37"/>
    </row>
    <row r="472" spans="1:14" ht="26" x14ac:dyDescent="0.3">
      <c r="A472" s="71"/>
      <c r="B472" s="71"/>
      <c r="C472" s="71"/>
      <c r="D472" s="28"/>
      <c r="E472" s="29"/>
      <c r="F472" s="56" t="s">
        <v>201</v>
      </c>
      <c r="G472" s="64" t="s">
        <v>202</v>
      </c>
      <c r="H472" s="51" t="s">
        <v>11</v>
      </c>
      <c r="I472" s="45">
        <v>1</v>
      </c>
      <c r="J472" s="17">
        <v>687.01</v>
      </c>
      <c r="K472" s="18">
        <f t="shared" si="8"/>
        <v>687.01</v>
      </c>
      <c r="L472" s="34"/>
      <c r="M472" s="82"/>
      <c r="N472" s="37"/>
    </row>
    <row r="473" spans="1:14" x14ac:dyDescent="0.3">
      <c r="A473" s="71"/>
      <c r="B473" s="71"/>
      <c r="C473" s="71"/>
      <c r="D473" s="28"/>
      <c r="E473" s="29"/>
      <c r="F473" s="56"/>
      <c r="G473" s="64"/>
      <c r="H473" s="51"/>
      <c r="I473" s="45"/>
      <c r="J473" s="17"/>
      <c r="K473" s="18" t="str">
        <f t="shared" si="8"/>
        <v xml:space="preserve"> </v>
      </c>
      <c r="L473" s="34"/>
      <c r="M473" s="82"/>
      <c r="N473" s="37"/>
    </row>
    <row r="474" spans="1:14" ht="15.5" x14ac:dyDescent="0.3">
      <c r="A474" s="86"/>
      <c r="B474" s="129" t="s">
        <v>301</v>
      </c>
      <c r="C474" s="129"/>
      <c r="D474" s="129"/>
      <c r="E474" s="130"/>
      <c r="F474" s="56"/>
      <c r="G474" s="63"/>
      <c r="H474" s="51"/>
      <c r="I474" s="45"/>
      <c r="J474" s="17"/>
      <c r="K474" s="18" t="str">
        <f t="shared" si="8"/>
        <v xml:space="preserve"> </v>
      </c>
      <c r="L474" s="34"/>
      <c r="M474" s="82"/>
      <c r="N474" s="37"/>
    </row>
    <row r="475" spans="1:14" x14ac:dyDescent="0.3">
      <c r="A475" s="86"/>
      <c r="B475" s="87"/>
      <c r="C475" s="87"/>
      <c r="D475" s="87"/>
      <c r="E475" s="88"/>
      <c r="F475" s="56"/>
      <c r="G475" s="63"/>
      <c r="H475" s="51"/>
      <c r="I475" s="45"/>
      <c r="J475" s="17"/>
      <c r="K475" s="18" t="str">
        <f t="shared" si="8"/>
        <v xml:space="preserve"> </v>
      </c>
      <c r="L475" s="34"/>
      <c r="M475" s="82"/>
      <c r="N475" s="37"/>
    </row>
    <row r="476" spans="1:14" x14ac:dyDescent="0.3">
      <c r="A476" s="86"/>
      <c r="B476" s="127" t="s">
        <v>194</v>
      </c>
      <c r="C476" s="127"/>
      <c r="D476" s="128"/>
      <c r="E476" s="62">
        <v>50</v>
      </c>
      <c r="F476" s="56"/>
      <c r="G476" s="63"/>
      <c r="H476" s="51"/>
      <c r="I476" s="45"/>
      <c r="J476" s="17"/>
      <c r="K476" s="18" t="str">
        <f t="shared" si="8"/>
        <v xml:space="preserve"> </v>
      </c>
      <c r="L476" s="34"/>
      <c r="M476" s="82"/>
      <c r="N476" s="37"/>
    </row>
    <row r="477" spans="1:14" x14ac:dyDescent="0.3">
      <c r="A477" s="86"/>
      <c r="B477" s="127" t="s">
        <v>195</v>
      </c>
      <c r="C477" s="127"/>
      <c r="D477" s="128"/>
      <c r="E477" s="62">
        <v>25</v>
      </c>
      <c r="F477" s="56"/>
      <c r="G477" s="63"/>
      <c r="H477" s="51"/>
      <c r="I477" s="45"/>
      <c r="J477" s="17"/>
      <c r="K477" s="18" t="str">
        <f t="shared" si="8"/>
        <v xml:space="preserve"> </v>
      </c>
      <c r="L477" s="34"/>
      <c r="M477" s="82"/>
      <c r="N477" s="37"/>
    </row>
    <row r="478" spans="1:14" x14ac:dyDescent="0.3">
      <c r="A478" s="68" t="s">
        <v>26</v>
      </c>
      <c r="B478" s="68" t="s">
        <v>26</v>
      </c>
      <c r="C478" s="70" t="s">
        <v>196</v>
      </c>
      <c r="D478" s="89">
        <v>0.5</v>
      </c>
      <c r="E478" s="62">
        <v>1.1000000000000001</v>
      </c>
      <c r="F478" s="56" t="s">
        <v>302</v>
      </c>
      <c r="G478" s="64" t="s">
        <v>303</v>
      </c>
      <c r="H478" s="51" t="s">
        <v>11</v>
      </c>
      <c r="I478" s="114">
        <f>E478*E476/42 + _xlfn.CEILING.MATH(E476/20)*E477*E478/42</f>
        <v>3.2738095238095237</v>
      </c>
      <c r="J478" s="17">
        <v>21665.439999999999</v>
      </c>
      <c r="K478" s="18">
        <f t="shared" ref="K478:K541" si="9">IF(I478,IF(ISNUMBER(J478),J478*I478," ")," ")</f>
        <v>70928.523809523802</v>
      </c>
      <c r="L478" s="34"/>
      <c r="M478" s="82"/>
      <c r="N478" s="37"/>
    </row>
    <row r="479" spans="1:14" x14ac:dyDescent="0.3">
      <c r="A479" s="71"/>
      <c r="B479" s="71"/>
      <c r="C479" s="71"/>
      <c r="D479" s="28"/>
      <c r="E479" s="29"/>
      <c r="F479" s="56" t="s">
        <v>209</v>
      </c>
      <c r="G479" s="64" t="s">
        <v>210</v>
      </c>
      <c r="H479" s="51" t="s">
        <v>11</v>
      </c>
      <c r="I479" s="113">
        <f>_xlfn.CEILING.MATH(E478*E476/D478+E478*E477*_xlfn.CEILING.MATH(E476/20))</f>
        <v>193</v>
      </c>
      <c r="J479" s="17">
        <v>489.36</v>
      </c>
      <c r="K479" s="18">
        <f t="shared" si="9"/>
        <v>94446.48</v>
      </c>
      <c r="L479" s="34"/>
      <c r="M479" s="82"/>
      <c r="N479" s="37"/>
    </row>
    <row r="480" spans="1:14" x14ac:dyDescent="0.3">
      <c r="A480" s="71"/>
      <c r="B480" s="71"/>
      <c r="C480" s="71"/>
      <c r="D480" s="28"/>
      <c r="E480" s="29"/>
      <c r="F480" s="56" t="s">
        <v>205</v>
      </c>
      <c r="G480" s="64" t="s">
        <v>206</v>
      </c>
      <c r="H480" s="51" t="s">
        <v>11</v>
      </c>
      <c r="I480" s="113">
        <f>2*(1+_xlfn.CEILING.MATH(E476/20))</f>
        <v>8</v>
      </c>
      <c r="J480" s="17">
        <v>674.51</v>
      </c>
      <c r="K480" s="18">
        <f t="shared" si="9"/>
        <v>5396.08</v>
      </c>
      <c r="L480" s="34"/>
      <c r="M480" s="82"/>
      <c r="N480" s="37"/>
    </row>
    <row r="481" spans="1:14" ht="26" x14ac:dyDescent="0.3">
      <c r="A481" s="71"/>
      <c r="B481" s="71"/>
      <c r="C481" s="71"/>
      <c r="D481" s="28"/>
      <c r="E481" s="29"/>
      <c r="F481" s="56" t="s">
        <v>201</v>
      </c>
      <c r="G481" s="64" t="s">
        <v>202</v>
      </c>
      <c r="H481" s="51" t="s">
        <v>11</v>
      </c>
      <c r="I481" s="45">
        <v>1</v>
      </c>
      <c r="J481" s="17">
        <v>687.01</v>
      </c>
      <c r="K481" s="18">
        <f t="shared" si="9"/>
        <v>687.01</v>
      </c>
      <c r="L481" s="34"/>
      <c r="M481" s="82"/>
      <c r="N481" s="37"/>
    </row>
    <row r="482" spans="1:14" x14ac:dyDescent="0.3">
      <c r="A482" s="71"/>
      <c r="B482" s="71"/>
      <c r="C482" s="71"/>
      <c r="D482" s="28"/>
      <c r="E482" s="29"/>
      <c r="F482" s="56"/>
      <c r="G482" s="64"/>
      <c r="H482" s="51"/>
      <c r="I482" s="45"/>
      <c r="J482" s="17"/>
      <c r="K482" s="18" t="str">
        <f t="shared" si="9"/>
        <v xml:space="preserve"> </v>
      </c>
      <c r="L482" s="34"/>
      <c r="M482" s="82"/>
      <c r="N482" s="37"/>
    </row>
    <row r="483" spans="1:14" x14ac:dyDescent="0.3">
      <c r="A483" s="86"/>
      <c r="B483" s="127" t="s">
        <v>194</v>
      </c>
      <c r="C483" s="127"/>
      <c r="D483" s="128"/>
      <c r="E483" s="62">
        <v>50</v>
      </c>
      <c r="F483" s="56"/>
      <c r="G483" s="63"/>
      <c r="H483" s="51"/>
      <c r="I483" s="45"/>
      <c r="J483" s="17"/>
      <c r="K483" s="18" t="str">
        <f t="shared" si="9"/>
        <v xml:space="preserve"> </v>
      </c>
      <c r="L483" s="34"/>
      <c r="M483" s="82"/>
      <c r="N483" s="37"/>
    </row>
    <row r="484" spans="1:14" x14ac:dyDescent="0.3">
      <c r="A484" s="86"/>
      <c r="B484" s="127" t="s">
        <v>195</v>
      </c>
      <c r="C484" s="127"/>
      <c r="D484" s="128"/>
      <c r="E484" s="62">
        <v>25</v>
      </c>
      <c r="F484" s="56"/>
      <c r="G484" s="63"/>
      <c r="H484" s="51"/>
      <c r="I484" s="45"/>
      <c r="J484" s="17"/>
      <c r="K484" s="18" t="str">
        <f t="shared" si="9"/>
        <v xml:space="preserve"> </v>
      </c>
      <c r="L484" s="34"/>
      <c r="M484" s="82"/>
      <c r="N484" s="37"/>
    </row>
    <row r="485" spans="1:14" x14ac:dyDescent="0.3">
      <c r="A485" s="68" t="s">
        <v>26</v>
      </c>
      <c r="B485" s="68" t="s">
        <v>211</v>
      </c>
      <c r="C485" s="70" t="s">
        <v>196</v>
      </c>
      <c r="D485" s="89">
        <v>0.5</v>
      </c>
      <c r="E485" s="62">
        <v>1.1000000000000001</v>
      </c>
      <c r="F485" s="56" t="s">
        <v>302</v>
      </c>
      <c r="G485" s="64" t="s">
        <v>303</v>
      </c>
      <c r="H485" s="51" t="s">
        <v>11</v>
      </c>
      <c r="I485" s="114">
        <f>E485*E483/42 + _xlfn.CEILING.MATH(E483/20)*E484*E485/42</f>
        <v>3.2738095238095237</v>
      </c>
      <c r="J485" s="17">
        <v>21665.439999999999</v>
      </c>
      <c r="K485" s="18">
        <f t="shared" si="9"/>
        <v>70928.523809523802</v>
      </c>
      <c r="L485" s="34"/>
      <c r="M485" s="82"/>
      <c r="N485" s="37"/>
    </row>
    <row r="486" spans="1:14" x14ac:dyDescent="0.3">
      <c r="A486" s="71"/>
      <c r="B486" s="71"/>
      <c r="C486" s="71"/>
      <c r="D486" s="28"/>
      <c r="E486" s="29"/>
      <c r="F486" s="56" t="s">
        <v>220</v>
      </c>
      <c r="G486" s="64" t="s">
        <v>221</v>
      </c>
      <c r="H486" s="51" t="s">
        <v>11</v>
      </c>
      <c r="I486" s="113">
        <f>_xlfn.CEILING.MATH(E485*E483/D485+E485*E484*_xlfn.CEILING.MATH(E483/20))</f>
        <v>193</v>
      </c>
      <c r="J486" s="17">
        <v>421.07</v>
      </c>
      <c r="K486" s="18">
        <f t="shared" si="9"/>
        <v>81266.509999999995</v>
      </c>
      <c r="L486" s="34"/>
      <c r="M486" s="82"/>
      <c r="N486" s="37"/>
    </row>
    <row r="487" spans="1:14" x14ac:dyDescent="0.3">
      <c r="A487" s="71"/>
      <c r="B487" s="71"/>
      <c r="C487" s="71"/>
      <c r="D487" s="28"/>
      <c r="E487" s="29"/>
      <c r="F487" s="56" t="s">
        <v>218</v>
      </c>
      <c r="G487" s="64" t="s">
        <v>219</v>
      </c>
      <c r="H487" s="51" t="s">
        <v>11</v>
      </c>
      <c r="I487" s="113">
        <f>2*(1+_xlfn.CEILING.MATH(E483/20))</f>
        <v>8</v>
      </c>
      <c r="J487" s="17">
        <v>549.17999999999995</v>
      </c>
      <c r="K487" s="18">
        <f t="shared" si="9"/>
        <v>4393.4399999999996</v>
      </c>
      <c r="L487" s="34"/>
      <c r="M487" s="82"/>
      <c r="N487" s="37"/>
    </row>
    <row r="488" spans="1:14" ht="26" x14ac:dyDescent="0.3">
      <c r="A488" s="71"/>
      <c r="B488" s="71"/>
      <c r="C488" s="71"/>
      <c r="D488" s="28"/>
      <c r="E488" s="29"/>
      <c r="F488" s="56" t="s">
        <v>201</v>
      </c>
      <c r="G488" s="64" t="s">
        <v>202</v>
      </c>
      <c r="H488" s="51" t="s">
        <v>11</v>
      </c>
      <c r="I488" s="45">
        <v>1</v>
      </c>
      <c r="J488" s="17">
        <v>687.01</v>
      </c>
      <c r="K488" s="18">
        <f t="shared" si="9"/>
        <v>687.01</v>
      </c>
      <c r="L488" s="34"/>
      <c r="M488" s="82"/>
      <c r="N488" s="37"/>
    </row>
    <row r="489" spans="1:14" x14ac:dyDescent="0.3">
      <c r="A489" s="71"/>
      <c r="B489" s="71"/>
      <c r="C489" s="71"/>
      <c r="D489" s="28"/>
      <c r="E489" s="29"/>
      <c r="F489" s="56"/>
      <c r="G489" s="64"/>
      <c r="H489" s="51"/>
      <c r="I489" s="45"/>
      <c r="J489" s="17"/>
      <c r="K489" s="18" t="str">
        <f t="shared" si="9"/>
        <v xml:space="preserve"> </v>
      </c>
      <c r="L489" s="34"/>
      <c r="M489" s="82"/>
      <c r="N489" s="37"/>
    </row>
    <row r="490" spans="1:14" x14ac:dyDescent="0.3">
      <c r="A490" s="86"/>
      <c r="B490" s="127" t="s">
        <v>194</v>
      </c>
      <c r="C490" s="127"/>
      <c r="D490" s="128"/>
      <c r="E490" s="62">
        <v>50</v>
      </c>
      <c r="F490" s="56"/>
      <c r="G490" s="63"/>
      <c r="H490" s="51"/>
      <c r="I490" s="45"/>
      <c r="J490" s="17"/>
      <c r="K490" s="18" t="str">
        <f t="shared" si="9"/>
        <v xml:space="preserve"> </v>
      </c>
      <c r="L490" s="34"/>
      <c r="M490" s="82"/>
      <c r="N490" s="37"/>
    </row>
    <row r="491" spans="1:14" x14ac:dyDescent="0.3">
      <c r="A491" s="86"/>
      <c r="B491" s="127" t="s">
        <v>195</v>
      </c>
      <c r="C491" s="127"/>
      <c r="D491" s="128"/>
      <c r="E491" s="62">
        <v>25</v>
      </c>
      <c r="F491" s="56"/>
      <c r="G491" s="63"/>
      <c r="H491" s="51"/>
      <c r="I491" s="45"/>
      <c r="J491" s="17"/>
      <c r="K491" s="18" t="str">
        <f t="shared" si="9"/>
        <v xml:space="preserve"> </v>
      </c>
      <c r="L491" s="34"/>
      <c r="M491" s="82"/>
      <c r="N491" s="37"/>
    </row>
    <row r="492" spans="1:14" x14ac:dyDescent="0.3">
      <c r="A492" s="68" t="s">
        <v>26</v>
      </c>
      <c r="B492" s="68" t="s">
        <v>222</v>
      </c>
      <c r="C492" s="70" t="s">
        <v>196</v>
      </c>
      <c r="D492" s="89">
        <v>0.5</v>
      </c>
      <c r="E492" s="62">
        <v>1.1000000000000001</v>
      </c>
      <c r="F492" s="56" t="s">
        <v>302</v>
      </c>
      <c r="G492" s="64" t="s">
        <v>303</v>
      </c>
      <c r="H492" s="51" t="s">
        <v>11</v>
      </c>
      <c r="I492" s="114">
        <f>E492*E490/42 + _xlfn.CEILING.MATH(E490/20)*E491*E492/42</f>
        <v>3.2738095238095237</v>
      </c>
      <c r="J492" s="17">
        <v>21665.439999999999</v>
      </c>
      <c r="K492" s="18">
        <f t="shared" si="9"/>
        <v>70928.523809523802</v>
      </c>
      <c r="L492" s="34"/>
      <c r="M492" s="82"/>
      <c r="N492" s="37"/>
    </row>
    <row r="493" spans="1:14" x14ac:dyDescent="0.3">
      <c r="A493" s="71"/>
      <c r="B493" s="71"/>
      <c r="C493" s="71"/>
      <c r="D493" s="28"/>
      <c r="E493" s="29"/>
      <c r="F493" s="56" t="s">
        <v>229</v>
      </c>
      <c r="G493" s="64" t="s">
        <v>230</v>
      </c>
      <c r="H493" s="51" t="s">
        <v>11</v>
      </c>
      <c r="I493" s="113">
        <f>_xlfn.CEILING.MATH(E492*E490/D492+E492*E491*_xlfn.CEILING.MATH(E490/20))</f>
        <v>193</v>
      </c>
      <c r="J493" s="17">
        <v>434.74</v>
      </c>
      <c r="K493" s="18">
        <f t="shared" si="9"/>
        <v>83904.82</v>
      </c>
      <c r="L493" s="34"/>
      <c r="M493" s="82"/>
      <c r="N493" s="37"/>
    </row>
    <row r="494" spans="1:14" x14ac:dyDescent="0.3">
      <c r="A494" s="71"/>
      <c r="B494" s="71"/>
      <c r="C494" s="71"/>
      <c r="D494" s="28"/>
      <c r="E494" s="29"/>
      <c r="F494" s="56" t="s">
        <v>299</v>
      </c>
      <c r="G494" s="64" t="s">
        <v>300</v>
      </c>
      <c r="H494" s="51" t="s">
        <v>11</v>
      </c>
      <c r="I494" s="113">
        <f>2*(1+_xlfn.CEILING.MATH(E490/20))</f>
        <v>8</v>
      </c>
      <c r="J494" s="17">
        <v>549.20000000000005</v>
      </c>
      <c r="K494" s="18">
        <f t="shared" si="9"/>
        <v>4393.6000000000004</v>
      </c>
      <c r="L494" s="34"/>
      <c r="M494" s="82"/>
      <c r="N494" s="37"/>
    </row>
    <row r="495" spans="1:14" ht="26" x14ac:dyDescent="0.3">
      <c r="A495" s="71"/>
      <c r="B495" s="71"/>
      <c r="C495" s="71"/>
      <c r="D495" s="28"/>
      <c r="E495" s="29"/>
      <c r="F495" s="56" t="s">
        <v>201</v>
      </c>
      <c r="G495" s="64" t="s">
        <v>202</v>
      </c>
      <c r="H495" s="51" t="s">
        <v>11</v>
      </c>
      <c r="I495" s="45">
        <v>1</v>
      </c>
      <c r="J495" s="17">
        <v>687.01</v>
      </c>
      <c r="K495" s="18">
        <f t="shared" si="9"/>
        <v>687.01</v>
      </c>
      <c r="L495" s="34"/>
      <c r="M495" s="82"/>
      <c r="N495" s="37"/>
    </row>
    <row r="496" spans="1:14" x14ac:dyDescent="0.3">
      <c r="A496" s="71"/>
      <c r="B496" s="71"/>
      <c r="C496" s="71"/>
      <c r="D496" s="28"/>
      <c r="E496" s="29"/>
      <c r="F496" s="56"/>
      <c r="G496" s="64"/>
      <c r="H496" s="51"/>
      <c r="I496" s="45"/>
      <c r="J496" s="17"/>
      <c r="K496" s="18" t="str">
        <f t="shared" si="9"/>
        <v xml:space="preserve"> </v>
      </c>
      <c r="L496" s="34"/>
      <c r="M496" s="82"/>
      <c r="N496" s="37"/>
    </row>
    <row r="497" spans="1:14" x14ac:dyDescent="0.3">
      <c r="A497" s="86"/>
      <c r="B497" s="127" t="s">
        <v>194</v>
      </c>
      <c r="C497" s="127"/>
      <c r="D497" s="128"/>
      <c r="E497" s="62">
        <v>50</v>
      </c>
      <c r="F497" s="56"/>
      <c r="G497" s="63"/>
      <c r="H497" s="51"/>
      <c r="I497" s="45"/>
      <c r="J497" s="17"/>
      <c r="K497" s="18" t="str">
        <f t="shared" si="9"/>
        <v xml:space="preserve"> </v>
      </c>
      <c r="L497" s="34"/>
      <c r="M497" s="82"/>
      <c r="N497" s="37"/>
    </row>
    <row r="498" spans="1:14" x14ac:dyDescent="0.3">
      <c r="A498" s="86"/>
      <c r="B498" s="127" t="s">
        <v>195</v>
      </c>
      <c r="C498" s="127"/>
      <c r="D498" s="128"/>
      <c r="E498" s="62">
        <v>25</v>
      </c>
      <c r="F498" s="56"/>
      <c r="G498" s="63"/>
      <c r="H498" s="51"/>
      <c r="I498" s="45"/>
      <c r="J498" s="17"/>
      <c r="K498" s="18" t="str">
        <f t="shared" si="9"/>
        <v xml:space="preserve"> </v>
      </c>
      <c r="L498" s="34"/>
      <c r="M498" s="82"/>
      <c r="N498" s="37"/>
    </row>
    <row r="499" spans="1:14" ht="14.5" customHeight="1" x14ac:dyDescent="0.3">
      <c r="A499" s="68" t="s">
        <v>88</v>
      </c>
      <c r="B499" s="68" t="s">
        <v>156</v>
      </c>
      <c r="C499" s="70" t="s">
        <v>196</v>
      </c>
      <c r="D499" s="89">
        <v>0.5</v>
      </c>
      <c r="E499" s="62">
        <v>1.1000000000000001</v>
      </c>
      <c r="F499" s="56" t="s">
        <v>304</v>
      </c>
      <c r="G499" s="64" t="s">
        <v>305</v>
      </c>
      <c r="H499" s="51" t="s">
        <v>11</v>
      </c>
      <c r="I499" s="114">
        <f>E499*E497/42 + _xlfn.CEILING.MATH(E497/20)*E498*E499/42</f>
        <v>3.2738095238095237</v>
      </c>
      <c r="J499" s="17">
        <v>253210.19</v>
      </c>
      <c r="K499" s="18">
        <f t="shared" si="9"/>
        <v>828961.93154761905</v>
      </c>
      <c r="L499" s="34"/>
      <c r="M499" s="82" t="s">
        <v>12</v>
      </c>
      <c r="N499" s="37"/>
    </row>
    <row r="500" spans="1:14" x14ac:dyDescent="0.3">
      <c r="A500" s="71"/>
      <c r="B500" s="71"/>
      <c r="C500" s="71"/>
      <c r="D500" s="28"/>
      <c r="E500" s="29"/>
      <c r="F500" s="56" t="s">
        <v>241</v>
      </c>
      <c r="G500" s="64" t="s">
        <v>242</v>
      </c>
      <c r="H500" s="51" t="s">
        <v>11</v>
      </c>
      <c r="I500" s="113">
        <f>_xlfn.CEILING.MATH(E499*E497/D499+E499*E498*_xlfn.CEILING.MATH(E497/20))</f>
        <v>193</v>
      </c>
      <c r="J500" s="17">
        <v>795.94</v>
      </c>
      <c r="K500" s="18">
        <f t="shared" si="9"/>
        <v>153616.42000000001</v>
      </c>
      <c r="L500" s="34"/>
      <c r="M500" s="82"/>
      <c r="N500" s="37"/>
    </row>
    <row r="501" spans="1:14" x14ac:dyDescent="0.3">
      <c r="A501" s="71"/>
      <c r="B501" s="71"/>
      <c r="C501" s="71"/>
      <c r="D501" s="28"/>
      <c r="E501" s="29"/>
      <c r="F501" s="56" t="s">
        <v>235</v>
      </c>
      <c r="G501" s="64" t="s">
        <v>236</v>
      </c>
      <c r="H501" s="51" t="s">
        <v>11</v>
      </c>
      <c r="I501" s="113">
        <f>2*(1+_xlfn.CEILING.MATH(E497/20))+1</f>
        <v>9</v>
      </c>
      <c r="J501" s="17">
        <v>1840.84</v>
      </c>
      <c r="K501" s="18">
        <f t="shared" si="9"/>
        <v>16567.559999999998</v>
      </c>
      <c r="L501" s="34"/>
      <c r="M501" s="82"/>
      <c r="N501" s="37"/>
    </row>
    <row r="502" spans="1:14" x14ac:dyDescent="0.3">
      <c r="A502" s="84"/>
      <c r="B502" s="84"/>
      <c r="C502" s="84"/>
      <c r="D502" s="28"/>
      <c r="E502" s="29"/>
      <c r="F502" s="56"/>
      <c r="G502" s="64"/>
      <c r="H502" s="51"/>
      <c r="I502" s="45"/>
      <c r="J502" s="17"/>
      <c r="K502" s="18" t="str">
        <f t="shared" si="9"/>
        <v xml:space="preserve"> </v>
      </c>
      <c r="L502" s="34"/>
      <c r="M502" s="82"/>
      <c r="N502" s="37"/>
    </row>
    <row r="503" spans="1:14" x14ac:dyDescent="0.3">
      <c r="A503" s="86"/>
      <c r="B503" s="127" t="s">
        <v>194</v>
      </c>
      <c r="C503" s="127"/>
      <c r="D503" s="128"/>
      <c r="E503" s="62">
        <v>50</v>
      </c>
      <c r="F503" s="56"/>
      <c r="G503" s="63"/>
      <c r="H503" s="51"/>
      <c r="I503" s="45"/>
      <c r="J503" s="17"/>
      <c r="K503" s="18" t="str">
        <f t="shared" si="9"/>
        <v xml:space="preserve"> </v>
      </c>
      <c r="L503" s="34"/>
      <c r="M503" s="82"/>
      <c r="N503" s="37"/>
    </row>
    <row r="504" spans="1:14" x14ac:dyDescent="0.3">
      <c r="A504" s="86"/>
      <c r="B504" s="127" t="s">
        <v>195</v>
      </c>
      <c r="C504" s="127"/>
      <c r="D504" s="128"/>
      <c r="E504" s="62">
        <v>25</v>
      </c>
      <c r="F504" s="56"/>
      <c r="G504" s="63"/>
      <c r="H504" s="51"/>
      <c r="I504" s="45"/>
      <c r="J504" s="17"/>
      <c r="K504" s="18" t="str">
        <f t="shared" si="9"/>
        <v xml:space="preserve"> </v>
      </c>
      <c r="L504" s="34"/>
      <c r="M504" s="82"/>
      <c r="N504" s="37"/>
    </row>
    <row r="505" spans="1:14" x14ac:dyDescent="0.3">
      <c r="A505" s="68" t="s">
        <v>88</v>
      </c>
      <c r="B505" s="68" t="s">
        <v>88</v>
      </c>
      <c r="C505" s="70" t="s">
        <v>196</v>
      </c>
      <c r="D505" s="89">
        <v>0.5</v>
      </c>
      <c r="E505" s="62">
        <v>1.1000000000000001</v>
      </c>
      <c r="F505" s="56" t="s">
        <v>304</v>
      </c>
      <c r="G505" s="64" t="s">
        <v>305</v>
      </c>
      <c r="H505" s="51" t="s">
        <v>11</v>
      </c>
      <c r="I505" s="114">
        <f>E505*E503/42 + _xlfn.CEILING.MATH(E503/20)*E504*E505/42</f>
        <v>3.2738095238095237</v>
      </c>
      <c r="J505" s="17">
        <v>253210.19</v>
      </c>
      <c r="K505" s="18">
        <f t="shared" si="9"/>
        <v>828961.93154761905</v>
      </c>
      <c r="L505" s="34"/>
      <c r="M505" s="82"/>
      <c r="N505" s="37"/>
    </row>
    <row r="506" spans="1:14" x14ac:dyDescent="0.3">
      <c r="A506" s="71"/>
      <c r="B506" s="71"/>
      <c r="C506" s="71"/>
      <c r="D506" s="28"/>
      <c r="E506" s="29"/>
      <c r="F506" s="56" t="s">
        <v>249</v>
      </c>
      <c r="G506" s="64" t="s">
        <v>250</v>
      </c>
      <c r="H506" s="51" t="s">
        <v>11</v>
      </c>
      <c r="I506" s="113">
        <f>_xlfn.CEILING.MATH(E505*E503/D505+E505*E504*_xlfn.CEILING.MATH(E503/20))</f>
        <v>193</v>
      </c>
      <c r="J506" s="17">
        <v>1868.29</v>
      </c>
      <c r="K506" s="18">
        <f t="shared" si="9"/>
        <v>360579.97</v>
      </c>
      <c r="L506" s="34"/>
      <c r="M506" s="82"/>
      <c r="N506" s="37"/>
    </row>
    <row r="507" spans="1:14" x14ac:dyDescent="0.3">
      <c r="A507" s="71"/>
      <c r="B507" s="71"/>
      <c r="C507" s="71"/>
      <c r="D507" s="28"/>
      <c r="E507" s="29"/>
      <c r="F507" s="56" t="s">
        <v>245</v>
      </c>
      <c r="G507" s="64" t="s">
        <v>246</v>
      </c>
      <c r="H507" s="51" t="s">
        <v>11</v>
      </c>
      <c r="I507" s="113">
        <f>2*(1+_xlfn.CEILING.MATH(E503/20))+1</f>
        <v>9</v>
      </c>
      <c r="J507" s="17">
        <v>4578.07</v>
      </c>
      <c r="K507" s="18">
        <f t="shared" si="9"/>
        <v>41202.629999999997</v>
      </c>
      <c r="L507" s="34"/>
      <c r="M507" s="82"/>
      <c r="N507" s="37"/>
    </row>
    <row r="508" spans="1:14" x14ac:dyDescent="0.3">
      <c r="A508" s="134" t="s">
        <v>251</v>
      </c>
      <c r="B508" s="134"/>
      <c r="C508" s="134"/>
      <c r="D508" s="134"/>
      <c r="E508" s="135"/>
      <c r="F508" s="56"/>
      <c r="G508" s="64"/>
      <c r="H508" s="51"/>
      <c r="I508" s="45"/>
      <c r="J508" s="17"/>
      <c r="K508" s="18" t="str">
        <f t="shared" si="9"/>
        <v xml:space="preserve"> </v>
      </c>
      <c r="L508" s="34"/>
      <c r="M508" s="82"/>
      <c r="N508" s="37"/>
    </row>
    <row r="509" spans="1:14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9"/>
        <v xml:space="preserve"> </v>
      </c>
      <c r="L509" s="34"/>
      <c r="M509" s="82"/>
      <c r="N509" s="37"/>
    </row>
    <row r="510" spans="1:14" x14ac:dyDescent="0.3">
      <c r="A510" s="86"/>
      <c r="B510" s="127" t="s">
        <v>264</v>
      </c>
      <c r="C510" s="127"/>
      <c r="D510" s="128"/>
      <c r="E510" s="62">
        <v>50</v>
      </c>
      <c r="F510" s="56"/>
      <c r="G510" s="63"/>
      <c r="H510" s="51"/>
      <c r="I510" s="45"/>
      <c r="J510" s="17"/>
      <c r="K510" s="18" t="str">
        <f t="shared" si="9"/>
        <v xml:space="preserve"> </v>
      </c>
      <c r="L510" s="34"/>
      <c r="M510" s="82"/>
      <c r="N510" s="37"/>
    </row>
    <row r="511" spans="1:14" x14ac:dyDescent="0.3">
      <c r="A511" s="86"/>
      <c r="B511" s="127" t="s">
        <v>195</v>
      </c>
      <c r="C511" s="127"/>
      <c r="D511" s="128"/>
      <c r="E511" s="62">
        <v>25</v>
      </c>
      <c r="F511" s="56"/>
      <c r="G511" s="63"/>
      <c r="H511" s="51"/>
      <c r="I511" s="45"/>
      <c r="J511" s="17"/>
      <c r="K511" s="18" t="str">
        <f t="shared" si="9"/>
        <v xml:space="preserve"> </v>
      </c>
      <c r="L511" s="34"/>
      <c r="M511" s="82"/>
      <c r="N511" s="37"/>
    </row>
    <row r="512" spans="1:14" x14ac:dyDescent="0.3">
      <c r="A512" s="68" t="s">
        <v>26</v>
      </c>
      <c r="B512" s="68" t="s">
        <v>26</v>
      </c>
      <c r="C512" s="70" t="s">
        <v>263</v>
      </c>
      <c r="D512" s="89">
        <v>0.5</v>
      </c>
      <c r="E512" s="62">
        <v>1.1000000000000001</v>
      </c>
      <c r="F512" s="56" t="s">
        <v>302</v>
      </c>
      <c r="G512" s="64" t="s">
        <v>303</v>
      </c>
      <c r="H512" s="51" t="s">
        <v>11</v>
      </c>
      <c r="I512" s="114">
        <f>E512*E510/42 + _xlfn.CEILING.MATH(E510/20)*E511*E512/42</f>
        <v>3.2738095238095237</v>
      </c>
      <c r="J512" s="17">
        <v>21665.439999999999</v>
      </c>
      <c r="K512" s="18">
        <f t="shared" si="9"/>
        <v>70928.523809523802</v>
      </c>
      <c r="L512" s="34"/>
      <c r="M512" s="82"/>
      <c r="N512" s="37"/>
    </row>
    <row r="513" spans="1:14" x14ac:dyDescent="0.3">
      <c r="A513" s="71"/>
      <c r="B513" s="71"/>
      <c r="C513" s="71"/>
      <c r="D513" s="28"/>
      <c r="E513" s="29"/>
      <c r="F513" s="56" t="s">
        <v>205</v>
      </c>
      <c r="G513" s="64" t="s">
        <v>206</v>
      </c>
      <c r="H513" s="51" t="s">
        <v>11</v>
      </c>
      <c r="I513" s="113">
        <f>2*(1+_xlfn.CEILING.MATH(E510/20))</f>
        <v>8</v>
      </c>
      <c r="J513" s="17">
        <v>674.51</v>
      </c>
      <c r="K513" s="18">
        <f t="shared" si="9"/>
        <v>5396.08</v>
      </c>
      <c r="L513" s="34"/>
      <c r="M513" s="82"/>
      <c r="N513" s="37"/>
    </row>
    <row r="514" spans="1:14" ht="26" x14ac:dyDescent="0.3">
      <c r="A514" s="71"/>
      <c r="B514" s="71"/>
      <c r="C514" s="71"/>
      <c r="D514" s="28"/>
      <c r="E514" s="29"/>
      <c r="F514" s="56" t="s">
        <v>201</v>
      </c>
      <c r="G514" s="64" t="s">
        <v>202</v>
      </c>
      <c r="H514" s="51" t="s">
        <v>11</v>
      </c>
      <c r="I514" s="45">
        <v>1</v>
      </c>
      <c r="J514" s="17">
        <v>687.01</v>
      </c>
      <c r="K514" s="18">
        <f t="shared" si="9"/>
        <v>687.01</v>
      </c>
      <c r="L514" s="34"/>
      <c r="M514" s="82"/>
      <c r="N514" s="37"/>
    </row>
    <row r="515" spans="1:14" x14ac:dyDescent="0.3">
      <c r="A515" s="71"/>
      <c r="B515" s="71"/>
      <c r="C515" s="71"/>
      <c r="D515" s="28"/>
      <c r="E515" s="29"/>
      <c r="F515" s="56"/>
      <c r="G515" s="64"/>
      <c r="H515" s="51"/>
      <c r="I515" s="45"/>
      <c r="J515" s="17"/>
      <c r="K515" s="18" t="str">
        <f t="shared" si="9"/>
        <v xml:space="preserve"> </v>
      </c>
      <c r="L515" s="34"/>
      <c r="M515" s="82"/>
      <c r="N515" s="37"/>
    </row>
    <row r="516" spans="1:14" x14ac:dyDescent="0.3">
      <c r="A516" s="71"/>
      <c r="B516" s="71"/>
      <c r="C516" s="71"/>
      <c r="D516" s="28"/>
      <c r="E516" s="29"/>
      <c r="F516" s="56"/>
      <c r="G516" s="64"/>
      <c r="H516" s="51"/>
      <c r="I516" s="45"/>
      <c r="J516" s="17"/>
      <c r="K516" s="18" t="str">
        <f t="shared" si="9"/>
        <v xml:space="preserve"> </v>
      </c>
      <c r="L516" s="34"/>
      <c r="M516" s="82"/>
      <c r="N516" s="37"/>
    </row>
    <row r="517" spans="1:14" x14ac:dyDescent="0.3">
      <c r="A517" s="86"/>
      <c r="B517" s="127" t="s">
        <v>194</v>
      </c>
      <c r="C517" s="127"/>
      <c r="D517" s="128"/>
      <c r="E517" s="62">
        <v>50</v>
      </c>
      <c r="F517" s="56"/>
      <c r="G517" s="63"/>
      <c r="H517" s="51"/>
      <c r="I517" s="45"/>
      <c r="J517" s="17"/>
      <c r="K517" s="18" t="str">
        <f t="shared" si="9"/>
        <v xml:space="preserve"> </v>
      </c>
      <c r="L517" s="34"/>
      <c r="M517" s="82"/>
      <c r="N517" s="37"/>
    </row>
    <row r="518" spans="1:14" x14ac:dyDescent="0.3">
      <c r="A518" s="86"/>
      <c r="B518" s="127" t="s">
        <v>195</v>
      </c>
      <c r="C518" s="127"/>
      <c r="D518" s="128"/>
      <c r="E518" s="62">
        <v>25</v>
      </c>
      <c r="F518" s="56"/>
      <c r="G518" s="63"/>
      <c r="H518" s="51"/>
      <c r="I518" s="45"/>
      <c r="J518" s="17"/>
      <c r="K518" s="18" t="str">
        <f t="shared" si="9"/>
        <v xml:space="preserve"> </v>
      </c>
      <c r="L518" s="34"/>
      <c r="M518" s="82"/>
      <c r="N518" s="37"/>
    </row>
    <row r="519" spans="1:14" x14ac:dyDescent="0.3">
      <c r="A519" s="68" t="s">
        <v>26</v>
      </c>
      <c r="B519" s="68" t="s">
        <v>211</v>
      </c>
      <c r="C519" s="70" t="s">
        <v>263</v>
      </c>
      <c r="D519" s="89">
        <v>0.5</v>
      </c>
      <c r="E519" s="62">
        <v>1.1000000000000001</v>
      </c>
      <c r="F519" s="56" t="s">
        <v>302</v>
      </c>
      <c r="G519" s="64" t="s">
        <v>303</v>
      </c>
      <c r="H519" s="51" t="s">
        <v>11</v>
      </c>
      <c r="I519" s="114">
        <f>E519*E517/42 + _xlfn.CEILING.MATH(E517/20)*E518*E519/42</f>
        <v>3.2738095238095237</v>
      </c>
      <c r="J519" s="17">
        <v>21665.439999999999</v>
      </c>
      <c r="K519" s="18">
        <f t="shared" si="9"/>
        <v>70928.523809523802</v>
      </c>
      <c r="L519" s="34"/>
      <c r="M519" s="82"/>
      <c r="N519" s="37"/>
    </row>
    <row r="520" spans="1:14" x14ac:dyDescent="0.3">
      <c r="A520" s="71"/>
      <c r="B520" s="71"/>
      <c r="C520" s="71"/>
      <c r="D520" s="28"/>
      <c r="E520" s="29"/>
      <c r="F520" s="56" t="s">
        <v>218</v>
      </c>
      <c r="G520" s="64" t="s">
        <v>219</v>
      </c>
      <c r="H520" s="51" t="s">
        <v>11</v>
      </c>
      <c r="I520" s="113">
        <f>2*(1+_xlfn.CEILING.MATH(E517/20))</f>
        <v>8</v>
      </c>
      <c r="J520" s="17">
        <v>549.17999999999995</v>
      </c>
      <c r="K520" s="18">
        <f t="shared" si="9"/>
        <v>4393.4399999999996</v>
      </c>
      <c r="L520" s="34"/>
      <c r="M520" s="82"/>
      <c r="N520" s="37"/>
    </row>
    <row r="521" spans="1:14" ht="26" x14ac:dyDescent="0.3">
      <c r="A521" s="71"/>
      <c r="B521" s="71"/>
      <c r="C521" s="71"/>
      <c r="D521" s="28"/>
      <c r="E521" s="29"/>
      <c r="F521" s="56" t="s">
        <v>201</v>
      </c>
      <c r="G521" s="64" t="s">
        <v>202</v>
      </c>
      <c r="H521" s="51" t="s">
        <v>11</v>
      </c>
      <c r="I521" s="45">
        <v>1</v>
      </c>
      <c r="J521" s="17">
        <v>687.01</v>
      </c>
      <c r="K521" s="18">
        <f t="shared" si="9"/>
        <v>687.01</v>
      </c>
      <c r="L521" s="34"/>
      <c r="M521" s="82"/>
      <c r="N521" s="37"/>
    </row>
    <row r="522" spans="1:14" x14ac:dyDescent="0.3">
      <c r="A522" s="71"/>
      <c r="B522" s="71"/>
      <c r="C522" s="71"/>
      <c r="D522" s="28"/>
      <c r="E522" s="29"/>
      <c r="F522" s="56"/>
      <c r="G522" s="64"/>
      <c r="H522" s="51"/>
      <c r="I522" s="45"/>
      <c r="J522" s="17"/>
      <c r="K522" s="18" t="str">
        <f t="shared" si="9"/>
        <v xml:space="preserve"> </v>
      </c>
      <c r="L522" s="34"/>
      <c r="M522" s="82"/>
      <c r="N522" s="37"/>
    </row>
    <row r="523" spans="1:14" x14ac:dyDescent="0.3">
      <c r="A523" s="86"/>
      <c r="B523" s="127" t="s">
        <v>264</v>
      </c>
      <c r="C523" s="127"/>
      <c r="D523" s="128"/>
      <c r="E523" s="62">
        <v>50</v>
      </c>
      <c r="F523" s="56"/>
      <c r="G523" s="63"/>
      <c r="H523" s="51"/>
      <c r="I523" s="45"/>
      <c r="J523" s="17"/>
      <c r="K523" s="18" t="str">
        <f t="shared" si="9"/>
        <v xml:space="preserve"> </v>
      </c>
      <c r="L523" s="34"/>
      <c r="M523" s="82"/>
      <c r="N523" s="37"/>
    </row>
    <row r="524" spans="1:14" x14ac:dyDescent="0.3">
      <c r="A524" s="86"/>
      <c r="B524" s="127" t="s">
        <v>195</v>
      </c>
      <c r="C524" s="127"/>
      <c r="D524" s="128"/>
      <c r="E524" s="62">
        <v>25</v>
      </c>
      <c r="F524" s="56"/>
      <c r="G524" s="63"/>
      <c r="H524" s="51"/>
      <c r="I524" s="45"/>
      <c r="J524" s="17"/>
      <c r="K524" s="18" t="str">
        <f t="shared" si="9"/>
        <v xml:space="preserve"> </v>
      </c>
      <c r="L524" s="34"/>
      <c r="M524" s="82"/>
      <c r="N524" s="37"/>
    </row>
    <row r="525" spans="1:14" x14ac:dyDescent="0.3">
      <c r="A525" s="68" t="s">
        <v>26</v>
      </c>
      <c r="B525" s="68" t="s">
        <v>222</v>
      </c>
      <c r="C525" s="70" t="s">
        <v>263</v>
      </c>
      <c r="D525" s="89">
        <v>0.5</v>
      </c>
      <c r="E525" s="62">
        <v>1.1000000000000001</v>
      </c>
      <c r="F525" s="56" t="s">
        <v>302</v>
      </c>
      <c r="G525" s="64" t="s">
        <v>303</v>
      </c>
      <c r="H525" s="51" t="s">
        <v>11</v>
      </c>
      <c r="I525" s="114">
        <f>E525*E523/42 + _xlfn.CEILING.MATH(E523/20)*E524*E525/42</f>
        <v>3.2738095238095237</v>
      </c>
      <c r="J525" s="17">
        <v>21665.439999999999</v>
      </c>
      <c r="K525" s="18">
        <f t="shared" si="9"/>
        <v>70928.523809523802</v>
      </c>
      <c r="L525" s="34"/>
      <c r="M525" s="82"/>
      <c r="N525" s="37"/>
    </row>
    <row r="526" spans="1:14" x14ac:dyDescent="0.3">
      <c r="A526" s="71"/>
      <c r="B526" s="71"/>
      <c r="C526" s="71"/>
      <c r="D526" s="28"/>
      <c r="E526" s="29"/>
      <c r="F526" s="56" t="s">
        <v>299</v>
      </c>
      <c r="G526" s="64" t="s">
        <v>300</v>
      </c>
      <c r="H526" s="51" t="s">
        <v>11</v>
      </c>
      <c r="I526" s="113">
        <f>2*(1+_xlfn.CEILING.MATH(E523/20))</f>
        <v>8</v>
      </c>
      <c r="J526" s="17">
        <v>549.20000000000005</v>
      </c>
      <c r="K526" s="18">
        <f t="shared" si="9"/>
        <v>4393.6000000000004</v>
      </c>
      <c r="L526" s="34"/>
      <c r="M526" s="82"/>
      <c r="N526" s="37"/>
    </row>
    <row r="527" spans="1:14" ht="26" x14ac:dyDescent="0.3">
      <c r="A527" s="71"/>
      <c r="B527" s="71"/>
      <c r="C527" s="71"/>
      <c r="D527" s="28"/>
      <c r="E527" s="29"/>
      <c r="F527" s="56" t="s">
        <v>201</v>
      </c>
      <c r="G527" s="64" t="s">
        <v>202</v>
      </c>
      <c r="H527" s="51" t="s">
        <v>11</v>
      </c>
      <c r="I527" s="45">
        <v>1</v>
      </c>
      <c r="J527" s="17">
        <v>687.01</v>
      </c>
      <c r="K527" s="18">
        <f t="shared" si="9"/>
        <v>687.01</v>
      </c>
      <c r="L527" s="34"/>
      <c r="M527" s="82"/>
      <c r="N527" s="37"/>
    </row>
    <row r="528" spans="1:14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9"/>
        <v xml:space="preserve"> </v>
      </c>
      <c r="L528" s="34"/>
      <c r="M528" s="82"/>
      <c r="N528" s="37"/>
    </row>
    <row r="529" spans="1:14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9"/>
        <v xml:space="preserve"> </v>
      </c>
      <c r="L529" s="34"/>
      <c r="M529" s="82"/>
      <c r="N529" s="37"/>
    </row>
    <row r="530" spans="1:14" x14ac:dyDescent="0.3">
      <c r="A530" s="26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9"/>
        <v xml:space="preserve"> </v>
      </c>
      <c r="L530" s="34"/>
      <c r="M530" s="82"/>
      <c r="N530" s="37"/>
    </row>
    <row r="531" spans="1:14" ht="14.5" x14ac:dyDescent="0.3">
      <c r="A531" s="94" t="s">
        <v>306</v>
      </c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9"/>
        <v xml:space="preserve"> </v>
      </c>
      <c r="L531" s="34"/>
      <c r="M531" s="82"/>
      <c r="N531" s="37"/>
    </row>
    <row r="532" spans="1:14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9"/>
        <v xml:space="preserve"> </v>
      </c>
      <c r="L532" s="34"/>
      <c r="M532" s="82"/>
      <c r="N532" s="37"/>
    </row>
    <row r="533" spans="1:14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9"/>
        <v xml:space="preserve"> </v>
      </c>
      <c r="L533" s="34"/>
      <c r="M533" s="82"/>
      <c r="N533" s="37"/>
    </row>
    <row r="534" spans="1:14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9"/>
        <v xml:space="preserve"> </v>
      </c>
      <c r="L534" s="34"/>
      <c r="M534" s="82"/>
      <c r="N534" s="37"/>
    </row>
    <row r="535" spans="1:14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9"/>
        <v xml:space="preserve"> </v>
      </c>
      <c r="L535" s="34"/>
      <c r="M535" s="82"/>
      <c r="N535" s="37"/>
    </row>
    <row r="536" spans="1:14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9"/>
        <v xml:space="preserve"> </v>
      </c>
      <c r="L536" s="34"/>
      <c r="M536" s="82"/>
      <c r="N536" s="37"/>
    </row>
    <row r="537" spans="1:14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9"/>
        <v xml:space="preserve"> </v>
      </c>
      <c r="L537" s="34"/>
      <c r="M537" s="82"/>
      <c r="N537" s="37"/>
    </row>
    <row r="538" spans="1:14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9"/>
        <v xml:space="preserve"> </v>
      </c>
      <c r="L538" s="34"/>
      <c r="M538" s="82"/>
      <c r="N538" s="37"/>
    </row>
    <row r="539" spans="1:14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9"/>
        <v xml:space="preserve"> </v>
      </c>
      <c r="L539" s="34"/>
      <c r="M539" s="82"/>
      <c r="N539" s="37"/>
    </row>
    <row r="540" spans="1:14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9"/>
        <v xml:space="preserve"> </v>
      </c>
      <c r="L540" s="34"/>
      <c r="M540" s="82"/>
      <c r="N540" s="37"/>
    </row>
    <row r="541" spans="1:14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9"/>
        <v xml:space="preserve"> </v>
      </c>
      <c r="L541" s="34"/>
      <c r="M541" s="82"/>
      <c r="N541" s="37"/>
    </row>
    <row r="542" spans="1:14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ref="K542:K598" si="10">IF(I542,IF(ISNUMBER(J542),J542*I542," ")," ")</f>
        <v xml:space="preserve"> </v>
      </c>
      <c r="L542" s="34"/>
      <c r="M542" s="82"/>
      <c r="N542" s="37"/>
    </row>
    <row r="543" spans="1:14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10"/>
        <v xml:space="preserve"> </v>
      </c>
      <c r="L543" s="34"/>
      <c r="M543" s="82"/>
      <c r="N543" s="37"/>
    </row>
    <row r="544" spans="1:14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10"/>
        <v xml:space="preserve"> </v>
      </c>
      <c r="L544" s="34"/>
      <c r="M544" s="82"/>
      <c r="N544" s="37"/>
    </row>
    <row r="545" spans="1:14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10"/>
        <v xml:space="preserve"> </v>
      </c>
      <c r="L545" s="34"/>
      <c r="M545" s="82"/>
      <c r="N545" s="37"/>
    </row>
    <row r="546" spans="1:14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10"/>
        <v xml:space="preserve"> </v>
      </c>
      <c r="L546" s="34"/>
      <c r="M546" s="82"/>
      <c r="N546" s="37"/>
    </row>
    <row r="547" spans="1:14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10"/>
        <v xml:space="preserve"> </v>
      </c>
      <c r="L547" s="34"/>
      <c r="M547" s="82"/>
      <c r="N547" s="37"/>
    </row>
    <row r="548" spans="1:14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10"/>
        <v xml:space="preserve"> </v>
      </c>
      <c r="L548" s="34"/>
      <c r="M548" s="82"/>
      <c r="N548" s="37"/>
    </row>
    <row r="549" spans="1:14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10"/>
        <v xml:space="preserve"> </v>
      </c>
      <c r="L549" s="34"/>
      <c r="M549" s="82"/>
      <c r="N549" s="37"/>
    </row>
    <row r="550" spans="1:14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10"/>
        <v xml:space="preserve"> </v>
      </c>
      <c r="L550" s="34"/>
      <c r="M550" s="82"/>
      <c r="N550" s="37"/>
    </row>
    <row r="551" spans="1:14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10"/>
        <v xml:space="preserve"> </v>
      </c>
      <c r="L551" s="34"/>
      <c r="M551" s="82"/>
      <c r="N551" s="37"/>
    </row>
    <row r="552" spans="1:14" x14ac:dyDescent="0.3">
      <c r="A552" s="26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10"/>
        <v xml:space="preserve"> </v>
      </c>
      <c r="L552" s="34"/>
      <c r="M552" s="82"/>
      <c r="N552" s="37"/>
    </row>
    <row r="553" spans="1:14" x14ac:dyDescent="0.3">
      <c r="A553" s="2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10"/>
        <v xml:space="preserve"> </v>
      </c>
      <c r="L553" s="34"/>
      <c r="M553" s="82"/>
      <c r="N553" s="37"/>
    </row>
    <row r="554" spans="1:14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10"/>
        <v xml:space="preserve"> </v>
      </c>
      <c r="L554" s="34"/>
      <c r="M554" s="82"/>
      <c r="N554" s="37"/>
    </row>
    <row r="555" spans="1:14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10"/>
        <v xml:space="preserve"> </v>
      </c>
      <c r="L555" s="34"/>
      <c r="M555" s="82"/>
      <c r="N555" s="37"/>
    </row>
    <row r="556" spans="1:14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10"/>
        <v xml:space="preserve"> </v>
      </c>
      <c r="L556" s="34"/>
      <c r="M556" s="82"/>
      <c r="N556" s="37"/>
    </row>
    <row r="557" spans="1:14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10"/>
        <v xml:space="preserve"> </v>
      </c>
      <c r="L557" s="34"/>
      <c r="M557" s="82"/>
      <c r="N557" s="37"/>
    </row>
    <row r="558" spans="1:14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10"/>
        <v xml:space="preserve"> </v>
      </c>
      <c r="L558" s="34"/>
      <c r="M558" s="82"/>
      <c r="N558" s="37"/>
    </row>
    <row r="559" spans="1:14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10"/>
        <v xml:space="preserve"> </v>
      </c>
      <c r="L559" s="34"/>
      <c r="M559" s="82"/>
      <c r="N559" s="37"/>
    </row>
    <row r="560" spans="1:14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10"/>
        <v xml:space="preserve"> </v>
      </c>
      <c r="L560" s="34"/>
      <c r="M560" s="82"/>
      <c r="N560" s="37"/>
    </row>
    <row r="561" spans="1:14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10"/>
        <v xml:space="preserve"> </v>
      </c>
      <c r="L561" s="34"/>
      <c r="M561" s="82"/>
      <c r="N561" s="37"/>
    </row>
    <row r="562" spans="1:14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10"/>
        <v xml:space="preserve"> </v>
      </c>
      <c r="L562" s="34"/>
      <c r="M562" s="82"/>
      <c r="N562" s="37"/>
    </row>
    <row r="563" spans="1:14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10"/>
        <v xml:space="preserve"> </v>
      </c>
      <c r="L563" s="34"/>
      <c r="M563" s="82"/>
      <c r="N563" s="37"/>
    </row>
    <row r="564" spans="1:14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10"/>
        <v xml:space="preserve"> </v>
      </c>
      <c r="L564" s="34"/>
      <c r="M564" s="82"/>
      <c r="N564" s="37"/>
    </row>
    <row r="565" spans="1:14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10"/>
        <v xml:space="preserve"> </v>
      </c>
      <c r="L565" s="34"/>
      <c r="M565" s="82"/>
      <c r="N565" s="37"/>
    </row>
    <row r="566" spans="1:14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10"/>
        <v xml:space="preserve"> </v>
      </c>
      <c r="L566" s="34"/>
      <c r="M566" s="82"/>
      <c r="N566" s="37"/>
    </row>
    <row r="567" spans="1:14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10"/>
        <v xml:space="preserve"> </v>
      </c>
      <c r="L567" s="34"/>
      <c r="M567" s="82"/>
      <c r="N567" s="37"/>
    </row>
    <row r="568" spans="1:14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10"/>
        <v xml:space="preserve"> </v>
      </c>
      <c r="L568" s="34"/>
      <c r="M568" s="82"/>
      <c r="N568" s="37"/>
    </row>
    <row r="569" spans="1:14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10"/>
        <v xml:space="preserve"> </v>
      </c>
      <c r="L569" s="34"/>
      <c r="M569" s="82"/>
      <c r="N569" s="37"/>
    </row>
    <row r="570" spans="1:14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10"/>
        <v xml:space="preserve"> </v>
      </c>
      <c r="L570" s="34"/>
      <c r="M570" s="82"/>
      <c r="N570" s="37"/>
    </row>
    <row r="571" spans="1:14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10"/>
        <v xml:space="preserve"> </v>
      </c>
      <c r="L571" s="34"/>
      <c r="M571" s="82"/>
      <c r="N571" s="37"/>
    </row>
    <row r="572" spans="1:14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10"/>
        <v xml:space="preserve"> </v>
      </c>
      <c r="L572" s="34"/>
      <c r="M572" s="82"/>
      <c r="N572" s="37"/>
    </row>
    <row r="573" spans="1:14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10"/>
        <v xml:space="preserve"> </v>
      </c>
      <c r="L573" s="34"/>
      <c r="M573" s="82"/>
      <c r="N573" s="37"/>
    </row>
    <row r="574" spans="1:14" x14ac:dyDescent="0.3">
      <c r="A574" s="26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10"/>
        <v xml:space="preserve"> </v>
      </c>
      <c r="L574" s="34"/>
      <c r="M574" s="82"/>
      <c r="N574" s="37"/>
    </row>
    <row r="575" spans="1:14" x14ac:dyDescent="0.3">
      <c r="A575" s="2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10"/>
        <v xml:space="preserve"> </v>
      </c>
      <c r="L575" s="34"/>
      <c r="M575" s="82"/>
      <c r="N575" s="37"/>
    </row>
    <row r="576" spans="1:14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10"/>
        <v xml:space="preserve"> </v>
      </c>
      <c r="L576" s="34"/>
      <c r="M576" s="82"/>
      <c r="N576" s="37"/>
    </row>
    <row r="577" spans="1:14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10"/>
        <v xml:space="preserve"> </v>
      </c>
      <c r="L577" s="34"/>
      <c r="M577" s="82"/>
      <c r="N577" s="37"/>
    </row>
    <row r="578" spans="1:14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10"/>
        <v xml:space="preserve"> </v>
      </c>
      <c r="L578" s="34"/>
      <c r="M578" s="82"/>
      <c r="N578" s="37"/>
    </row>
    <row r="579" spans="1:14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10"/>
        <v xml:space="preserve"> </v>
      </c>
      <c r="L579" s="34"/>
      <c r="M579" s="82"/>
      <c r="N579" s="37"/>
    </row>
    <row r="580" spans="1:14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10"/>
        <v xml:space="preserve"> </v>
      </c>
      <c r="L580" s="34"/>
      <c r="M580" s="82"/>
      <c r="N580" s="37"/>
    </row>
    <row r="581" spans="1:14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10"/>
        <v xml:space="preserve"> </v>
      </c>
      <c r="L581" s="34"/>
      <c r="M581" s="82"/>
      <c r="N581" s="37"/>
    </row>
    <row r="582" spans="1:14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10"/>
        <v xml:space="preserve"> </v>
      </c>
      <c r="L582" s="34"/>
      <c r="M582" s="82"/>
      <c r="N582" s="37"/>
    </row>
    <row r="583" spans="1:14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si="10"/>
        <v xml:space="preserve"> </v>
      </c>
      <c r="L583" s="34"/>
      <c r="M583" s="82"/>
      <c r="N583" s="37"/>
    </row>
    <row r="584" spans="1:14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10"/>
        <v xml:space="preserve"> </v>
      </c>
      <c r="L584" s="34"/>
      <c r="M584" s="82"/>
      <c r="N584" s="37"/>
    </row>
    <row r="585" spans="1:14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10"/>
        <v xml:space="preserve"> </v>
      </c>
      <c r="L585" s="34"/>
      <c r="M585" s="82"/>
      <c r="N585" s="37"/>
    </row>
    <row r="586" spans="1:14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10"/>
        <v xml:space="preserve"> </v>
      </c>
      <c r="L586" s="34"/>
      <c r="M586" s="82"/>
      <c r="N586" s="37"/>
    </row>
    <row r="587" spans="1:14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10"/>
        <v xml:space="preserve"> </v>
      </c>
      <c r="L587" s="34"/>
      <c r="M587" s="82"/>
      <c r="N587" s="37"/>
    </row>
    <row r="588" spans="1:14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10"/>
        <v xml:space="preserve"> </v>
      </c>
      <c r="L588" s="34"/>
      <c r="M588" s="82"/>
      <c r="N588" s="37"/>
    </row>
    <row r="589" spans="1:14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10"/>
        <v xml:space="preserve"> </v>
      </c>
      <c r="L589" s="34"/>
      <c r="M589" s="82"/>
      <c r="N589" s="37"/>
    </row>
    <row r="590" spans="1:14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10"/>
        <v xml:space="preserve"> </v>
      </c>
      <c r="L590" s="34"/>
      <c r="M590" s="82"/>
      <c r="N590" s="37"/>
    </row>
    <row r="591" spans="1:14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10"/>
        <v xml:space="preserve"> </v>
      </c>
      <c r="L591" s="34"/>
      <c r="M591" s="82"/>
      <c r="N591" s="37"/>
    </row>
    <row r="592" spans="1:14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10"/>
        <v xml:space="preserve"> </v>
      </c>
      <c r="L592" s="34"/>
      <c r="M592" s="82"/>
      <c r="N592" s="37"/>
    </row>
    <row r="593" spans="1:14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10"/>
        <v xml:space="preserve"> </v>
      </c>
      <c r="L593" s="34"/>
      <c r="M593" s="82"/>
      <c r="N593" s="37"/>
    </row>
    <row r="594" spans="1:14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10"/>
        <v xml:space="preserve"> </v>
      </c>
      <c r="L594" s="34"/>
      <c r="M594" s="82"/>
      <c r="N594" s="37"/>
    </row>
    <row r="595" spans="1:14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10"/>
        <v xml:space="preserve"> </v>
      </c>
      <c r="L595" s="34"/>
      <c r="M595" s="82"/>
      <c r="N595" s="37"/>
    </row>
    <row r="596" spans="1:14" x14ac:dyDescent="0.3">
      <c r="A596" s="26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10"/>
        <v xml:space="preserve"> </v>
      </c>
      <c r="L596" s="34"/>
      <c r="M596" s="82"/>
      <c r="N596" s="37"/>
    </row>
    <row r="597" spans="1:14" x14ac:dyDescent="0.3">
      <c r="A597" s="2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10"/>
        <v xml:space="preserve"> </v>
      </c>
      <c r="L597" s="34"/>
      <c r="M597" s="82"/>
      <c r="N597" s="37"/>
    </row>
    <row r="598" spans="1:14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10"/>
        <v xml:space="preserve"> </v>
      </c>
      <c r="L598" s="34"/>
      <c r="M598" s="82"/>
      <c r="N598" s="37"/>
    </row>
    <row r="599" spans="1:14" ht="13.5" thickBot="1" x14ac:dyDescent="0.35">
      <c r="A599" s="30"/>
      <c r="B599" s="42"/>
      <c r="C599" s="72"/>
      <c r="D599" s="31"/>
      <c r="E599" s="32"/>
      <c r="F599" s="21"/>
      <c r="G599" s="40"/>
      <c r="H599" s="52"/>
      <c r="I599" s="46"/>
      <c r="J599" s="22"/>
      <c r="K599" s="23" t="str">
        <f>IF(I599,IF(ISNUMBER(J599),J599*I599," ")," ")</f>
        <v xml:space="preserve"> </v>
      </c>
      <c r="L599" s="35"/>
      <c r="M599" s="95"/>
      <c r="N599" s="38"/>
    </row>
  </sheetData>
  <mergeCells count="122">
    <mergeCell ref="B523:D523"/>
    <mergeCell ref="B524:D524"/>
    <mergeCell ref="B504:D504"/>
    <mergeCell ref="A508:E508"/>
    <mergeCell ref="B510:D510"/>
    <mergeCell ref="B511:D511"/>
    <mergeCell ref="B517:D517"/>
    <mergeCell ref="B518:D518"/>
    <mergeCell ref="B484:D484"/>
    <mergeCell ref="B490:D490"/>
    <mergeCell ref="B491:D491"/>
    <mergeCell ref="B497:D497"/>
    <mergeCell ref="B498:D498"/>
    <mergeCell ref="B503:D503"/>
    <mergeCell ref="B468:D468"/>
    <mergeCell ref="B469:D469"/>
    <mergeCell ref="B474:E474"/>
    <mergeCell ref="B476:D476"/>
    <mergeCell ref="B477:D477"/>
    <mergeCell ref="B483:D483"/>
    <mergeCell ref="B449:D449"/>
    <mergeCell ref="A453:E453"/>
    <mergeCell ref="B455:D455"/>
    <mergeCell ref="B456:D456"/>
    <mergeCell ref="B462:D462"/>
    <mergeCell ref="B463:D463"/>
    <mergeCell ref="B428:D428"/>
    <mergeCell ref="B434:D434"/>
    <mergeCell ref="B435:D435"/>
    <mergeCell ref="B442:D442"/>
    <mergeCell ref="B443:D443"/>
    <mergeCell ref="B448:D448"/>
    <mergeCell ref="B407:D407"/>
    <mergeCell ref="B408:D408"/>
    <mergeCell ref="B417:E417"/>
    <mergeCell ref="B419:D419"/>
    <mergeCell ref="B420:D420"/>
    <mergeCell ref="B427:D427"/>
    <mergeCell ref="B377:D377"/>
    <mergeCell ref="B378:D378"/>
    <mergeCell ref="B387:D387"/>
    <mergeCell ref="B388:D388"/>
    <mergeCell ref="B397:D397"/>
    <mergeCell ref="B398:D398"/>
    <mergeCell ref="B341:D341"/>
    <mergeCell ref="B342:D342"/>
    <mergeCell ref="B354:D354"/>
    <mergeCell ref="B355:D355"/>
    <mergeCell ref="B367:D367"/>
    <mergeCell ref="B368:D368"/>
    <mergeCell ref="B314:D314"/>
    <mergeCell ref="B315:D315"/>
    <mergeCell ref="B323:D323"/>
    <mergeCell ref="B324:D324"/>
    <mergeCell ref="B332:D332"/>
    <mergeCell ref="B333:D333"/>
    <mergeCell ref="B285:D285"/>
    <mergeCell ref="B286:D286"/>
    <mergeCell ref="B295:D295"/>
    <mergeCell ref="B296:D296"/>
    <mergeCell ref="B304:D304"/>
    <mergeCell ref="B305:D305"/>
    <mergeCell ref="B255:D255"/>
    <mergeCell ref="A262:E262"/>
    <mergeCell ref="B265:D265"/>
    <mergeCell ref="B266:D266"/>
    <mergeCell ref="B275:D275"/>
    <mergeCell ref="B276:D276"/>
    <mergeCell ref="B226:D226"/>
    <mergeCell ref="B235:D235"/>
    <mergeCell ref="B236:D236"/>
    <mergeCell ref="B245:D245"/>
    <mergeCell ref="B246:D246"/>
    <mergeCell ref="B254:D254"/>
    <mergeCell ref="B203:D203"/>
    <mergeCell ref="B204:D204"/>
    <mergeCell ref="B213:E213"/>
    <mergeCell ref="B215:D215"/>
    <mergeCell ref="B216:D216"/>
    <mergeCell ref="B225:D225"/>
    <mergeCell ref="B174:D174"/>
    <mergeCell ref="B175:D175"/>
    <mergeCell ref="B184:D184"/>
    <mergeCell ref="B185:D185"/>
    <mergeCell ref="B194:D194"/>
    <mergeCell ref="B195:D195"/>
    <mergeCell ref="B138:D138"/>
    <mergeCell ref="B139:D139"/>
    <mergeCell ref="B151:D151"/>
    <mergeCell ref="B152:D152"/>
    <mergeCell ref="B164:D164"/>
    <mergeCell ref="B165:D165"/>
    <mergeCell ref="B110:D110"/>
    <mergeCell ref="B111:D111"/>
    <mergeCell ref="B119:D119"/>
    <mergeCell ref="B120:D120"/>
    <mergeCell ref="B128:D128"/>
    <mergeCell ref="B129:D129"/>
    <mergeCell ref="B81:D81"/>
    <mergeCell ref="B82:D82"/>
    <mergeCell ref="B91:D91"/>
    <mergeCell ref="B92:D92"/>
    <mergeCell ref="B100:D100"/>
    <mergeCell ref="B101:D101"/>
    <mergeCell ref="B51:D51"/>
    <mergeCell ref="A59:E59"/>
    <mergeCell ref="B61:D61"/>
    <mergeCell ref="B62:D62"/>
    <mergeCell ref="B71:D71"/>
    <mergeCell ref="B72:D72"/>
    <mergeCell ref="B22:D22"/>
    <mergeCell ref="B31:D31"/>
    <mergeCell ref="B32:D32"/>
    <mergeCell ref="B41:D41"/>
    <mergeCell ref="B42:D42"/>
    <mergeCell ref="B50:D50"/>
    <mergeCell ref="B2:E4"/>
    <mergeCell ref="L2:L4"/>
    <mergeCell ref="B9:E9"/>
    <mergeCell ref="B11:D11"/>
    <mergeCell ref="B12:D12"/>
    <mergeCell ref="B21:D21"/>
  </mergeCells>
  <hyperlinks>
    <hyperlink ref="G4" r:id="rId1" xr:uid="{55E10135-5EF7-4320-BD7F-E812855766CA}"/>
    <hyperlink ref="G3" r:id="rId2" xr:uid="{B5D5E6AB-746A-45DF-BA80-E872E1D96BF0}"/>
    <hyperlink ref="G14" r:id="rId3" xr:uid="{FB7E0179-C373-45F2-9B76-64741080BAF7}"/>
    <hyperlink ref="G15" r:id="rId4" xr:uid="{247E96CB-F44E-4356-B0E8-0B1260EC7766}"/>
    <hyperlink ref="G17" r:id="rId5" xr:uid="{48AE1971-87E8-4F89-B32B-8F9D66CC3D07}"/>
    <hyperlink ref="G16" r:id="rId6" xr:uid="{B9D29DB5-EA16-4D96-A8FD-3B951462698C}"/>
    <hyperlink ref="G24" r:id="rId7" xr:uid="{44AD3885-77AF-42AF-A145-EE9662610115}"/>
    <hyperlink ref="G25" r:id="rId8" xr:uid="{B5275DC2-8C1E-43B1-854C-1FC9A2962EAE}"/>
    <hyperlink ref="G26" r:id="rId9" xr:uid="{A7A6DE4D-C4FC-45DD-B45F-2106910A8BC5}"/>
    <hyperlink ref="G34" r:id="rId10" xr:uid="{14922BCF-214C-4911-9FA0-4AD984254AE6}"/>
    <hyperlink ref="G35" r:id="rId11" xr:uid="{676E7ABC-ED9B-4CDF-843E-73E2DBA5C1D6}"/>
    <hyperlink ref="G36" r:id="rId12" xr:uid="{AA10038D-CC19-4C8D-8C2C-597EECCDC31B}"/>
    <hyperlink ref="G27" r:id="rId13" xr:uid="{017206FD-F6A6-4FE0-9AB7-88AFA2EDEF19}"/>
    <hyperlink ref="G65" r:id="rId14" xr:uid="{ECCB596E-DD16-4884-9018-28D7D955ADE8}"/>
    <hyperlink ref="G67" r:id="rId15" xr:uid="{4D80E34D-252D-4F60-931A-1BF58CD3BB03}"/>
    <hyperlink ref="G66" r:id="rId16" xr:uid="{5DB08B79-E362-4719-A0D4-9694E4A29960}"/>
    <hyperlink ref="G75" r:id="rId17" xr:uid="{D6010DF6-9402-48C4-A6FF-ACC62BBBD499}"/>
    <hyperlink ref="G76" r:id="rId18" xr:uid="{F93037CC-0C2B-439F-8119-FEE91BD54B56}"/>
    <hyperlink ref="G85" r:id="rId19" xr:uid="{27EE001F-6B48-4662-994A-5D201700A899}"/>
    <hyperlink ref="G86" r:id="rId20" xr:uid="{0D295EBF-5269-4A59-AD71-0B14D8D92232}"/>
    <hyperlink ref="G77" r:id="rId21" xr:uid="{87D6A727-32D1-4B0F-9D0F-EA0852DC659E}"/>
    <hyperlink ref="G64" r:id="rId22" xr:uid="{A015B7FE-29B8-42AA-98C6-07067EAA5A4D}"/>
    <hyperlink ref="G74" r:id="rId23" xr:uid="{F2DBE8A1-C2DD-4D50-88F0-269A2051E752}"/>
    <hyperlink ref="G84" r:id="rId24" xr:uid="{05EE7384-FC28-4BA6-A324-646C4403E2DC}"/>
    <hyperlink ref="G19" r:id="rId25" xr:uid="{25E91E47-53C7-4B2B-9F4E-784BD7D84604}"/>
    <hyperlink ref="G39" r:id="rId26" xr:uid="{249BD873-6E45-4E5B-AA28-83C49AAF8B08}"/>
    <hyperlink ref="G69" r:id="rId27" xr:uid="{E78AB4A0-38EF-4200-823C-E3100651D20B}"/>
    <hyperlink ref="G79" r:id="rId28" xr:uid="{1FE6DCFD-712A-4425-87FB-C23E885B490D}"/>
    <hyperlink ref="G89" r:id="rId29" xr:uid="{1771DD33-1182-40F2-A056-24DB29E0B784}"/>
    <hyperlink ref="G113" r:id="rId30" xr:uid="{480D4644-BA06-4053-9627-21F7EC44BA2E}"/>
    <hyperlink ref="G116" r:id="rId31" xr:uid="{D4378355-E18C-4A50-B2A8-50220EFC0A8B}"/>
    <hyperlink ref="G115" r:id="rId32" xr:uid="{02BFEB01-790C-4FB8-872A-1E7D1D9BE418}"/>
    <hyperlink ref="G122" r:id="rId33" xr:uid="{31727415-EF53-4F8F-B8E1-BF0FE03B1865}"/>
    <hyperlink ref="G124" r:id="rId34" xr:uid="{C43394DB-7D58-4E6A-86BD-480BB3A9EFDD}"/>
    <hyperlink ref="G131" r:id="rId35" xr:uid="{E3243B19-8083-4F88-8B8B-409614765242}"/>
    <hyperlink ref="G133" r:id="rId36" xr:uid="{886C3C47-6F71-47C7-974E-09080C3AB5D4}"/>
    <hyperlink ref="G125" r:id="rId37" xr:uid="{751C487D-0329-406D-B699-ADCEF5688EA2}"/>
    <hyperlink ref="G141" r:id="rId38" xr:uid="{CE5B5180-7604-4485-84F1-11E017CD4389}"/>
    <hyperlink ref="G146" r:id="rId39" xr:uid="{1E0C9D11-756D-41E5-A58C-67E42F04B9C7}"/>
    <hyperlink ref="G147" r:id="rId40" xr:uid="{2B7E2CA5-198D-49E1-9E76-51380A4B2EE1}"/>
    <hyperlink ref="G149" r:id="rId41" xr:uid="{E1BCE466-F9B6-48E5-A654-44A4F46BC583}"/>
    <hyperlink ref="G145" r:id="rId42" xr:uid="{D1CE6768-B5C3-4745-8941-A3080867A6A4}"/>
    <hyperlink ref="G142" r:id="rId43" xr:uid="{1F10951E-D99C-4BDF-9BA5-3AE8975C9F6A}"/>
    <hyperlink ref="G143" r:id="rId44" xr:uid="{24006948-B013-4BB1-856B-5434D4839BB8}"/>
    <hyperlink ref="G144" r:id="rId45" xr:uid="{63FC5921-AAA1-44F0-B25B-E41DCFF42113}"/>
    <hyperlink ref="G159" r:id="rId46" xr:uid="{9AFCFC1F-4FE0-474A-9E75-EE3265E9D45A}"/>
    <hyperlink ref="G158" r:id="rId47" xr:uid="{54EC9661-06CD-4A02-9C72-9F9AD06EDBA1}"/>
    <hyperlink ref="G157" r:id="rId48" xr:uid="{2417A8A1-415B-4C22-8730-B678B0AD0A10}"/>
    <hyperlink ref="G155" r:id="rId49" xr:uid="{2EB70A5C-3056-4E88-B27C-7B6B7AF59875}"/>
    <hyperlink ref="G154" r:id="rId50" xr:uid="{38DD460B-6343-453E-BD6F-55AFC2C177F9}"/>
    <hyperlink ref="G156" r:id="rId51" xr:uid="{4E45E864-4EEF-4C73-A27C-88FB1FC6CAB8}"/>
    <hyperlink ref="G187" r:id="rId52" xr:uid="{0AF1E940-9331-41C0-97C8-C60A0A9A5869}"/>
    <hyperlink ref="G188" r:id="rId53" xr:uid="{8A0D3746-6441-474A-B35B-105D9F8E60C0}"/>
    <hyperlink ref="G189" r:id="rId54" xr:uid="{AA1ECD21-B8C4-43A1-95A6-B15D8ABC8C7E}"/>
    <hyperlink ref="G192" r:id="rId55" xr:uid="{39B3C136-DAF3-4CD0-B293-96926F081641}"/>
    <hyperlink ref="G197" r:id="rId56" xr:uid="{4B790CC2-5CEB-4B28-9CBB-E7DF63ACA7C2}"/>
    <hyperlink ref="G198" r:id="rId57" xr:uid="{13E3B63A-5A13-4151-A435-71A6797FA7B8}"/>
    <hyperlink ref="G199" r:id="rId58" xr:uid="{D40C8256-A70A-4B9B-9CF9-D5C7EE99D9BC}"/>
    <hyperlink ref="G206" r:id="rId59" xr:uid="{8E8E0B0C-4DCD-4D02-8BF9-8F14EEBFF59A}"/>
    <hyperlink ref="G207" r:id="rId60" xr:uid="{7CF6C441-31F8-43CA-9781-E2A3B704C5B8}"/>
    <hyperlink ref="G208" r:id="rId61" xr:uid="{35F2956E-1032-485D-BA63-671F665CFD55}"/>
    <hyperlink ref="G160" r:id="rId62" xr:uid="{423AD789-D422-496B-B063-AF485A3FFF2D}"/>
    <hyperlink ref="G167" r:id="rId63" xr:uid="{073CFAA2-B113-4421-9485-758FAD5A88A1}"/>
    <hyperlink ref="G168" r:id="rId64" xr:uid="{0FE84F45-10AA-4054-AAE9-025827B8BFE3}"/>
    <hyperlink ref="G169" r:id="rId65" xr:uid="{F486FCF3-ABFA-4DEB-BC6C-B79A42F7459F}"/>
    <hyperlink ref="G170" r:id="rId66" xr:uid="{8CB1D529-B3E2-46AB-BF52-D5A45D1A45C7}"/>
    <hyperlink ref="G172" r:id="rId67" xr:uid="{61F7F823-D7F5-4775-AF32-96009144CCC1}"/>
    <hyperlink ref="G177" r:id="rId68" xr:uid="{2B0DAFB7-9214-4B15-8976-649C18BD2424}"/>
    <hyperlink ref="G178" r:id="rId69" xr:uid="{2C5B2EC1-AB80-4146-B4D9-AEC7F9279C66}"/>
    <hyperlink ref="G179" r:id="rId70" xr:uid="{DAA873E1-C935-426D-BEAB-41C9FAA47F04}"/>
    <hyperlink ref="G180" r:id="rId71" xr:uid="{97B94F71-CF0E-4EF9-B198-0B5C713923EE}"/>
    <hyperlink ref="G182" r:id="rId72" xr:uid="{48159988-344C-42FA-B9C0-751028EDC3ED}"/>
    <hyperlink ref="G13" r:id="rId73" xr:uid="{169DF591-7EBB-48AF-BC09-373D469AF5BA}"/>
    <hyperlink ref="G23" r:id="rId74" xr:uid="{4868FF34-AFA3-499F-BAAB-A93D6CEDC67D}"/>
    <hyperlink ref="G33" r:id="rId75" xr:uid="{97FFEA84-0FE3-4E94-9F8C-E00AA48148E2}"/>
    <hyperlink ref="G63" r:id="rId76" xr:uid="{EB6FFE42-A616-4D28-9590-D036C705FC4C}"/>
    <hyperlink ref="G73" r:id="rId77" xr:uid="{C6F5776A-0940-4157-BE56-FB43373177AE}"/>
    <hyperlink ref="G83" r:id="rId78" xr:uid="{C45E12D3-AC83-4F45-BA01-968CD17D5E40}"/>
    <hyperlink ref="G112" r:id="rId79" xr:uid="{53FE2E9F-3C55-4A7F-A0D2-A268F9310368}"/>
    <hyperlink ref="G121" r:id="rId80" xr:uid="{4B43A007-E4C5-4CFD-A6BC-6E3DFF97347D}"/>
    <hyperlink ref="G130" r:id="rId81" xr:uid="{13265339-77CC-4182-AAEF-8AF5973AC751}"/>
    <hyperlink ref="G140" r:id="rId82" xr:uid="{C8FDEA35-BA83-44E6-8BFD-3D604C6400E2}"/>
    <hyperlink ref="G153" r:id="rId83" xr:uid="{EB78B2D8-F1CE-4858-A7DD-13380B37AF73}"/>
    <hyperlink ref="G161" r:id="rId84" xr:uid="{8C22F97A-47DC-462F-9D84-1FE7F15BEDE1}"/>
    <hyperlink ref="G162" r:id="rId85" xr:uid="{19D39520-2122-49AD-B946-9749BF25D36A}"/>
    <hyperlink ref="G200" r:id="rId86" xr:uid="{8683B1CC-1F87-487E-8368-08ACBD994EEA}"/>
    <hyperlink ref="G201" r:id="rId87" xr:uid="{D1EFCB08-2A8D-40A3-A91C-C70C705E39F8}"/>
    <hyperlink ref="G209" r:id="rId88" xr:uid="{5B68B3A4-2D59-4A4A-9DEA-C37360CB1574}"/>
    <hyperlink ref="G210" r:id="rId89" xr:uid="{47A3B031-1C45-43D8-A129-D5869A38071D}"/>
    <hyperlink ref="G18" r:id="rId90" xr:uid="{FFDA471B-44C6-42D7-B31B-8FC222375DCD}"/>
    <hyperlink ref="G28" r:id="rId91" xr:uid="{7B9A10FF-70D7-480C-B7D4-6ED30EFEC6E0}"/>
    <hyperlink ref="G38" r:id="rId92" xr:uid="{0B9BEC18-956C-4247-8F9D-8DC3B5447983}"/>
    <hyperlink ref="G68" r:id="rId93" xr:uid="{FF2A86BE-071A-44E3-BDEC-BABF49EA3175}"/>
    <hyperlink ref="G78" r:id="rId94" xr:uid="{7E41760F-21FA-40EC-8814-BFC714CE2406}"/>
    <hyperlink ref="G88" r:id="rId95" xr:uid="{AE5B55A1-AB4E-409C-8339-FE76AE3AC919}"/>
    <hyperlink ref="G117" r:id="rId96" xr:uid="{807D379B-AE48-430C-B5B1-E3177E571069}"/>
    <hyperlink ref="G126" r:id="rId97" xr:uid="{59BD38A0-FFB1-4584-910D-EDDCFB03974E}"/>
    <hyperlink ref="G135" r:id="rId98" xr:uid="{7AB6BDD0-3717-4D78-A031-7353071FDDA2}"/>
    <hyperlink ref="G148" r:id="rId99" xr:uid="{F6B68592-6B75-4846-97BF-7E752150913F}"/>
    <hyperlink ref="G171" r:id="rId100" xr:uid="{AE3308AF-EC90-41F4-BB96-ECCB00D8EAF2}"/>
    <hyperlink ref="G181" r:id="rId101" xr:uid="{FA5628A0-E27F-43DD-9C39-F3AF7B3E2483}"/>
    <hyperlink ref="G166" r:id="rId102" xr:uid="{80832335-350D-4E6B-82AC-E97B30D65347}"/>
    <hyperlink ref="G176" r:id="rId103" xr:uid="{40DA3990-9D37-45BF-9977-51030CE91353}"/>
    <hyperlink ref="G186" r:id="rId104" xr:uid="{915EE255-EB43-44DD-A2B2-C57F74C23B91}"/>
    <hyperlink ref="G191" r:id="rId105" xr:uid="{8B2BA7BF-3B32-411C-9F36-5B9213B4F6B3}"/>
    <hyperlink ref="G196" r:id="rId106" xr:uid="{1F8F900E-945E-4B04-97EE-AC6813D7AD86}"/>
    <hyperlink ref="G205" r:id="rId107" xr:uid="{EF6A6F57-0540-4AA7-917E-971FDB998B96}"/>
    <hyperlink ref="G218" r:id="rId108" xr:uid="{79648D0E-7F8C-472D-BE29-B5EC532C2E90}"/>
    <hyperlink ref="G219" r:id="rId109" xr:uid="{968B8092-5740-4D7A-8596-7D1802232F3E}"/>
    <hyperlink ref="G221" r:id="rId110" xr:uid="{B322B365-20D4-45AA-A9E0-2C00F22E2906}"/>
    <hyperlink ref="G220" r:id="rId111" xr:uid="{B174D56E-1989-4223-96BF-3BF3C6221DAB}"/>
    <hyperlink ref="G228" r:id="rId112" xr:uid="{4C2B1AB1-1A9E-4642-B093-136810A781D2}"/>
    <hyperlink ref="G229" r:id="rId113" xr:uid="{0997CCC0-4DAC-4600-8D37-A661E14475F6}"/>
    <hyperlink ref="G230" r:id="rId114" xr:uid="{5D9416D5-D8DA-4AAA-9C58-B514487C71A5}"/>
    <hyperlink ref="G238" r:id="rId115" xr:uid="{F584BAF8-3E9E-4692-A3FB-0700FDA0DC21}"/>
    <hyperlink ref="G239" r:id="rId116" xr:uid="{B949BF3D-2581-49AB-A01F-DF1E5B6E53E0}"/>
    <hyperlink ref="G240" r:id="rId117" xr:uid="{2CCEB833-9BEA-4421-82E2-C4CAF25824A8}"/>
    <hyperlink ref="G231" r:id="rId118" xr:uid="{776FB8E7-5BAE-4EF0-815D-3A207DE56F25}"/>
    <hyperlink ref="G248" r:id="rId119" xr:uid="{1F0240DF-F640-4048-BE59-0A3117252F7F}"/>
    <hyperlink ref="G249" r:id="rId120" xr:uid="{1F23E2BA-0BB1-41D1-9DD0-B61E99E41ED2}"/>
    <hyperlink ref="G250" r:id="rId121" xr:uid="{3A7EB48D-FC93-4CAA-B283-2663792F2F4E}"/>
    <hyperlink ref="G257" r:id="rId122" xr:uid="{8134AAFE-03D7-4EC6-8488-5D67C6E612D6}"/>
    <hyperlink ref="G258" r:id="rId123" xr:uid="{6C98DE46-E29F-4BD1-B59C-3550118F18E5}"/>
    <hyperlink ref="G259" r:id="rId124" xr:uid="{A67A0BC4-3ADE-4B94-90C6-7F74F895F167}"/>
    <hyperlink ref="G269" r:id="rId125" xr:uid="{D12CACB1-95BF-477A-8F03-BE9A2D9CD2D9}"/>
    <hyperlink ref="G271" r:id="rId126" xr:uid="{5989A515-1BFA-4EBF-9C90-10A246E5EDD0}"/>
    <hyperlink ref="G270" r:id="rId127" xr:uid="{914A7D1C-C0B9-4165-8618-A9ADF91C9A8E}"/>
    <hyperlink ref="G279" r:id="rId128" xr:uid="{F11CD147-1800-4DA1-A2C1-EC54AB45E745}"/>
    <hyperlink ref="G280" r:id="rId129" xr:uid="{2D88DC33-8AD7-4FE6-B63F-7DDF71C9B400}"/>
    <hyperlink ref="G289" r:id="rId130" xr:uid="{9CDD5D9E-E34B-4A91-9641-A48DD37853DF}"/>
    <hyperlink ref="G290" r:id="rId131" xr:uid="{478D314A-9B53-4CD9-A3E7-5E595D821FDA}"/>
    <hyperlink ref="G281" r:id="rId132" xr:uid="{0DEAB8ED-8017-45F6-950E-1A6F4A7F08D4}"/>
    <hyperlink ref="G299" r:id="rId133" xr:uid="{9542A47C-3386-4741-A55E-5503F7878203}"/>
    <hyperlink ref="G300" r:id="rId134" xr:uid="{F833920B-73C3-4C07-9E8B-CB447B86C1FD}"/>
    <hyperlink ref="G308" r:id="rId135" xr:uid="{2B1998C1-6250-4AB7-B905-9CA0C20455A4}"/>
    <hyperlink ref="G309" r:id="rId136" xr:uid="{6FAC0791-DD10-4231-AF2D-77C872355481}"/>
    <hyperlink ref="G268" r:id="rId137" xr:uid="{D16783BA-B26D-4786-B96F-4CCE32BCA46F}"/>
    <hyperlink ref="G278" r:id="rId138" xr:uid="{136ED50B-910E-4756-8C97-F58610D1CE37}"/>
    <hyperlink ref="G288" r:id="rId139" xr:uid="{548C35FF-E356-48A0-9366-87A3425D6CA1}"/>
    <hyperlink ref="G298" r:id="rId140" xr:uid="{AEF7A41B-5028-4FC3-9E90-D31FD9E35E59}"/>
    <hyperlink ref="G307" r:id="rId141" xr:uid="{C7C69111-DFDE-4CF9-B868-16A18275159A}"/>
    <hyperlink ref="G223" r:id="rId142" xr:uid="{C1D01AB1-C7DA-4276-892D-4364588DF99A}"/>
    <hyperlink ref="G243" r:id="rId143" xr:uid="{C52B5696-FC27-4A73-A0FF-7134ED61C107}"/>
    <hyperlink ref="G273" r:id="rId144" xr:uid="{DE7A08A5-F54C-497C-BB98-9A2E82760D49}"/>
    <hyperlink ref="G283" r:id="rId145" xr:uid="{B429A6A2-4322-4D4F-B236-13CBE2D881C8}"/>
    <hyperlink ref="G293" r:id="rId146" xr:uid="{A0B99F84-89F5-4C2F-B7B7-4BD74037B773}"/>
    <hyperlink ref="G390" r:id="rId147" xr:uid="{ABDDD7D1-78B6-4B16-B900-B97EAD3B07D4}"/>
    <hyperlink ref="G391" r:id="rId148" xr:uid="{5053467B-839D-4FF8-B970-F570E18729FC}"/>
    <hyperlink ref="G392" r:id="rId149" xr:uid="{812C8D0E-A504-486B-8B62-350B41B1394C}"/>
    <hyperlink ref="G395" r:id="rId150" xr:uid="{4F999ACC-2963-4C55-B5D1-45778A5C0EDB}"/>
    <hyperlink ref="G370" r:id="rId151" xr:uid="{4DE4119A-432B-4B5E-B134-1F6CF8E1037A}"/>
    <hyperlink ref="G371" r:id="rId152" xr:uid="{614B7C5A-2907-4CED-AD5A-817086851B5D}"/>
    <hyperlink ref="G372" r:id="rId153" xr:uid="{10AA3419-0A7E-4F3D-82DE-8D3DB280F45D}"/>
    <hyperlink ref="G373" r:id="rId154" xr:uid="{152440EE-CCEF-47E9-BCF2-DBAD296E14D1}"/>
    <hyperlink ref="G375" r:id="rId155" xr:uid="{77A54F03-E797-4A85-9CF0-4180961BF538}"/>
    <hyperlink ref="G380" r:id="rId156" xr:uid="{7B9E38BE-3E6E-4968-83FD-902FD8B3157C}"/>
    <hyperlink ref="G381" r:id="rId157" xr:uid="{031C5D20-CB3A-4124-89A9-4E3D1321F177}"/>
    <hyperlink ref="G382" r:id="rId158" xr:uid="{9BD5D2EA-48C7-49A7-A130-4DF5A056CC69}"/>
    <hyperlink ref="G383" r:id="rId159" xr:uid="{2B1E2BF7-6AC5-4EA9-B4C3-6EF1D0CA51AF}"/>
    <hyperlink ref="G385" r:id="rId160" xr:uid="{90F1411B-DB0B-4A32-9304-DE590A96215A}"/>
    <hyperlink ref="G233" r:id="rId161" xr:uid="{66668AAC-520E-4F78-BB20-EE35F98B1E70}"/>
    <hyperlink ref="G251" r:id="rId162" xr:uid="{260451AF-F86A-48A2-A27A-B1B44527F6B1}"/>
    <hyperlink ref="G252" r:id="rId163" xr:uid="{111088D4-B3BA-406B-9B71-FEE39C4731B6}"/>
    <hyperlink ref="G260" r:id="rId164" xr:uid="{8CCF6955-2B62-495A-9F77-C00D7433B3CE}"/>
    <hyperlink ref="G261" r:id="rId165" xr:uid="{F0D45338-995A-4DA4-8CB5-7177EC56DCD0}"/>
    <hyperlink ref="G301" r:id="rId166" xr:uid="{7AC253B8-C7F5-4E1B-8F65-6C0B8C9C9A00}"/>
    <hyperlink ref="G302" r:id="rId167" xr:uid="{12158A47-EB44-449E-9282-8F25BE34D8CD}"/>
    <hyperlink ref="G310" r:id="rId168" xr:uid="{F37890B5-F0EE-4EDC-A89B-9DC4F3F34415}"/>
    <hyperlink ref="G311" r:id="rId169" xr:uid="{6E1A078D-C4F2-4160-85C0-FE86BA15C497}"/>
    <hyperlink ref="G222" r:id="rId170" xr:uid="{96D2E756-3AAB-46F0-A246-F03050BB10ED}"/>
    <hyperlink ref="G232" r:id="rId171" xr:uid="{B52662E2-FA54-4402-BDCE-970BCB7A9255}"/>
    <hyperlink ref="G242" r:id="rId172" xr:uid="{9DB116CA-A364-4894-8A9F-E2836EB6CEAD}"/>
    <hyperlink ref="G272" r:id="rId173" xr:uid="{0F99EA03-828A-4BF1-84E0-0754EA9C6F7F}"/>
    <hyperlink ref="G282" r:id="rId174" xr:uid="{853EA6F4-167F-4116-9544-F5F4AC7F6DD1}"/>
    <hyperlink ref="G292" r:id="rId175" xr:uid="{361C445B-0E42-4443-8C01-F4EAE79852F9}"/>
    <hyperlink ref="G374" r:id="rId176" xr:uid="{45BB19E5-939B-4EE9-BEC6-63F889388C76}"/>
    <hyperlink ref="G384" r:id="rId177" xr:uid="{C6161DD3-DF54-4828-B654-A6A6481BE510}"/>
    <hyperlink ref="G394" r:id="rId178" xr:uid="{196D58B4-3B7D-44B9-BADD-796B3552F51C}"/>
    <hyperlink ref="G217" r:id="rId179" xr:uid="{9F378B5F-24B1-4D6D-A6BF-90AB10F0EC05}"/>
    <hyperlink ref="G227" r:id="rId180" xr:uid="{A30FA7AE-05C6-4DC5-B4B3-36C14FB0440D}"/>
    <hyperlink ref="G237" r:id="rId181" xr:uid="{A61C25DC-2B0A-4413-9B20-827C57F407B8}"/>
    <hyperlink ref="G267" r:id="rId182" xr:uid="{119D5807-8EC5-4FC2-8936-1DD5848448BC}"/>
    <hyperlink ref="G277" r:id="rId183" xr:uid="{00459760-7374-49D6-8BB6-87CF49269683}"/>
    <hyperlink ref="G287" r:id="rId184" xr:uid="{A239E273-3EEA-4E9F-801C-AAA8ABEBB944}"/>
    <hyperlink ref="G316" r:id="rId185" xr:uid="{DCA856AB-B5B9-42D6-8FF6-3C06D5202299}"/>
    <hyperlink ref="G325" r:id="rId186" xr:uid="{15C809B5-84BC-43F6-BB24-D10575F051DB}"/>
    <hyperlink ref="G334" r:id="rId187" xr:uid="{9C9EC5C7-D907-487A-98E9-EC47522FA29E}"/>
    <hyperlink ref="G343" r:id="rId188" xr:uid="{D60EDAA6-78C2-450D-B086-3ABED31D6B30}"/>
    <hyperlink ref="G369" r:id="rId189" xr:uid="{E5E420CF-1095-4980-A005-EC9D079BF58F}"/>
    <hyperlink ref="G379" r:id="rId190" xr:uid="{1C9177BE-4330-42AD-860C-B2E8F08B4187}"/>
    <hyperlink ref="G389" r:id="rId191" xr:uid="{CD327D3D-97AA-479E-A88C-F1830CEBAD16}"/>
    <hyperlink ref="G247" r:id="rId192" xr:uid="{BADA94F3-E8E7-44E3-84DF-EE173E130045}"/>
    <hyperlink ref="G256" r:id="rId193" xr:uid="{6EECBD6C-CC1E-4429-948E-B35C2A037053}"/>
    <hyperlink ref="G297" r:id="rId194" xr:uid="{D9F04A7B-21C6-4AC4-8351-043729BECF9D}"/>
    <hyperlink ref="G306" r:id="rId195" xr:uid="{9E8EFAEA-A55E-4E8A-9E92-34CD36CBCBAB}"/>
    <hyperlink ref="G356" r:id="rId196" xr:uid="{142ACF07-D590-4EE3-8EA0-6B45CB8C91D9}"/>
    <hyperlink ref="G399" r:id="rId197" xr:uid="{6A68B5FA-CC50-4C0E-B25C-E5850C243DA3}"/>
    <hyperlink ref="G409" r:id="rId198" xr:uid="{5B0A36DD-A662-4FA5-A454-DE2689AF20D1}"/>
    <hyperlink ref="G421" r:id="rId199" xr:uid="{B7E0BF0F-B444-49D8-9205-F3CDF765CD2C}"/>
    <hyperlink ref="G422" r:id="rId200" xr:uid="{3326BDE4-4DB6-4E0F-A736-B8605B3BE2F1}"/>
    <hyperlink ref="G423" r:id="rId201" xr:uid="{9CFC0BA3-3093-45EE-80AD-470409693033}"/>
    <hyperlink ref="G424" r:id="rId202" xr:uid="{F20B5CBA-9AEF-4888-A1BA-B18D2341D0C6}"/>
    <hyperlink ref="G429" r:id="rId203" xr:uid="{8D57E21F-7517-4844-8A0B-AB2279839A39}"/>
    <hyperlink ref="G432" r:id="rId204" xr:uid="{13AE47BD-1E3E-40EF-BD65-F67DFC04636A}"/>
    <hyperlink ref="G430" r:id="rId205" xr:uid="{E6B895B5-5411-4DDA-A82C-CB79E3F4ABFE}"/>
    <hyperlink ref="G431" r:id="rId206" xr:uid="{7CCE4AD1-10D6-417B-9865-424558BC906D}"/>
    <hyperlink ref="G436" r:id="rId207" xr:uid="{360B0CB6-20B8-4D37-995E-C19B6C39154B}"/>
    <hyperlink ref="G437" r:id="rId208" xr:uid="{41070C46-56C7-48F7-88E7-951F9AB2F09D}"/>
    <hyperlink ref="G438" r:id="rId209" xr:uid="{D116B7E4-ED3E-4D5D-B6E3-26281FE5D6C3}"/>
    <hyperlink ref="G439" r:id="rId210" xr:uid="{5F8BDD20-14DF-46D8-8CFA-B587296477F0}"/>
    <hyperlink ref="G37" r:id="rId211" xr:uid="{774D01E8-FB18-4CA8-8435-D1A789F6F582}"/>
    <hyperlink ref="G87" r:id="rId212" xr:uid="{06921A2E-3517-43C1-B0A1-4076C437E183}"/>
    <hyperlink ref="G134" r:id="rId213" xr:uid="{191240DF-2A25-418E-966C-4B0AB9921C90}"/>
    <hyperlink ref="G190" r:id="rId214" xr:uid="{C4A05397-4793-44CE-ACD5-597E0893C3FD}"/>
    <hyperlink ref="G241" r:id="rId215" xr:uid="{FB631518-CDDB-4519-A32E-CCD7194F7CD3}"/>
    <hyperlink ref="G291" r:id="rId216" xr:uid="{1DE7EE03-CBCF-43B0-B8AC-1D6EB2837BBA}"/>
    <hyperlink ref="G393" r:id="rId217" xr:uid="{29793424-6826-4718-A040-7B087CEDBE30}"/>
    <hyperlink ref="G444" r:id="rId218" xr:uid="{89D59C42-B9DD-466A-8A67-D4FF0A09169C}"/>
    <hyperlink ref="G445" r:id="rId219" xr:uid="{C3867347-CDFD-40C9-9EEC-BA0FD0DA8815}"/>
    <hyperlink ref="G450" r:id="rId220" xr:uid="{3D907D77-8CC6-433D-8A0E-46B17E117D74}"/>
    <hyperlink ref="G452" r:id="rId221" xr:uid="{78622231-E95D-46F7-BB8B-AEDEBB0CB0D6}"/>
    <hyperlink ref="G451" r:id="rId222" xr:uid="{90173899-2DA0-4130-B678-52E9065C1529}"/>
    <hyperlink ref="G446" r:id="rId223" xr:uid="{C398E263-EA88-4390-BBDE-5A45E99BF873}"/>
    <hyperlink ref="G457" r:id="rId224" xr:uid="{4A7051F3-9821-47C7-BD3C-CA99C17DE8B1}"/>
    <hyperlink ref="G458" r:id="rId225" xr:uid="{D3E5D12D-5F21-4829-9F67-4CBCF5A7B8F3}"/>
    <hyperlink ref="G459" r:id="rId226" xr:uid="{7EDFD969-2C4A-4AE6-92F8-3FAAB8E6A445}"/>
    <hyperlink ref="G464" r:id="rId227" xr:uid="{87870A6D-C8A5-41DE-8CAE-9047CDEB2575}"/>
    <hyperlink ref="G466" r:id="rId228" xr:uid="{2B44FBEC-A6DD-4609-9B9C-81566A6D6E0F}"/>
    <hyperlink ref="G465" r:id="rId229" xr:uid="{9DD1D164-BB40-4ADE-A134-D362A4DCAAA4}"/>
    <hyperlink ref="G470" r:id="rId230" xr:uid="{DE2B6BB1-9F1D-455B-BCDB-9E5D447C7FCA}"/>
    <hyperlink ref="G471" r:id="rId231" xr:uid="{7DD63C37-79E8-49FD-B1EA-E607049B598A}"/>
    <hyperlink ref="G472" r:id="rId232" xr:uid="{C37195D0-BA5E-4C75-A50C-64BDBED0CE15}"/>
    <hyperlink ref="G479" r:id="rId233" xr:uid="{27F6D4B2-7650-45DC-9C1C-8323605F7962}"/>
    <hyperlink ref="G480" r:id="rId234" xr:uid="{BB99EB41-71BD-4F81-B560-6B3EE64033D6}"/>
    <hyperlink ref="G481" r:id="rId235" xr:uid="{61B1D1B5-5570-43F7-B665-71B4870E12D8}"/>
    <hyperlink ref="G488" r:id="rId236" xr:uid="{256C2B02-78A0-4226-BCD4-0F63ACCC2654}"/>
    <hyperlink ref="G486" r:id="rId237" xr:uid="{416E06AD-FE74-470B-98DA-D2E83EE06B4D}"/>
    <hyperlink ref="G487" r:id="rId238" xr:uid="{FD47B922-1D79-49BE-8BA5-691ECEFA8DF4}"/>
    <hyperlink ref="G493" r:id="rId239" xr:uid="{4D8C2BE3-B1C2-40E7-9440-1A90AA153C90}"/>
    <hyperlink ref="G494" r:id="rId240" xr:uid="{E1A463A9-BF03-498F-B10E-FD3AC27836DF}"/>
    <hyperlink ref="G495" r:id="rId241" xr:uid="{202C15F5-40B6-4DDC-A41F-BBD1FA2588D0}"/>
    <hyperlink ref="G500" r:id="rId242" xr:uid="{9D448195-2C55-42A2-A77E-5D60F2B01D01}"/>
    <hyperlink ref="G507" r:id="rId243" xr:uid="{47876EF9-BD44-4BC8-9579-6DA35FF2D663}"/>
    <hyperlink ref="G506" r:id="rId244" xr:uid="{4C1611A0-53F5-456A-A252-08BBC8F13907}"/>
    <hyperlink ref="G501" r:id="rId245" xr:uid="{93E7476A-7A61-4261-944B-5692E65049E9}"/>
    <hyperlink ref="G513" r:id="rId246" xr:uid="{8C56F2EA-9CF0-46BD-B1DC-442EDD6680EC}"/>
    <hyperlink ref="G514" r:id="rId247" xr:uid="{6AC149F3-3B89-4E5E-A954-F787E0E0CC2D}"/>
    <hyperlink ref="G521" r:id="rId248" xr:uid="{45576170-E86A-47D2-A138-F60DA7D41EE5}"/>
    <hyperlink ref="G520" r:id="rId249" xr:uid="{25D91F60-0900-425D-9A06-85240BE39A20}"/>
    <hyperlink ref="G526" r:id="rId250" xr:uid="{CACC04AF-E25D-48D4-BFAD-702A7F9D76B0}"/>
    <hyperlink ref="G527" r:id="rId251" xr:uid="{08877B75-A811-49EA-B24D-D9DCB67BB5E5}"/>
    <hyperlink ref="G478" r:id="rId252" xr:uid="{88D03C11-293B-4960-8218-FACFF9DF5649}"/>
    <hyperlink ref="G485" r:id="rId253" xr:uid="{E88657B1-7E4A-4D3B-BEDA-8AA660D5B15F}"/>
    <hyperlink ref="G492" r:id="rId254" xr:uid="{A41006AD-FC65-43F8-8B94-7CF5722BEAB0}"/>
    <hyperlink ref="G512" r:id="rId255" xr:uid="{D956C4C2-4973-4639-A652-6118415BB40C}"/>
    <hyperlink ref="G519" r:id="rId256" xr:uid="{97B5B55A-D923-4C50-927A-047865B9391B}"/>
    <hyperlink ref="G525" r:id="rId257" xr:uid="{8859828E-8736-4788-AC2A-7DF79FA1F57B}"/>
    <hyperlink ref="G499" r:id="rId258" xr:uid="{B9716016-D0BC-4671-B6FE-82205970E814}"/>
    <hyperlink ref="G505" r:id="rId259" xr:uid="{29230843-54D3-4739-97EB-2DF5DB3CDD2B}"/>
    <hyperlink ref="G29" r:id="rId260" xr:uid="{F6E02F0C-7BA1-48EC-ABFC-3DC6DB7CC1A7}"/>
    <hyperlink ref="G44" r:id="rId261" xr:uid="{E29064F6-778D-40F8-B518-CA6E20E6CAE2}"/>
    <hyperlink ref="G45" r:id="rId262" xr:uid="{1A35B6F3-7B1C-4A98-AAE3-A773BF495863}"/>
    <hyperlink ref="G46" r:id="rId263" xr:uid="{5841E3DE-ED1F-4985-BE1B-D63645C3E0A5}"/>
    <hyperlink ref="G43" r:id="rId264" xr:uid="{368BA87F-3585-4B8B-B2A0-158F10AB4A84}"/>
    <hyperlink ref="G47" r:id="rId265" xr:uid="{3E893B8F-C780-4443-B180-F3E2F743D63E}"/>
    <hyperlink ref="G48" r:id="rId266" xr:uid="{627F7FCC-CC75-4855-B2EE-9009F2F80CA4}"/>
    <hyperlink ref="G53" r:id="rId267" xr:uid="{C3B12177-A808-4961-AB4B-7D1DE7E9632C}"/>
    <hyperlink ref="G54" r:id="rId268" xr:uid="{818D2FBA-0ED3-4E1F-A680-BEEFE8A3619E}"/>
    <hyperlink ref="G55" r:id="rId269" xr:uid="{724A1A74-E968-414D-A7DA-8D988541FBE5}"/>
    <hyperlink ref="G52" r:id="rId270" xr:uid="{DFCFC53F-28DC-498A-B71F-5D0B9BB27BDE}"/>
    <hyperlink ref="G56" r:id="rId271" xr:uid="{B2B22AD3-6408-4E1B-9604-DD580BE6E4EC}"/>
    <hyperlink ref="G57" r:id="rId272" xr:uid="{F4AEFE23-502A-4F63-8323-C756613DAF96}"/>
    <hyperlink ref="G95" r:id="rId273" xr:uid="{C319FA6B-224E-403E-823A-D8938423C3D2}"/>
    <hyperlink ref="G96" r:id="rId274" xr:uid="{7E2E60C6-78A4-45C1-A863-CB45150C472E}"/>
    <hyperlink ref="G104" r:id="rId275" xr:uid="{FC038896-1E50-42AC-8B33-2202119E729E}"/>
    <hyperlink ref="G105" r:id="rId276" xr:uid="{A1D1E706-0DF8-4F19-A6D3-035F903A5EA6}"/>
    <hyperlink ref="G94" r:id="rId277" xr:uid="{F5A8FDEE-1048-4177-B545-E7A1BD3E4FC7}"/>
    <hyperlink ref="G103" r:id="rId278" xr:uid="{19E068FF-D8EE-4931-8092-B7C3CD6B0975}"/>
    <hyperlink ref="G93" r:id="rId279" xr:uid="{B7345E90-2B36-44EF-8604-F7254A870D2A}"/>
    <hyperlink ref="G102" r:id="rId280" xr:uid="{FAFDF47F-4572-4080-A74D-0C2A8033CBE5}"/>
    <hyperlink ref="G97" r:id="rId281" xr:uid="{3FB02021-BA41-47D2-AB00-8C42AD2BF23A}"/>
    <hyperlink ref="G98" r:id="rId282" xr:uid="{7C3CBAD0-EA12-4194-9E73-44DA56F0D6BC}"/>
    <hyperlink ref="G106" r:id="rId283" xr:uid="{FD42E4DF-ACE8-4C1B-9E20-C574A1A58F73}"/>
    <hyperlink ref="G107" r:id="rId284" xr:uid="{4A2B647B-CDF0-4809-A1A3-BB2D94061681}"/>
    <hyperlink ref="G114" r:id="rId285" xr:uid="{CDE4022B-F36D-442F-9825-B573CE30EF34}"/>
    <hyperlink ref="G123" r:id="rId286" xr:uid="{1760A638-07EB-47B1-A095-2BBDABC9A715}"/>
    <hyperlink ref="G132" r:id="rId287" xr:uid="{724C0512-3D66-4FCB-8C7F-9DDE0061C478}"/>
    <hyperlink ref="G317" r:id="rId288" xr:uid="{4D2E1CCA-921B-4D26-ACE3-E8CEE7F0525F}"/>
    <hyperlink ref="G320" r:id="rId289" xr:uid="{CBEB7B2E-B51F-4661-AD6A-EF08293755AE}"/>
    <hyperlink ref="G319" r:id="rId290" xr:uid="{9C846E3D-B68D-48B4-9C81-3A73208EC199}"/>
    <hyperlink ref="G321" r:id="rId291" xr:uid="{AAB75732-EB99-4B76-8E86-19EF5ADE0EFE}"/>
    <hyperlink ref="G318" r:id="rId292" xr:uid="{47FFF2C6-CC44-46C4-9D87-DCFD4DC51361}"/>
    <hyperlink ref="G326" r:id="rId293" xr:uid="{EFDA2BE2-E265-4159-96EE-71A59BCB8BFC}"/>
    <hyperlink ref="G328" r:id="rId294" xr:uid="{22D42922-5F48-45FF-A8CE-97E9B38395F0}"/>
    <hyperlink ref="G329" r:id="rId295" xr:uid="{A9531862-F658-4AD9-AD02-854676415FE5}"/>
    <hyperlink ref="G330" r:id="rId296" xr:uid="{429435DF-274D-4591-B532-73651AB69905}"/>
    <hyperlink ref="G327" r:id="rId297" xr:uid="{8B42616D-4307-421C-88DC-EB7089FC142D}"/>
    <hyperlink ref="G335" r:id="rId298" xr:uid="{7DF00CE6-1DDC-4A77-AC0F-24BA8327820C}"/>
    <hyperlink ref="G337" r:id="rId299" xr:uid="{ED367628-9064-4EEC-9C6A-3FF39CD62504}"/>
    <hyperlink ref="G339" r:id="rId300" xr:uid="{2EAED737-0D75-4BD6-9027-EB5857729CD5}"/>
    <hyperlink ref="G338" r:id="rId301" xr:uid="{EDDAC187-D729-4C62-B758-B25E8C0867D9}"/>
    <hyperlink ref="G336" r:id="rId302" xr:uid="{18526886-56A8-40D2-8C8D-4CA7A177515D}"/>
    <hyperlink ref="G344" r:id="rId303" xr:uid="{A002C2B2-A0D1-4CD0-8C82-5868D3066F05}"/>
    <hyperlink ref="G349" r:id="rId304" xr:uid="{72C24AC1-4417-4EEC-97B0-37F6B355D996}"/>
    <hyperlink ref="G350" r:id="rId305" xr:uid="{CCDFD9A1-EC44-4592-B597-AFF83AE58170}"/>
    <hyperlink ref="G352" r:id="rId306" xr:uid="{C6E74DDA-3025-48E0-B017-05F321BA63FC}"/>
    <hyperlink ref="G348" r:id="rId307" xr:uid="{BD0766F0-B8DF-4643-9BA4-F3C515485091}"/>
    <hyperlink ref="G345" r:id="rId308" xr:uid="{6B22CA25-0878-4CFB-8183-0146B48C20CE}"/>
    <hyperlink ref="G346" r:id="rId309" xr:uid="{F20F5CC0-B7DB-423D-A4B5-01F2CD1F6E98}"/>
    <hyperlink ref="G347" r:id="rId310" xr:uid="{0440F698-6CE6-40F7-B8FC-ECB0C6013DC8}"/>
    <hyperlink ref="G351" r:id="rId311" xr:uid="{9CAAF70F-B92B-40C1-940C-A4233806EF70}"/>
    <hyperlink ref="G362" r:id="rId312" xr:uid="{7D088CF7-4865-4EDB-BE31-708166E9C296}"/>
    <hyperlink ref="G361" r:id="rId313" xr:uid="{18CBB29A-5607-41F3-80F7-FE914389049B}"/>
    <hyperlink ref="G360" r:id="rId314" xr:uid="{77D16406-FB15-4A97-81D8-1BDA3481F8EA}"/>
    <hyperlink ref="G358" r:id="rId315" xr:uid="{506AF5DD-21D4-4963-AB39-4FB7D225C37F}"/>
    <hyperlink ref="G357" r:id="rId316" xr:uid="{52759EFE-72B3-4532-B9B9-84D57AFFFA0B}"/>
    <hyperlink ref="G359" r:id="rId317" xr:uid="{6DAC1902-3CD9-40F5-8CB2-6F3D71374CAE}"/>
    <hyperlink ref="G363" r:id="rId318" xr:uid="{A4F13708-ABA3-4047-B0F2-6B3B1611A178}"/>
    <hyperlink ref="G364" r:id="rId319" xr:uid="{0AA11710-4F15-4E39-9DEB-086B0E98870D}"/>
    <hyperlink ref="G365" r:id="rId320" xr:uid="{9561EC2E-A03A-4A83-90B7-FA7EBE4B8B0A}"/>
    <hyperlink ref="G400" r:id="rId321" xr:uid="{2C65919C-7216-4268-91CA-A81C33C04446}"/>
    <hyperlink ref="G401" r:id="rId322" xr:uid="{601BABA7-A42D-4CB4-BDC9-66F41C51768C}"/>
    <hyperlink ref="G402" r:id="rId323" xr:uid="{EC1CA02E-E41F-492C-A71E-410C940FAF2D}"/>
    <hyperlink ref="G403" r:id="rId324" xr:uid="{3F3E7684-BCC3-47F7-B49E-07042A78B3D2}"/>
    <hyperlink ref="G404" r:id="rId325" xr:uid="{B989B074-2EEB-48A5-AF03-31195828547C}"/>
    <hyperlink ref="G410" r:id="rId326" xr:uid="{0070BB09-AA83-41AA-9B54-0AEA3EA32206}"/>
    <hyperlink ref="G411" r:id="rId327" xr:uid="{1B246111-285C-4DD1-ADCC-71922DE842E8}"/>
    <hyperlink ref="G412" r:id="rId328" xr:uid="{4FA40931-9E40-454B-A9D9-D2602E9D6CC4}"/>
    <hyperlink ref="G413" r:id="rId329" xr:uid="{6CADD03F-27D0-4D1D-859F-4CA93FD02A47}"/>
    <hyperlink ref="G414" r:id="rId330" xr:uid="{1F985D70-D551-4E10-88DD-C96499CEB525}"/>
  </hyperlinks>
  <pageMargins left="0.7" right="0.7" top="0.75" bottom="0.75" header="0.3" footer="0.3"/>
  <drawing r:id="rId33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2761EA-E020-4E55-BFF1-64AF7C4F1F05}">
  <dimension ref="A1:CP731"/>
  <sheetViews>
    <sheetView topLeftCell="A2" zoomScale="130" zoomScaleNormal="130" workbookViewId="0">
      <selection activeCell="S32" sqref="S32"/>
    </sheetView>
  </sheetViews>
  <sheetFormatPr defaultColWidth="9.1796875" defaultRowHeight="13" x14ac:dyDescent="0.3"/>
  <cols>
    <col min="1" max="1" width="9.54296875" style="2" customWidth="1"/>
    <col min="2" max="2" width="27.26953125" style="2" customWidth="1"/>
    <col min="3" max="3" width="2.08984375" style="2" customWidth="1"/>
    <col min="4" max="4" width="3.54296875" style="2" customWidth="1"/>
    <col min="5" max="5" width="3.81640625" style="2" customWidth="1"/>
    <col min="6" max="6" width="12" style="3" customWidth="1"/>
    <col min="7" max="7" width="42.453125" style="48" customWidth="1"/>
    <col min="8" max="8" width="5" style="50" customWidth="1"/>
    <col min="9" max="9" width="4.453125" style="43" customWidth="1"/>
    <col min="10" max="10" width="1.08984375" style="4" customWidth="1"/>
    <col min="11" max="11" width="0.54296875" style="4" customWidth="1"/>
    <col min="12" max="12" width="0.1796875" style="8" customWidth="1"/>
    <col min="13" max="13" width="8.1796875" style="49" customWidth="1"/>
    <col min="14" max="14" width="0.1796875" style="5" customWidth="1"/>
    <col min="15" max="15" width="12.26953125" style="8" customWidth="1"/>
    <col min="16" max="16384" width="9.1796875" style="8"/>
  </cols>
  <sheetData>
    <row r="1" spans="1:94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10" customHeight="1" thickBot="1" x14ac:dyDescent="0.35">
      <c r="G2" s="57" t="s">
        <v>9</v>
      </c>
      <c r="I2" s="44"/>
      <c r="J2" s="8"/>
      <c r="K2" s="8"/>
      <c r="L2" s="1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</row>
    <row r="3" spans="1:94" ht="15" customHeight="1" thickBot="1" x14ac:dyDescent="0.35">
      <c r="A3" s="124" t="s">
        <v>473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</row>
    <row r="4" spans="1:94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</row>
    <row r="5" spans="1:94" ht="5.15" hidden="1" customHeight="1" x14ac:dyDescent="0.3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</row>
    <row r="6" spans="1:94" s="11" customFormat="1" ht="23.25" customHeight="1" thickBot="1" x14ac:dyDescent="0.35">
      <c r="A6" s="24" t="s">
        <v>15</v>
      </c>
      <c r="B6" s="24" t="s">
        <v>474</v>
      </c>
      <c r="C6" s="24"/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</row>
    <row r="7" spans="1:94" ht="12.75" customHeight="1" x14ac:dyDescent="0.3">
      <c r="A7" s="27" t="s">
        <v>26</v>
      </c>
      <c r="B7" s="41" t="s">
        <v>475</v>
      </c>
      <c r="C7" s="111"/>
      <c r="D7" s="28" t="s">
        <v>476</v>
      </c>
      <c r="E7" s="29">
        <v>1</v>
      </c>
      <c r="F7" s="56" t="s">
        <v>159</v>
      </c>
      <c r="G7" s="64" t="s">
        <v>160</v>
      </c>
      <c r="H7" s="51" t="s">
        <v>11</v>
      </c>
      <c r="I7" s="45">
        <v>1</v>
      </c>
      <c r="J7" s="17">
        <v>222.74</v>
      </c>
      <c r="K7" s="18">
        <f t="shared" ref="K7:K70" si="0">IF(I7,IF(ISNUMBER(J7),J7*I7," ")," ")</f>
        <v>222.74</v>
      </c>
      <c r="L7" s="34"/>
      <c r="M7" s="54"/>
      <c r="N7" s="37"/>
    </row>
    <row r="8" spans="1:94" ht="12.75" customHeight="1" x14ac:dyDescent="0.3">
      <c r="A8" s="27" t="s">
        <v>26</v>
      </c>
      <c r="B8" s="41" t="s">
        <v>477</v>
      </c>
      <c r="C8" s="111"/>
      <c r="D8" s="28" t="s">
        <v>476</v>
      </c>
      <c r="E8" s="29">
        <v>1</v>
      </c>
      <c r="F8" s="56" t="s">
        <v>478</v>
      </c>
      <c r="G8" s="64" t="s">
        <v>479</v>
      </c>
      <c r="H8" s="51" t="s">
        <v>11</v>
      </c>
      <c r="I8" s="45">
        <v>1</v>
      </c>
      <c r="J8" s="17">
        <v>222.68</v>
      </c>
      <c r="K8" s="18">
        <f t="shared" si="0"/>
        <v>222.68</v>
      </c>
      <c r="L8" s="34"/>
      <c r="M8" s="54"/>
      <c r="N8" s="37"/>
    </row>
    <row r="9" spans="1:94" ht="12.75" customHeight="1" x14ac:dyDescent="0.3">
      <c r="A9" s="27" t="s">
        <v>26</v>
      </c>
      <c r="B9" s="41" t="s">
        <v>480</v>
      </c>
      <c r="C9" s="111"/>
      <c r="D9" s="28" t="s">
        <v>476</v>
      </c>
      <c r="E9" s="29">
        <v>1</v>
      </c>
      <c r="F9" s="56" t="s">
        <v>205</v>
      </c>
      <c r="G9" s="64" t="s">
        <v>206</v>
      </c>
      <c r="H9" s="51" t="s">
        <v>11</v>
      </c>
      <c r="I9" s="45">
        <v>1</v>
      </c>
      <c r="J9" s="17">
        <v>674.51</v>
      </c>
      <c r="K9" s="18">
        <f t="shared" si="0"/>
        <v>674.51</v>
      </c>
      <c r="L9" s="34"/>
      <c r="M9" s="54"/>
      <c r="N9" s="37"/>
    </row>
    <row r="10" spans="1:94" ht="12.75" customHeight="1" x14ac:dyDescent="0.3">
      <c r="A10" s="27" t="s">
        <v>26</v>
      </c>
      <c r="B10" s="41" t="s">
        <v>481</v>
      </c>
      <c r="C10" s="111"/>
      <c r="D10" s="28" t="s">
        <v>476</v>
      </c>
      <c r="E10" s="29">
        <v>1</v>
      </c>
      <c r="F10" s="56" t="s">
        <v>201</v>
      </c>
      <c r="G10" s="64" t="s">
        <v>202</v>
      </c>
      <c r="H10" s="51" t="s">
        <v>11</v>
      </c>
      <c r="I10" s="45">
        <v>1</v>
      </c>
      <c r="J10" s="17">
        <v>687.01</v>
      </c>
      <c r="K10" s="18">
        <f t="shared" si="0"/>
        <v>687.01</v>
      </c>
      <c r="L10" s="34"/>
      <c r="M10" s="54"/>
      <c r="N10" s="37"/>
    </row>
    <row r="11" spans="1:94" ht="12.75" customHeight="1" x14ac:dyDescent="0.3">
      <c r="A11" s="27" t="s">
        <v>26</v>
      </c>
      <c r="B11" s="41" t="s">
        <v>482</v>
      </c>
      <c r="C11" s="111"/>
      <c r="D11" s="28" t="s">
        <v>476</v>
      </c>
      <c r="E11" s="29">
        <v>1</v>
      </c>
      <c r="F11" s="56" t="s">
        <v>203</v>
      </c>
      <c r="G11" s="64" t="s">
        <v>204</v>
      </c>
      <c r="H11" s="51" t="s">
        <v>11</v>
      </c>
      <c r="I11" s="45">
        <v>1</v>
      </c>
      <c r="J11" s="17">
        <v>1019.56</v>
      </c>
      <c r="K11" s="18">
        <f t="shared" si="0"/>
        <v>1019.56</v>
      </c>
      <c r="L11" s="34"/>
      <c r="M11" s="54" t="s">
        <v>12</v>
      </c>
      <c r="N11" s="37"/>
    </row>
    <row r="12" spans="1:94" ht="12.75" customHeight="1" x14ac:dyDescent="0.3">
      <c r="A12" s="27" t="s">
        <v>26</v>
      </c>
      <c r="B12" s="41" t="s">
        <v>483</v>
      </c>
      <c r="C12" s="111"/>
      <c r="D12" s="28" t="s">
        <v>476</v>
      </c>
      <c r="E12" s="29">
        <v>1</v>
      </c>
      <c r="F12" s="56" t="s">
        <v>173</v>
      </c>
      <c r="G12" s="64" t="s">
        <v>174</v>
      </c>
      <c r="H12" s="51" t="s">
        <v>11</v>
      </c>
      <c r="I12" s="45">
        <v>1</v>
      </c>
      <c r="J12" s="17">
        <v>865.37</v>
      </c>
      <c r="K12" s="18">
        <f t="shared" si="0"/>
        <v>865.37</v>
      </c>
      <c r="L12" s="34"/>
      <c r="M12" s="54"/>
      <c r="N12" s="37"/>
    </row>
    <row r="13" spans="1:94" ht="12.75" customHeight="1" x14ac:dyDescent="0.3">
      <c r="A13" s="27"/>
      <c r="B13" s="41"/>
      <c r="C13" s="111"/>
      <c r="D13" s="28"/>
      <c r="E13" s="29"/>
      <c r="F13" s="56"/>
      <c r="G13" s="64"/>
      <c r="H13" s="51"/>
      <c r="I13" s="45"/>
      <c r="J13" s="17"/>
      <c r="K13" s="18" t="str">
        <f t="shared" si="0"/>
        <v xml:space="preserve"> </v>
      </c>
      <c r="L13" s="34"/>
      <c r="M13" s="54"/>
      <c r="N13" s="37"/>
    </row>
    <row r="14" spans="1:94" ht="12.75" customHeight="1" x14ac:dyDescent="0.3">
      <c r="A14" s="27" t="s">
        <v>211</v>
      </c>
      <c r="B14" s="41" t="s">
        <v>475</v>
      </c>
      <c r="C14" s="111"/>
      <c r="D14" s="28" t="s">
        <v>476</v>
      </c>
      <c r="E14" s="29">
        <v>1</v>
      </c>
      <c r="F14" s="56" t="s">
        <v>314</v>
      </c>
      <c r="G14" s="64" t="s">
        <v>315</v>
      </c>
      <c r="H14" s="51" t="s">
        <v>11</v>
      </c>
      <c r="I14" s="45">
        <v>1</v>
      </c>
      <c r="J14" s="17">
        <v>179.78</v>
      </c>
      <c r="K14" s="18">
        <f t="shared" si="0"/>
        <v>179.78</v>
      </c>
      <c r="L14" s="34"/>
      <c r="M14" s="54"/>
      <c r="N14" s="37"/>
    </row>
    <row r="15" spans="1:94" ht="12.75" customHeight="1" x14ac:dyDescent="0.3">
      <c r="A15" s="27" t="s">
        <v>211</v>
      </c>
      <c r="B15" s="41" t="s">
        <v>477</v>
      </c>
      <c r="C15" s="111"/>
      <c r="D15" s="28" t="s">
        <v>476</v>
      </c>
      <c r="E15" s="29">
        <v>1</v>
      </c>
      <c r="F15" s="56" t="s">
        <v>484</v>
      </c>
      <c r="G15" s="64" t="s">
        <v>485</v>
      </c>
      <c r="H15" s="51" t="s">
        <v>11</v>
      </c>
      <c r="I15" s="45">
        <v>1</v>
      </c>
      <c r="J15" s="17">
        <v>170.56</v>
      </c>
      <c r="K15" s="18">
        <f t="shared" si="0"/>
        <v>170.56</v>
      </c>
      <c r="L15" s="34"/>
      <c r="M15" s="54"/>
      <c r="N15" s="37"/>
    </row>
    <row r="16" spans="1:94" ht="12.75" customHeight="1" x14ac:dyDescent="0.3">
      <c r="A16" s="27" t="s">
        <v>211</v>
      </c>
      <c r="B16" s="41" t="s">
        <v>480</v>
      </c>
      <c r="C16" s="111"/>
      <c r="D16" s="28" t="s">
        <v>476</v>
      </c>
      <c r="E16" s="29">
        <v>1</v>
      </c>
      <c r="F16" s="56" t="s">
        <v>218</v>
      </c>
      <c r="G16" s="64" t="s">
        <v>219</v>
      </c>
      <c r="H16" s="51" t="s">
        <v>11</v>
      </c>
      <c r="I16" s="45">
        <v>1</v>
      </c>
      <c r="J16" s="17">
        <v>549.17999999999995</v>
      </c>
      <c r="K16" s="18">
        <f t="shared" si="0"/>
        <v>549.17999999999995</v>
      </c>
      <c r="L16" s="34"/>
      <c r="M16" s="54"/>
      <c r="N16" s="37"/>
    </row>
    <row r="17" spans="1:14" ht="12.75" customHeight="1" x14ac:dyDescent="0.3">
      <c r="A17" s="27" t="s">
        <v>211</v>
      </c>
      <c r="B17" s="41" t="s">
        <v>481</v>
      </c>
      <c r="C17" s="111"/>
      <c r="D17" s="28" t="s">
        <v>476</v>
      </c>
      <c r="E17" s="29">
        <v>1</v>
      </c>
      <c r="F17" s="56" t="s">
        <v>214</v>
      </c>
      <c r="G17" s="64" t="s">
        <v>215</v>
      </c>
      <c r="H17" s="51" t="s">
        <v>11</v>
      </c>
      <c r="I17" s="45">
        <v>1</v>
      </c>
      <c r="J17" s="17">
        <v>559.12</v>
      </c>
      <c r="K17" s="18">
        <f t="shared" si="0"/>
        <v>559.12</v>
      </c>
      <c r="L17" s="34"/>
      <c r="M17" s="54"/>
      <c r="N17" s="37"/>
    </row>
    <row r="18" spans="1:14" ht="12.75" customHeight="1" x14ac:dyDescent="0.3">
      <c r="A18" s="27" t="s">
        <v>211</v>
      </c>
      <c r="B18" s="41" t="s">
        <v>482</v>
      </c>
      <c r="C18" s="111"/>
      <c r="D18" s="28" t="s">
        <v>476</v>
      </c>
      <c r="E18" s="29">
        <v>1</v>
      </c>
      <c r="F18" s="56" t="s">
        <v>216</v>
      </c>
      <c r="G18" s="64" t="s">
        <v>217</v>
      </c>
      <c r="H18" s="51" t="s">
        <v>11</v>
      </c>
      <c r="I18" s="45">
        <v>1</v>
      </c>
      <c r="J18" s="17">
        <v>783.47</v>
      </c>
      <c r="K18" s="18">
        <f t="shared" si="0"/>
        <v>783.47</v>
      </c>
      <c r="L18" s="34"/>
      <c r="M18" s="54"/>
      <c r="N18" s="37"/>
    </row>
    <row r="19" spans="1:14" ht="12.75" customHeight="1" x14ac:dyDescent="0.3">
      <c r="A19" s="27" t="s">
        <v>211</v>
      </c>
      <c r="B19" s="41" t="s">
        <v>483</v>
      </c>
      <c r="C19" s="111"/>
      <c r="D19" s="28" t="s">
        <v>476</v>
      </c>
      <c r="E19" s="29">
        <v>1</v>
      </c>
      <c r="F19" s="56" t="s">
        <v>486</v>
      </c>
      <c r="G19" s="64" t="s">
        <v>487</v>
      </c>
      <c r="H19" s="51" t="s">
        <v>11</v>
      </c>
      <c r="I19" s="45">
        <v>1</v>
      </c>
      <c r="J19" s="17">
        <v>718.62</v>
      </c>
      <c r="K19" s="18">
        <f t="shared" si="0"/>
        <v>718.62</v>
      </c>
      <c r="L19" s="34"/>
      <c r="M19" s="54"/>
      <c r="N19" s="37"/>
    </row>
    <row r="20" spans="1:14" ht="12.75" customHeight="1" x14ac:dyDescent="0.3">
      <c r="A20" s="27"/>
      <c r="B20" s="41"/>
      <c r="C20" s="111"/>
      <c r="D20" s="28"/>
      <c r="E20" s="29"/>
      <c r="F20" s="56"/>
      <c r="G20" s="64"/>
      <c r="H20" s="51"/>
      <c r="I20" s="45"/>
      <c r="J20" s="17"/>
      <c r="K20" s="18" t="str">
        <f t="shared" si="0"/>
        <v xml:space="preserve"> </v>
      </c>
      <c r="L20" s="34"/>
      <c r="M20" s="54"/>
      <c r="N20" s="37"/>
    </row>
    <row r="21" spans="1:14" ht="12.75" customHeight="1" x14ac:dyDescent="0.3">
      <c r="A21" s="27" t="s">
        <v>156</v>
      </c>
      <c r="B21" s="41" t="s">
        <v>475</v>
      </c>
      <c r="C21" s="111"/>
      <c r="D21" s="28" t="s">
        <v>476</v>
      </c>
      <c r="E21" s="29">
        <v>1</v>
      </c>
      <c r="F21" s="56" t="s">
        <v>165</v>
      </c>
      <c r="G21" s="64" t="s">
        <v>166</v>
      </c>
      <c r="H21" s="51" t="s">
        <v>11</v>
      </c>
      <c r="I21" s="45">
        <v>1</v>
      </c>
      <c r="J21" s="17">
        <v>510.89</v>
      </c>
      <c r="K21" s="18">
        <f t="shared" si="0"/>
        <v>510.89</v>
      </c>
      <c r="L21" s="34"/>
      <c r="M21" s="54" t="s">
        <v>12</v>
      </c>
      <c r="N21" s="37"/>
    </row>
    <row r="22" spans="1:14" ht="12.75" customHeight="1" x14ac:dyDescent="0.3">
      <c r="A22" s="27" t="s">
        <v>156</v>
      </c>
      <c r="B22" s="41" t="s">
        <v>477</v>
      </c>
      <c r="C22" s="111"/>
      <c r="D22" s="28" t="s">
        <v>476</v>
      </c>
      <c r="E22" s="29">
        <v>1</v>
      </c>
      <c r="F22" s="56" t="s">
        <v>488</v>
      </c>
      <c r="G22" s="64" t="s">
        <v>489</v>
      </c>
      <c r="H22" s="51" t="s">
        <v>11</v>
      </c>
      <c r="I22" s="45">
        <v>1</v>
      </c>
      <c r="J22" s="17">
        <v>509.26</v>
      </c>
      <c r="K22" s="18">
        <f t="shared" si="0"/>
        <v>509.26</v>
      </c>
      <c r="L22" s="34"/>
      <c r="M22" s="54" t="s">
        <v>12</v>
      </c>
      <c r="N22" s="37"/>
    </row>
    <row r="23" spans="1:14" ht="12.75" customHeight="1" x14ac:dyDescent="0.3">
      <c r="A23" s="27" t="s">
        <v>156</v>
      </c>
      <c r="B23" s="41" t="s">
        <v>480</v>
      </c>
      <c r="C23" s="111"/>
      <c r="D23" s="28" t="s">
        <v>476</v>
      </c>
      <c r="E23" s="29">
        <v>1</v>
      </c>
      <c r="F23" s="56" t="s">
        <v>490</v>
      </c>
      <c r="G23" s="64" t="s">
        <v>219</v>
      </c>
      <c r="H23" s="51" t="s">
        <v>11</v>
      </c>
      <c r="I23" s="45">
        <v>1</v>
      </c>
      <c r="J23" s="17">
        <v>549.17999999999995</v>
      </c>
      <c r="K23" s="18">
        <f t="shared" si="0"/>
        <v>549.17999999999995</v>
      </c>
      <c r="L23" s="34"/>
      <c r="M23" s="54"/>
      <c r="N23" s="37"/>
    </row>
    <row r="24" spans="1:14" ht="12.75" customHeight="1" x14ac:dyDescent="0.3">
      <c r="A24" s="27" t="s">
        <v>156</v>
      </c>
      <c r="B24" s="41" t="s">
        <v>481</v>
      </c>
      <c r="C24" s="71"/>
      <c r="D24" s="28" t="s">
        <v>476</v>
      </c>
      <c r="E24" s="29">
        <v>1</v>
      </c>
      <c r="F24" s="56" t="s">
        <v>491</v>
      </c>
      <c r="G24" s="64" t="s">
        <v>492</v>
      </c>
      <c r="H24" s="51" t="s">
        <v>11</v>
      </c>
      <c r="I24" s="45">
        <v>1</v>
      </c>
      <c r="J24" s="17">
        <v>1767.28</v>
      </c>
      <c r="K24" s="18">
        <f t="shared" si="0"/>
        <v>1767.28</v>
      </c>
      <c r="L24" s="34"/>
      <c r="M24" s="54" t="s">
        <v>12</v>
      </c>
      <c r="N24" s="37"/>
    </row>
    <row r="25" spans="1:14" ht="12.75" customHeight="1" x14ac:dyDescent="0.3">
      <c r="A25" s="27" t="s">
        <v>156</v>
      </c>
      <c r="B25" s="41" t="s">
        <v>482</v>
      </c>
      <c r="C25" s="71"/>
      <c r="D25" s="28" t="s">
        <v>476</v>
      </c>
      <c r="E25" s="29">
        <v>1</v>
      </c>
      <c r="F25" s="56" t="s">
        <v>237</v>
      </c>
      <c r="G25" s="64" t="s">
        <v>238</v>
      </c>
      <c r="H25" s="51" t="s">
        <v>11</v>
      </c>
      <c r="I25" s="45">
        <v>1</v>
      </c>
      <c r="J25" s="17">
        <v>2282.38</v>
      </c>
      <c r="K25" s="18">
        <f t="shared" si="0"/>
        <v>2282.38</v>
      </c>
      <c r="L25" s="34"/>
      <c r="M25" s="54" t="s">
        <v>12</v>
      </c>
      <c r="N25" s="37"/>
    </row>
    <row r="26" spans="1:14" ht="12.75" customHeight="1" x14ac:dyDescent="0.3">
      <c r="A26" s="27" t="s">
        <v>156</v>
      </c>
      <c r="B26" s="41" t="s">
        <v>483</v>
      </c>
      <c r="C26" s="71"/>
      <c r="D26" s="28" t="s">
        <v>476</v>
      </c>
      <c r="E26" s="29">
        <v>1</v>
      </c>
      <c r="F26" s="56" t="s">
        <v>177</v>
      </c>
      <c r="G26" s="64" t="s">
        <v>178</v>
      </c>
      <c r="H26" s="51" t="s">
        <v>11</v>
      </c>
      <c r="I26" s="45">
        <v>1</v>
      </c>
      <c r="J26" s="17">
        <v>1621.91</v>
      </c>
      <c r="K26" s="18">
        <f t="shared" si="0"/>
        <v>1621.91</v>
      </c>
      <c r="L26" s="34"/>
      <c r="M26" s="54" t="s">
        <v>12</v>
      </c>
      <c r="N26" s="37"/>
    </row>
    <row r="27" spans="1:14" ht="12.75" customHeight="1" x14ac:dyDescent="0.3">
      <c r="A27" s="27"/>
      <c r="B27" s="41"/>
      <c r="C27" s="71"/>
      <c r="D27" s="28"/>
      <c r="E27" s="29"/>
      <c r="F27" s="56"/>
      <c r="G27" s="64"/>
      <c r="H27" s="51"/>
      <c r="I27" s="45"/>
      <c r="J27" s="17"/>
      <c r="K27" s="18" t="str">
        <f t="shared" si="0"/>
        <v xml:space="preserve"> </v>
      </c>
      <c r="L27" s="34"/>
      <c r="M27" s="54"/>
      <c r="N27" s="37"/>
    </row>
    <row r="28" spans="1:14" ht="12.75" customHeight="1" x14ac:dyDescent="0.3">
      <c r="A28" s="27" t="s">
        <v>88</v>
      </c>
      <c r="B28" s="41" t="s">
        <v>475</v>
      </c>
      <c r="C28" s="111"/>
      <c r="D28" s="28" t="s">
        <v>476</v>
      </c>
      <c r="E28" s="29">
        <v>1</v>
      </c>
      <c r="F28" s="56" t="s">
        <v>167</v>
      </c>
      <c r="G28" s="64" t="s">
        <v>168</v>
      </c>
      <c r="H28" s="51" t="s">
        <v>11</v>
      </c>
      <c r="I28" s="45">
        <v>1</v>
      </c>
      <c r="J28" s="17">
        <v>959.95</v>
      </c>
      <c r="K28" s="18">
        <f t="shared" si="0"/>
        <v>959.95</v>
      </c>
      <c r="L28" s="34"/>
      <c r="M28" s="54" t="s">
        <v>12</v>
      </c>
      <c r="N28" s="37"/>
    </row>
    <row r="29" spans="1:14" ht="12.75" customHeight="1" x14ac:dyDescent="0.3">
      <c r="A29" s="27" t="s">
        <v>88</v>
      </c>
      <c r="B29" s="41" t="s">
        <v>477</v>
      </c>
      <c r="C29" s="111"/>
      <c r="D29" s="28" t="s">
        <v>476</v>
      </c>
      <c r="E29" s="29">
        <v>1</v>
      </c>
      <c r="F29" s="56" t="s">
        <v>493</v>
      </c>
      <c r="G29" s="64" t="s">
        <v>494</v>
      </c>
      <c r="H29" s="51" t="s">
        <v>11</v>
      </c>
      <c r="I29" s="45">
        <v>1</v>
      </c>
      <c r="J29" s="17">
        <v>1210.79</v>
      </c>
      <c r="K29" s="18">
        <f t="shared" si="0"/>
        <v>1210.79</v>
      </c>
      <c r="L29" s="34"/>
      <c r="M29" s="54" t="s">
        <v>12</v>
      </c>
      <c r="N29" s="37"/>
    </row>
    <row r="30" spans="1:14" ht="12.75" customHeight="1" x14ac:dyDescent="0.3">
      <c r="A30" s="27" t="s">
        <v>88</v>
      </c>
      <c r="B30" s="41" t="s">
        <v>480</v>
      </c>
      <c r="C30" s="111"/>
      <c r="D30" s="28" t="s">
        <v>476</v>
      </c>
      <c r="E30" s="29">
        <v>1</v>
      </c>
      <c r="F30" s="56"/>
      <c r="G30" s="39"/>
      <c r="H30" s="51"/>
      <c r="I30" s="45"/>
      <c r="J30" s="17"/>
      <c r="K30" s="18" t="str">
        <f t="shared" si="0"/>
        <v xml:space="preserve"> </v>
      </c>
      <c r="L30" s="34"/>
      <c r="M30" s="54"/>
      <c r="N30" s="37"/>
    </row>
    <row r="31" spans="1:14" ht="12.75" customHeight="1" x14ac:dyDescent="0.3">
      <c r="A31" s="27" t="s">
        <v>88</v>
      </c>
      <c r="B31" s="41" t="s">
        <v>481</v>
      </c>
      <c r="C31" s="71"/>
      <c r="D31" s="28" t="s">
        <v>476</v>
      </c>
      <c r="E31" s="29">
        <v>1</v>
      </c>
      <c r="F31" s="56" t="s">
        <v>495</v>
      </c>
      <c r="G31" s="64" t="s">
        <v>496</v>
      </c>
      <c r="H31" s="51" t="s">
        <v>11</v>
      </c>
      <c r="I31" s="45">
        <v>1</v>
      </c>
      <c r="J31" s="17">
        <v>2886.16</v>
      </c>
      <c r="K31" s="18">
        <f t="shared" si="0"/>
        <v>2886.16</v>
      </c>
      <c r="L31" s="34"/>
      <c r="M31" s="54" t="s">
        <v>12</v>
      </c>
      <c r="N31" s="37"/>
    </row>
    <row r="32" spans="1:14" ht="12.75" customHeight="1" x14ac:dyDescent="0.3">
      <c r="A32" s="27" t="s">
        <v>88</v>
      </c>
      <c r="B32" s="41" t="s">
        <v>482</v>
      </c>
      <c r="C32" s="71"/>
      <c r="D32" s="28" t="s">
        <v>476</v>
      </c>
      <c r="E32" s="29">
        <v>1</v>
      </c>
      <c r="F32" s="56" t="s">
        <v>247</v>
      </c>
      <c r="G32" s="64" t="s">
        <v>248</v>
      </c>
      <c r="H32" s="51" t="s">
        <v>11</v>
      </c>
      <c r="I32" s="45">
        <v>1</v>
      </c>
      <c r="J32" s="17">
        <v>4019.95</v>
      </c>
      <c r="K32" s="18">
        <f t="shared" si="0"/>
        <v>4019.95</v>
      </c>
      <c r="L32" s="34"/>
      <c r="M32" s="54" t="s">
        <v>12</v>
      </c>
      <c r="N32" s="37"/>
    </row>
    <row r="33" spans="1:14" ht="12.75" customHeight="1" x14ac:dyDescent="0.3">
      <c r="A33" s="27" t="s">
        <v>88</v>
      </c>
      <c r="B33" s="41" t="s">
        <v>483</v>
      </c>
      <c r="C33" s="71"/>
      <c r="D33" s="28" t="s">
        <v>476</v>
      </c>
      <c r="E33" s="29">
        <v>1</v>
      </c>
      <c r="F33" s="56" t="s">
        <v>175</v>
      </c>
      <c r="G33" s="64" t="s">
        <v>176</v>
      </c>
      <c r="H33" s="51" t="s">
        <v>11</v>
      </c>
      <c r="I33" s="45">
        <v>1</v>
      </c>
      <c r="J33" s="17">
        <v>3521.35</v>
      </c>
      <c r="K33" s="18">
        <f t="shared" si="0"/>
        <v>3521.35</v>
      </c>
      <c r="L33" s="34"/>
      <c r="M33" s="54" t="s">
        <v>12</v>
      </c>
      <c r="N33" s="37"/>
    </row>
    <row r="34" spans="1:14" ht="12.75" customHeight="1" x14ac:dyDescent="0.3">
      <c r="A34" s="27"/>
      <c r="B34" s="41"/>
      <c r="C34" s="71"/>
      <c r="D34" s="28"/>
      <c r="E34" s="29"/>
      <c r="F34" s="56"/>
      <c r="G34" s="39"/>
      <c r="H34" s="51"/>
      <c r="I34" s="45"/>
      <c r="J34" s="17"/>
      <c r="K34" s="18" t="str">
        <f t="shared" si="0"/>
        <v xml:space="preserve"> </v>
      </c>
      <c r="L34" s="34"/>
      <c r="M34" s="54"/>
      <c r="N34" s="37"/>
    </row>
    <row r="35" spans="1:14" ht="12.75" customHeight="1" x14ac:dyDescent="0.3">
      <c r="A35" s="27" t="s">
        <v>497</v>
      </c>
      <c r="B35" s="41" t="s">
        <v>475</v>
      </c>
      <c r="C35" s="111"/>
      <c r="D35" s="28" t="s">
        <v>476</v>
      </c>
      <c r="E35" s="29">
        <v>1</v>
      </c>
      <c r="F35" s="56" t="s">
        <v>245</v>
      </c>
      <c r="G35" s="64" t="s">
        <v>246</v>
      </c>
      <c r="H35" s="51" t="s">
        <v>11</v>
      </c>
      <c r="I35" s="45">
        <v>1</v>
      </c>
      <c r="J35" s="17">
        <v>4578.07</v>
      </c>
      <c r="K35" s="18">
        <f t="shared" si="0"/>
        <v>4578.07</v>
      </c>
      <c r="L35" s="34"/>
      <c r="M35" s="54"/>
      <c r="N35" s="37"/>
    </row>
    <row r="36" spans="1:14" ht="12.75" customHeight="1" x14ac:dyDescent="0.3">
      <c r="A36" s="27" t="s">
        <v>497</v>
      </c>
      <c r="B36" s="41" t="s">
        <v>477</v>
      </c>
      <c r="C36" s="111"/>
      <c r="D36" s="28" t="s">
        <v>476</v>
      </c>
      <c r="E36" s="29">
        <v>1</v>
      </c>
      <c r="F36" s="56" t="s">
        <v>245</v>
      </c>
      <c r="G36" s="64" t="s">
        <v>246</v>
      </c>
      <c r="H36" s="51" t="s">
        <v>11</v>
      </c>
      <c r="I36" s="45">
        <v>1</v>
      </c>
      <c r="J36" s="17">
        <v>4578.07</v>
      </c>
      <c r="K36" s="18">
        <f t="shared" si="0"/>
        <v>4578.07</v>
      </c>
      <c r="L36" s="34"/>
      <c r="M36" s="54"/>
      <c r="N36" s="37"/>
    </row>
    <row r="37" spans="1:14" ht="12.75" customHeight="1" x14ac:dyDescent="0.3">
      <c r="A37" s="27" t="s">
        <v>497</v>
      </c>
      <c r="B37" s="41" t="s">
        <v>480</v>
      </c>
      <c r="C37" s="111"/>
      <c r="D37" s="28" t="s">
        <v>476</v>
      </c>
      <c r="E37" s="29">
        <v>1</v>
      </c>
      <c r="F37" s="56" t="s">
        <v>245</v>
      </c>
      <c r="G37" s="64" t="s">
        <v>246</v>
      </c>
      <c r="H37" s="51" t="s">
        <v>11</v>
      </c>
      <c r="I37" s="45">
        <v>1</v>
      </c>
      <c r="J37" s="17">
        <v>4578.07</v>
      </c>
      <c r="K37" s="18">
        <f t="shared" si="0"/>
        <v>4578.07</v>
      </c>
      <c r="L37" s="34"/>
      <c r="M37" s="54"/>
      <c r="N37" s="37"/>
    </row>
    <row r="38" spans="1:14" ht="12.75" customHeight="1" x14ac:dyDescent="0.3">
      <c r="A38" s="27" t="s">
        <v>497</v>
      </c>
      <c r="B38" s="41" t="s">
        <v>481</v>
      </c>
      <c r="C38" s="71"/>
      <c r="D38" s="28" t="s">
        <v>476</v>
      </c>
      <c r="E38" s="29">
        <v>1</v>
      </c>
      <c r="F38" s="56" t="s">
        <v>245</v>
      </c>
      <c r="G38" s="64" t="s">
        <v>246</v>
      </c>
      <c r="H38" s="51" t="s">
        <v>11</v>
      </c>
      <c r="I38" s="45">
        <v>1</v>
      </c>
      <c r="J38" s="17">
        <v>4578.07</v>
      </c>
      <c r="K38" s="18">
        <f t="shared" si="0"/>
        <v>4578.07</v>
      </c>
      <c r="L38" s="34"/>
      <c r="M38" s="54"/>
      <c r="N38" s="37"/>
    </row>
    <row r="39" spans="1:14" ht="12.75" customHeight="1" x14ac:dyDescent="0.3">
      <c r="A39" s="27" t="s">
        <v>497</v>
      </c>
      <c r="B39" s="41" t="s">
        <v>482</v>
      </c>
      <c r="C39" s="71"/>
      <c r="D39" s="28" t="s">
        <v>476</v>
      </c>
      <c r="E39" s="29">
        <v>1</v>
      </c>
      <c r="F39" s="56"/>
      <c r="G39" s="39"/>
      <c r="H39" s="51"/>
      <c r="I39" s="45"/>
      <c r="J39" s="17"/>
      <c r="K39" s="18" t="str">
        <f t="shared" si="0"/>
        <v xml:space="preserve"> </v>
      </c>
      <c r="L39" s="34"/>
      <c r="M39" s="54"/>
      <c r="N39" s="37"/>
    </row>
    <row r="40" spans="1:14" ht="12.75" customHeight="1" x14ac:dyDescent="0.3">
      <c r="A40" s="27" t="s">
        <v>497</v>
      </c>
      <c r="B40" s="41" t="s">
        <v>483</v>
      </c>
      <c r="C40" s="71"/>
      <c r="D40" s="28" t="s">
        <v>476</v>
      </c>
      <c r="E40" s="29">
        <v>1</v>
      </c>
      <c r="F40" s="56" t="s">
        <v>498</v>
      </c>
      <c r="G40" s="64" t="s">
        <v>499</v>
      </c>
      <c r="H40" s="51" t="s">
        <v>11</v>
      </c>
      <c r="I40" s="45">
        <v>1</v>
      </c>
      <c r="J40" s="17">
        <v>3331.76</v>
      </c>
      <c r="K40" s="18">
        <f t="shared" si="0"/>
        <v>3331.76</v>
      </c>
      <c r="L40" s="34"/>
      <c r="M40" s="54" t="s">
        <v>12</v>
      </c>
      <c r="N40" s="37"/>
    </row>
    <row r="41" spans="1:14" ht="12.75" customHeight="1" x14ac:dyDescent="0.3">
      <c r="A41" s="27"/>
      <c r="B41" s="41"/>
      <c r="C41" s="71"/>
      <c r="D41" s="28"/>
      <c r="E41" s="29"/>
      <c r="F41" s="56"/>
      <c r="G41" s="64"/>
      <c r="H41" s="51"/>
      <c r="I41" s="45"/>
      <c r="J41" s="17"/>
      <c r="K41" s="18" t="str">
        <f t="shared" si="0"/>
        <v xml:space="preserve"> </v>
      </c>
      <c r="L41" s="34"/>
      <c r="M41" s="54"/>
      <c r="N41" s="37"/>
    </row>
    <row r="42" spans="1:14" ht="12.75" customHeight="1" x14ac:dyDescent="0.3">
      <c r="A42" s="27" t="s">
        <v>500</v>
      </c>
      <c r="B42" s="41" t="s">
        <v>475</v>
      </c>
      <c r="C42" s="111"/>
      <c r="D42" s="28" t="s">
        <v>476</v>
      </c>
      <c r="E42" s="29">
        <v>1</v>
      </c>
      <c r="F42" s="56" t="s">
        <v>501</v>
      </c>
      <c r="G42" s="64" t="s">
        <v>502</v>
      </c>
      <c r="H42" s="51" t="s">
        <v>11</v>
      </c>
      <c r="I42" s="45">
        <v>1</v>
      </c>
      <c r="J42" s="17">
        <v>194.02</v>
      </c>
      <c r="K42" s="18">
        <f t="shared" si="0"/>
        <v>194.02</v>
      </c>
      <c r="L42" s="34"/>
      <c r="M42" s="54"/>
      <c r="N42" s="37"/>
    </row>
    <row r="43" spans="1:14" ht="12.75" customHeight="1" x14ac:dyDescent="0.3">
      <c r="A43" s="27" t="s">
        <v>500</v>
      </c>
      <c r="B43" s="41" t="s">
        <v>477</v>
      </c>
      <c r="C43" s="111"/>
      <c r="D43" s="28" t="s">
        <v>476</v>
      </c>
      <c r="E43" s="29">
        <v>1</v>
      </c>
      <c r="F43" s="56" t="s">
        <v>503</v>
      </c>
      <c r="G43" s="64" t="s">
        <v>504</v>
      </c>
      <c r="H43" s="51" t="s">
        <v>11</v>
      </c>
      <c r="I43" s="45">
        <v>1</v>
      </c>
      <c r="J43" s="17">
        <v>170.56</v>
      </c>
      <c r="K43" s="18">
        <f t="shared" si="0"/>
        <v>170.56</v>
      </c>
      <c r="L43" s="34"/>
      <c r="M43" s="54" t="s">
        <v>12</v>
      </c>
      <c r="N43" s="37"/>
    </row>
    <row r="44" spans="1:14" ht="12.75" customHeight="1" x14ac:dyDescent="0.3">
      <c r="A44" s="27" t="s">
        <v>500</v>
      </c>
      <c r="B44" s="41" t="s">
        <v>480</v>
      </c>
      <c r="C44" s="111"/>
      <c r="D44" s="28" t="s">
        <v>476</v>
      </c>
      <c r="E44" s="29">
        <v>1</v>
      </c>
      <c r="F44" s="56" t="s">
        <v>299</v>
      </c>
      <c r="G44" s="64" t="s">
        <v>300</v>
      </c>
      <c r="H44" s="51" t="s">
        <v>11</v>
      </c>
      <c r="I44" s="45">
        <v>1</v>
      </c>
      <c r="J44" s="17">
        <v>549.20000000000005</v>
      </c>
      <c r="K44" s="18">
        <f t="shared" si="0"/>
        <v>549.20000000000005</v>
      </c>
      <c r="L44" s="34"/>
      <c r="M44" s="54" t="s">
        <v>12</v>
      </c>
      <c r="N44" s="37"/>
    </row>
    <row r="45" spans="1:14" ht="12.75" customHeight="1" x14ac:dyDescent="0.3">
      <c r="A45" s="27" t="s">
        <v>500</v>
      </c>
      <c r="B45" s="41" t="s">
        <v>481</v>
      </c>
      <c r="C45" s="71"/>
      <c r="D45" s="28" t="s">
        <v>476</v>
      </c>
      <c r="E45" s="29">
        <v>1</v>
      </c>
      <c r="F45" s="56" t="s">
        <v>505</v>
      </c>
      <c r="G45" s="64" t="s">
        <v>506</v>
      </c>
      <c r="H45" s="51" t="s">
        <v>11</v>
      </c>
      <c r="I45" s="45">
        <v>1</v>
      </c>
      <c r="J45" s="17">
        <v>469.42</v>
      </c>
      <c r="K45" s="18">
        <f t="shared" si="0"/>
        <v>469.42</v>
      </c>
      <c r="L45" s="34"/>
      <c r="M45" s="54"/>
      <c r="N45" s="37"/>
    </row>
    <row r="46" spans="1:14" ht="12.75" customHeight="1" x14ac:dyDescent="0.3">
      <c r="A46" s="27" t="s">
        <v>500</v>
      </c>
      <c r="B46" s="41" t="s">
        <v>482</v>
      </c>
      <c r="C46" s="71"/>
      <c r="D46" s="28" t="s">
        <v>476</v>
      </c>
      <c r="E46" s="29">
        <v>1</v>
      </c>
      <c r="F46" s="56" t="s">
        <v>227</v>
      </c>
      <c r="G46" s="64" t="s">
        <v>228</v>
      </c>
      <c r="H46" s="51" t="s">
        <v>11</v>
      </c>
      <c r="I46" s="45">
        <v>1</v>
      </c>
      <c r="J46" s="17">
        <v>783.47</v>
      </c>
      <c r="K46" s="18">
        <f t="shared" si="0"/>
        <v>783.47</v>
      </c>
      <c r="L46" s="34"/>
      <c r="M46" s="54" t="s">
        <v>12</v>
      </c>
      <c r="N46" s="37"/>
    </row>
    <row r="47" spans="1:14" ht="12.75" customHeight="1" x14ac:dyDescent="0.3">
      <c r="A47" s="27" t="s">
        <v>500</v>
      </c>
      <c r="B47" s="41" t="s">
        <v>483</v>
      </c>
      <c r="C47" s="71"/>
      <c r="D47" s="28" t="s">
        <v>476</v>
      </c>
      <c r="E47" s="29">
        <v>1</v>
      </c>
      <c r="F47" s="56" t="s">
        <v>507</v>
      </c>
      <c r="G47" s="64" t="s">
        <v>508</v>
      </c>
      <c r="H47" s="51" t="s">
        <v>11</v>
      </c>
      <c r="I47" s="45">
        <v>1</v>
      </c>
      <c r="J47" s="17">
        <v>472.72</v>
      </c>
      <c r="K47" s="18">
        <f t="shared" si="0"/>
        <v>472.72</v>
      </c>
      <c r="L47" s="34"/>
      <c r="M47" s="54"/>
      <c r="N47" s="37"/>
    </row>
    <row r="48" spans="1:14" ht="12.75" customHeight="1" x14ac:dyDescent="0.3">
      <c r="A48" s="27"/>
      <c r="B48" s="41"/>
      <c r="C48" s="71"/>
      <c r="D48" s="28"/>
      <c r="E48" s="29"/>
      <c r="F48" s="56"/>
      <c r="G48" s="64"/>
      <c r="H48" s="51"/>
      <c r="I48" s="45"/>
      <c r="J48" s="17"/>
      <c r="K48" s="18" t="str">
        <f t="shared" si="0"/>
        <v xml:space="preserve"> </v>
      </c>
      <c r="L48" s="34"/>
      <c r="M48" s="54"/>
      <c r="N48" s="37"/>
    </row>
    <row r="49" spans="1:14" ht="12.75" customHeight="1" x14ac:dyDescent="0.3">
      <c r="A49" s="27"/>
      <c r="B49" s="41"/>
      <c r="C49" s="71"/>
      <c r="D49" s="28"/>
      <c r="E49" s="29"/>
      <c r="F49" s="56"/>
      <c r="G49" s="64"/>
      <c r="H49" s="51"/>
      <c r="I49" s="45"/>
      <c r="J49" s="17"/>
      <c r="K49" s="18" t="str">
        <f t="shared" si="0"/>
        <v xml:space="preserve"> </v>
      </c>
      <c r="L49" s="34"/>
      <c r="M49" s="54"/>
      <c r="N49" s="37"/>
    </row>
    <row r="50" spans="1:14" ht="12.75" customHeight="1" x14ac:dyDescent="0.3">
      <c r="A50" s="27"/>
      <c r="B50" s="41"/>
      <c r="C50" s="71"/>
      <c r="D50" s="28"/>
      <c r="E50" s="29"/>
      <c r="F50" s="56"/>
      <c r="G50" s="64"/>
      <c r="H50" s="51"/>
      <c r="I50" s="45"/>
      <c r="J50" s="17"/>
      <c r="K50" s="18" t="str">
        <f t="shared" si="0"/>
        <v xml:space="preserve"> </v>
      </c>
      <c r="L50" s="34"/>
      <c r="M50" s="54"/>
      <c r="N50" s="37"/>
    </row>
    <row r="51" spans="1:14" ht="12.75" customHeight="1" x14ac:dyDescent="0.3">
      <c r="A51" s="27"/>
      <c r="B51" s="41"/>
      <c r="C51" s="71"/>
      <c r="D51" s="28"/>
      <c r="E51" s="29"/>
      <c r="F51" s="56"/>
      <c r="G51" s="39"/>
      <c r="H51" s="51"/>
      <c r="I51" s="45"/>
      <c r="J51" s="17"/>
      <c r="K51" s="18" t="str">
        <f t="shared" si="0"/>
        <v xml:space="preserve"> </v>
      </c>
      <c r="L51" s="34"/>
      <c r="M51" s="54"/>
      <c r="N51" s="37"/>
    </row>
    <row r="52" spans="1:14" ht="12.75" customHeight="1" x14ac:dyDescent="0.3">
      <c r="A52" s="27"/>
      <c r="B52" s="41"/>
      <c r="C52" s="71"/>
      <c r="D52" s="28"/>
      <c r="E52" s="29"/>
      <c r="F52" s="56"/>
      <c r="G52" s="39"/>
      <c r="H52" s="51"/>
      <c r="I52" s="45"/>
      <c r="J52" s="17"/>
      <c r="K52" s="18" t="str">
        <f t="shared" si="0"/>
        <v xml:space="preserve"> </v>
      </c>
      <c r="L52" s="34"/>
      <c r="M52" s="54"/>
      <c r="N52" s="37"/>
    </row>
    <row r="53" spans="1:14" ht="12.75" customHeight="1" x14ac:dyDescent="0.3">
      <c r="A53" s="27"/>
      <c r="B53" s="41"/>
      <c r="C53" s="71"/>
      <c r="D53" s="28"/>
      <c r="E53" s="29"/>
      <c r="F53" s="56"/>
      <c r="G53" s="39"/>
      <c r="H53" s="51"/>
      <c r="I53" s="45"/>
      <c r="J53" s="17"/>
      <c r="K53" s="18" t="str">
        <f t="shared" si="0"/>
        <v xml:space="preserve"> </v>
      </c>
      <c r="L53" s="34"/>
      <c r="M53" s="54"/>
      <c r="N53" s="37"/>
    </row>
    <row r="54" spans="1:14" ht="12.75" customHeight="1" x14ac:dyDescent="0.3">
      <c r="A54" s="27"/>
      <c r="B54" s="41"/>
      <c r="C54" s="71"/>
      <c r="D54" s="28"/>
      <c r="E54" s="29"/>
      <c r="F54" s="56"/>
      <c r="G54" s="39"/>
      <c r="H54" s="51"/>
      <c r="I54" s="45"/>
      <c r="J54" s="17"/>
      <c r="K54" s="18" t="str">
        <f t="shared" si="0"/>
        <v xml:space="preserve"> </v>
      </c>
      <c r="L54" s="34"/>
      <c r="M54" s="54"/>
      <c r="N54" s="37"/>
    </row>
    <row r="55" spans="1:14" ht="12.75" customHeight="1" x14ac:dyDescent="0.3">
      <c r="A55" s="27"/>
      <c r="B55" s="41"/>
      <c r="C55" s="71"/>
      <c r="D55" s="28"/>
      <c r="E55" s="29"/>
      <c r="F55" s="56"/>
      <c r="G55" s="39"/>
      <c r="H55" s="51"/>
      <c r="I55" s="45"/>
      <c r="J55" s="17"/>
      <c r="K55" s="18" t="str">
        <f t="shared" si="0"/>
        <v xml:space="preserve"> </v>
      </c>
      <c r="L55" s="34"/>
      <c r="M55" s="54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si="0"/>
        <v xml:space="preserve"> </v>
      </c>
      <c r="L56" s="34"/>
      <c r="M56" s="54"/>
      <c r="N56" s="37"/>
    </row>
    <row r="57" spans="1:14" ht="12.75" customHeight="1" x14ac:dyDescent="0.3">
      <c r="A57" s="27"/>
      <c r="B57" s="41"/>
      <c r="C57" s="71"/>
      <c r="D57" s="28"/>
      <c r="E57" s="29"/>
      <c r="F57" s="56"/>
      <c r="G57" s="39"/>
      <c r="H57" s="51"/>
      <c r="I57" s="45"/>
      <c r="J57" s="17"/>
      <c r="K57" s="18" t="str">
        <f t="shared" si="0"/>
        <v xml:space="preserve"> </v>
      </c>
      <c r="L57" s="34"/>
      <c r="M57" s="54"/>
      <c r="N57" s="37"/>
    </row>
    <row r="58" spans="1:14" ht="12.75" customHeight="1" x14ac:dyDescent="0.3">
      <c r="A58" s="27"/>
      <c r="B58" s="41"/>
      <c r="C58" s="71"/>
      <c r="D58" s="28"/>
      <c r="E58" s="29"/>
      <c r="F58" s="56"/>
      <c r="G58" s="39"/>
      <c r="H58" s="51"/>
      <c r="I58" s="45"/>
      <c r="J58" s="17"/>
      <c r="K58" s="18" t="str">
        <f t="shared" si="0"/>
        <v xml:space="preserve"> </v>
      </c>
      <c r="L58" s="34"/>
      <c r="M58" s="54"/>
      <c r="N58" s="37"/>
    </row>
    <row r="59" spans="1:14" ht="12.75" customHeight="1" x14ac:dyDescent="0.3">
      <c r="A59" s="27"/>
      <c r="B59" s="41"/>
      <c r="C59" s="71"/>
      <c r="D59" s="28"/>
      <c r="E59" s="29"/>
      <c r="F59" s="56"/>
      <c r="G59" s="39"/>
      <c r="H59" s="51"/>
      <c r="I59" s="45"/>
      <c r="J59" s="17"/>
      <c r="K59" s="18" t="str">
        <f t="shared" si="0"/>
        <v xml:space="preserve"> </v>
      </c>
      <c r="L59" s="34"/>
      <c r="M59" s="54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39"/>
      <c r="H60" s="51"/>
      <c r="I60" s="45"/>
      <c r="J60" s="17"/>
      <c r="K60" s="18" t="str">
        <f t="shared" si="0"/>
        <v xml:space="preserve"> </v>
      </c>
      <c r="L60" s="34"/>
      <c r="M60" s="54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39"/>
      <c r="H61" s="51"/>
      <c r="I61" s="45"/>
      <c r="J61" s="17"/>
      <c r="K61" s="18" t="str">
        <f t="shared" si="0"/>
        <v xml:space="preserve"> </v>
      </c>
      <c r="L61" s="34"/>
      <c r="M61" s="54"/>
      <c r="N61" s="37"/>
    </row>
    <row r="62" spans="1:14" ht="12.75" customHeight="1" x14ac:dyDescent="0.3">
      <c r="A62" s="27"/>
      <c r="B62" s="41"/>
      <c r="C62" s="71"/>
      <c r="D62" s="28"/>
      <c r="E62" s="29"/>
      <c r="F62" s="56"/>
      <c r="G62" s="39"/>
      <c r="H62" s="51"/>
      <c r="I62" s="45"/>
      <c r="J62" s="17"/>
      <c r="K62" s="18" t="str">
        <f t="shared" si="0"/>
        <v xml:space="preserve"> </v>
      </c>
      <c r="L62" s="34"/>
      <c r="M62" s="54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0"/>
        <v xml:space="preserve"> </v>
      </c>
      <c r="L63" s="34"/>
      <c r="M63" s="54"/>
      <c r="N63" s="37"/>
    </row>
    <row r="64" spans="1:14" ht="12.75" customHeight="1" x14ac:dyDescent="0.3">
      <c r="A64" s="27"/>
      <c r="B64" s="41"/>
      <c r="C64" s="71"/>
      <c r="D64" s="28"/>
      <c r="E64" s="29"/>
      <c r="F64" s="56"/>
      <c r="G64" s="39"/>
      <c r="H64" s="51"/>
      <c r="I64" s="45"/>
      <c r="J64" s="17"/>
      <c r="K64" s="18" t="str">
        <f t="shared" si="0"/>
        <v xml:space="preserve"> </v>
      </c>
      <c r="L64" s="34"/>
      <c r="M64" s="54"/>
      <c r="N64" s="37"/>
    </row>
    <row r="65" spans="1:14" ht="12.75" customHeight="1" x14ac:dyDescent="0.3">
      <c r="A65" s="27"/>
      <c r="B65" s="41"/>
      <c r="C65" s="71"/>
      <c r="D65" s="28"/>
      <c r="E65" s="29"/>
      <c r="F65" s="56"/>
      <c r="G65" s="39"/>
      <c r="H65" s="51"/>
      <c r="I65" s="45"/>
      <c r="J65" s="17"/>
      <c r="K65" s="18" t="str">
        <f t="shared" si="0"/>
        <v xml:space="preserve"> </v>
      </c>
      <c r="L65" s="34"/>
      <c r="M65" s="54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39"/>
      <c r="H66" s="51"/>
      <c r="I66" s="45"/>
      <c r="J66" s="17"/>
      <c r="K66" s="18" t="str">
        <f t="shared" si="0"/>
        <v xml:space="preserve"> </v>
      </c>
      <c r="L66" s="34"/>
      <c r="M66" s="54"/>
      <c r="N66" s="37"/>
    </row>
    <row r="67" spans="1:14" ht="12.75" customHeight="1" x14ac:dyDescent="0.3">
      <c r="A67" s="27"/>
      <c r="B67" s="41"/>
      <c r="C67" s="71"/>
      <c r="D67" s="28"/>
      <c r="E67" s="29"/>
      <c r="F67" s="56"/>
      <c r="G67" s="39"/>
      <c r="H67" s="51"/>
      <c r="I67" s="45"/>
      <c r="J67" s="17"/>
      <c r="K67" s="18" t="str">
        <f t="shared" si="0"/>
        <v xml:space="preserve"> </v>
      </c>
      <c r="L67" s="34"/>
      <c r="M67" s="54"/>
      <c r="N67" s="37"/>
    </row>
    <row r="68" spans="1:14" ht="12.75" customHeight="1" x14ac:dyDescent="0.3">
      <c r="A68" s="26"/>
      <c r="B68" s="41"/>
      <c r="C68" s="71"/>
      <c r="D68" s="28"/>
      <c r="E68" s="29"/>
      <c r="F68" s="56"/>
      <c r="G68" s="39"/>
      <c r="H68" s="51"/>
      <c r="I68" s="45"/>
      <c r="J68" s="17"/>
      <c r="K68" s="18" t="str">
        <f t="shared" si="0"/>
        <v xml:space="preserve"> </v>
      </c>
      <c r="L68" s="34"/>
      <c r="M68" s="54"/>
      <c r="N68" s="37"/>
    </row>
    <row r="69" spans="1:14" ht="12.75" customHeight="1" x14ac:dyDescent="0.3">
      <c r="A69" s="27"/>
      <c r="B69" s="41"/>
      <c r="C69" s="71"/>
      <c r="D69" s="28"/>
      <c r="E69" s="29"/>
      <c r="F69" s="56"/>
      <c r="G69" s="39"/>
      <c r="H69" s="51"/>
      <c r="I69" s="45"/>
      <c r="J69" s="17"/>
      <c r="K69" s="18" t="str">
        <f t="shared" si="0"/>
        <v xml:space="preserve"> </v>
      </c>
      <c r="L69" s="34"/>
      <c r="M69" s="54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0"/>
        <v xml:space="preserve"> </v>
      </c>
      <c r="L70" s="34"/>
      <c r="M70" s="54"/>
      <c r="N70" s="37"/>
    </row>
    <row r="71" spans="1:14" ht="12.75" customHeight="1" x14ac:dyDescent="0.3">
      <c r="A71" s="27"/>
      <c r="B71" s="41"/>
      <c r="C71" s="71"/>
      <c r="D71" s="28"/>
      <c r="E71" s="29"/>
      <c r="F71" s="56"/>
      <c r="G71" s="39"/>
      <c r="H71" s="51"/>
      <c r="I71" s="45"/>
      <c r="J71" s="17"/>
      <c r="K71" s="18" t="str">
        <f t="shared" ref="K71:K134" si="1">IF(I71,IF(ISNUMBER(J71),J71*I71," ")," ")</f>
        <v xml:space="preserve"> </v>
      </c>
      <c r="L71" s="34"/>
      <c r="M71" s="54"/>
      <c r="N71" s="37"/>
    </row>
    <row r="72" spans="1:14" ht="12.75" customHeight="1" x14ac:dyDescent="0.3">
      <c r="A72" s="27"/>
      <c r="B72" s="41"/>
      <c r="C72" s="71"/>
      <c r="D72" s="28"/>
      <c r="E72" s="29"/>
      <c r="F72" s="56"/>
      <c r="G72" s="39"/>
      <c r="H72" s="51"/>
      <c r="I72" s="45"/>
      <c r="J72" s="17"/>
      <c r="K72" s="18" t="str">
        <f t="shared" si="1"/>
        <v xml:space="preserve"> </v>
      </c>
      <c r="L72" s="34"/>
      <c r="M72" s="54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1"/>
        <v xml:space="preserve"> </v>
      </c>
      <c r="L73" s="34"/>
      <c r="M73" s="54"/>
      <c r="N73" s="37"/>
    </row>
    <row r="74" spans="1:14" ht="12.75" customHeight="1" x14ac:dyDescent="0.3">
      <c r="A74" s="27"/>
      <c r="B74" s="41"/>
      <c r="C74" s="71"/>
      <c r="D74" s="28"/>
      <c r="E74" s="29"/>
      <c r="F74" s="56"/>
      <c r="G74" s="39"/>
      <c r="H74" s="51"/>
      <c r="I74" s="45"/>
      <c r="J74" s="17"/>
      <c r="K74" s="18" t="str">
        <f t="shared" si="1"/>
        <v xml:space="preserve"> </v>
      </c>
      <c r="L74" s="34"/>
      <c r="M74" s="54"/>
      <c r="N74" s="37"/>
    </row>
    <row r="75" spans="1:14" ht="12.75" customHeight="1" x14ac:dyDescent="0.3">
      <c r="A75" s="27"/>
      <c r="B75" s="41"/>
      <c r="C75" s="71"/>
      <c r="D75" s="28"/>
      <c r="E75" s="29"/>
      <c r="F75" s="56"/>
      <c r="G75" s="39"/>
      <c r="H75" s="51"/>
      <c r="I75" s="45"/>
      <c r="J75" s="17"/>
      <c r="K75" s="18" t="str">
        <f t="shared" si="1"/>
        <v xml:space="preserve"> </v>
      </c>
      <c r="L75" s="34"/>
      <c r="M75" s="54"/>
      <c r="N75" s="37"/>
    </row>
    <row r="76" spans="1:14" ht="12.75" customHeight="1" x14ac:dyDescent="0.3">
      <c r="A76" s="27"/>
      <c r="B76" s="41"/>
      <c r="C76" s="71"/>
      <c r="D76" s="28"/>
      <c r="E76" s="29"/>
      <c r="F76" s="56"/>
      <c r="G76" s="39"/>
      <c r="H76" s="51"/>
      <c r="I76" s="45"/>
      <c r="J76" s="17"/>
      <c r="K76" s="18" t="str">
        <f t="shared" si="1"/>
        <v xml:space="preserve"> </v>
      </c>
      <c r="L76" s="34"/>
      <c r="M76" s="54"/>
      <c r="N76" s="37"/>
    </row>
    <row r="77" spans="1:14" ht="12.75" customHeight="1" x14ac:dyDescent="0.3">
      <c r="A77" s="27"/>
      <c r="B77" s="41"/>
      <c r="C77" s="71"/>
      <c r="D77" s="28"/>
      <c r="E77" s="29"/>
      <c r="F77" s="56"/>
      <c r="G77" s="39"/>
      <c r="H77" s="51"/>
      <c r="I77" s="45"/>
      <c r="J77" s="17"/>
      <c r="K77" s="18" t="str">
        <f t="shared" si="1"/>
        <v xml:space="preserve"> </v>
      </c>
      <c r="L77" s="34"/>
      <c r="M77" s="54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1"/>
        <v xml:space="preserve"> </v>
      </c>
      <c r="L78" s="34"/>
      <c r="M78" s="54"/>
      <c r="N78" s="37"/>
    </row>
    <row r="79" spans="1:14" ht="12.75" customHeight="1" x14ac:dyDescent="0.3">
      <c r="A79" s="27"/>
      <c r="B79" s="41"/>
      <c r="C79" s="71"/>
      <c r="D79" s="28"/>
      <c r="E79" s="29"/>
      <c r="F79" s="56"/>
      <c r="G79" s="39"/>
      <c r="H79" s="51"/>
      <c r="I79" s="45"/>
      <c r="J79" s="17"/>
      <c r="K79" s="18" t="str">
        <f t="shared" si="1"/>
        <v xml:space="preserve"> </v>
      </c>
      <c r="L79" s="34"/>
      <c r="M79" s="54"/>
      <c r="N79" s="37"/>
    </row>
    <row r="80" spans="1:14" ht="12.75" customHeight="1" x14ac:dyDescent="0.3">
      <c r="A80" s="27"/>
      <c r="B80" s="41"/>
      <c r="C80" s="71"/>
      <c r="D80" s="28"/>
      <c r="E80" s="29"/>
      <c r="F80" s="56"/>
      <c r="G80" s="39"/>
      <c r="H80" s="51"/>
      <c r="I80" s="45"/>
      <c r="J80" s="17"/>
      <c r="K80" s="18" t="str">
        <f t="shared" si="1"/>
        <v xml:space="preserve"> </v>
      </c>
      <c r="L80" s="34"/>
      <c r="M80" s="54"/>
      <c r="N80" s="37"/>
    </row>
    <row r="81" spans="1:14" ht="12.75" customHeight="1" x14ac:dyDescent="0.3">
      <c r="A81" s="27"/>
      <c r="B81" s="41"/>
      <c r="C81" s="71"/>
      <c r="D81" s="28"/>
      <c r="E81" s="29"/>
      <c r="F81" s="56"/>
      <c r="G81" s="39"/>
      <c r="H81" s="51"/>
      <c r="I81" s="45"/>
      <c r="J81" s="17"/>
      <c r="K81" s="18" t="str">
        <f t="shared" si="1"/>
        <v xml:space="preserve"> </v>
      </c>
      <c r="L81" s="34"/>
      <c r="M81" s="54"/>
      <c r="N81" s="37"/>
    </row>
    <row r="82" spans="1:14" ht="12.75" customHeight="1" x14ac:dyDescent="0.3">
      <c r="A82" s="27"/>
      <c r="B82" s="41"/>
      <c r="C82" s="71"/>
      <c r="D82" s="28"/>
      <c r="E82" s="29"/>
      <c r="F82" s="56"/>
      <c r="G82" s="39"/>
      <c r="H82" s="51"/>
      <c r="I82" s="45"/>
      <c r="J82" s="17"/>
      <c r="K82" s="18" t="str">
        <f t="shared" si="1"/>
        <v xml:space="preserve"> </v>
      </c>
      <c r="L82" s="34"/>
      <c r="M82" s="54"/>
      <c r="N82" s="37"/>
    </row>
    <row r="83" spans="1:14" ht="12.75" customHeight="1" x14ac:dyDescent="0.3">
      <c r="A83" s="27"/>
      <c r="B83" s="41"/>
      <c r="C83" s="71"/>
      <c r="D83" s="28"/>
      <c r="E83" s="29"/>
      <c r="F83" s="56"/>
      <c r="G83" s="39"/>
      <c r="H83" s="51"/>
      <c r="I83" s="45"/>
      <c r="J83" s="17"/>
      <c r="K83" s="18" t="str">
        <f t="shared" si="1"/>
        <v xml:space="preserve"> </v>
      </c>
      <c r="L83" s="34"/>
      <c r="M83" s="54"/>
      <c r="N83" s="37"/>
    </row>
    <row r="84" spans="1:14" ht="12.75" customHeight="1" x14ac:dyDescent="0.3">
      <c r="A84" s="27"/>
      <c r="B84" s="41"/>
      <c r="C84" s="71"/>
      <c r="D84" s="28"/>
      <c r="E84" s="29"/>
      <c r="F84" s="56"/>
      <c r="G84" s="39"/>
      <c r="H84" s="51"/>
      <c r="I84" s="45"/>
      <c r="J84" s="17"/>
      <c r="K84" s="18" t="str">
        <f t="shared" si="1"/>
        <v xml:space="preserve"> </v>
      </c>
      <c r="L84" s="34"/>
      <c r="M84" s="54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1"/>
        <v xml:space="preserve"> </v>
      </c>
      <c r="L85" s="34"/>
      <c r="M85" s="54"/>
      <c r="N85" s="37"/>
    </row>
    <row r="86" spans="1:14" ht="12.75" customHeight="1" x14ac:dyDescent="0.3">
      <c r="A86" s="27"/>
      <c r="B86" s="41"/>
      <c r="C86" s="71"/>
      <c r="D86" s="28"/>
      <c r="E86" s="29"/>
      <c r="F86" s="56"/>
      <c r="G86" s="39"/>
      <c r="H86" s="51"/>
      <c r="I86" s="45"/>
      <c r="J86" s="17"/>
      <c r="K86" s="18" t="str">
        <f t="shared" si="1"/>
        <v xml:space="preserve"> </v>
      </c>
      <c r="L86" s="34"/>
      <c r="M86" s="54"/>
      <c r="N86" s="37"/>
    </row>
    <row r="87" spans="1:14" ht="12.75" customHeight="1" x14ac:dyDescent="0.3">
      <c r="A87" s="27"/>
      <c r="B87" s="41"/>
      <c r="C87" s="71"/>
      <c r="D87" s="28"/>
      <c r="E87" s="29"/>
      <c r="F87" s="56"/>
      <c r="G87" s="39"/>
      <c r="H87" s="51"/>
      <c r="I87" s="45"/>
      <c r="J87" s="17"/>
      <c r="K87" s="18" t="str">
        <f t="shared" si="1"/>
        <v xml:space="preserve"> </v>
      </c>
      <c r="L87" s="34"/>
      <c r="M87" s="54"/>
      <c r="N87" s="37"/>
    </row>
    <row r="88" spans="1:14" ht="12.75" customHeight="1" x14ac:dyDescent="0.3">
      <c r="A88" s="27"/>
      <c r="B88" s="41"/>
      <c r="C88" s="71"/>
      <c r="D88" s="28"/>
      <c r="E88" s="29"/>
      <c r="F88" s="56"/>
      <c r="G88" s="39"/>
      <c r="H88" s="51"/>
      <c r="I88" s="45"/>
      <c r="J88" s="17"/>
      <c r="K88" s="18" t="str">
        <f t="shared" si="1"/>
        <v xml:space="preserve"> </v>
      </c>
      <c r="L88" s="34"/>
      <c r="M88" s="54"/>
      <c r="N88" s="37"/>
    </row>
    <row r="89" spans="1:14" ht="12.75" customHeight="1" x14ac:dyDescent="0.3">
      <c r="A89" s="27"/>
      <c r="B89" s="41"/>
      <c r="C89" s="71"/>
      <c r="D89" s="28"/>
      <c r="E89" s="29"/>
      <c r="F89" s="56"/>
      <c r="G89" s="39"/>
      <c r="H89" s="51"/>
      <c r="I89" s="45"/>
      <c r="J89" s="17"/>
      <c r="K89" s="18" t="str">
        <f t="shared" si="1"/>
        <v xml:space="preserve"> </v>
      </c>
      <c r="L89" s="34"/>
      <c r="M89" s="54"/>
      <c r="N89" s="37"/>
    </row>
    <row r="90" spans="1:14" ht="12.75" customHeight="1" x14ac:dyDescent="0.3">
      <c r="A90" s="26"/>
      <c r="B90" s="41"/>
      <c r="C90" s="71"/>
      <c r="D90" s="28"/>
      <c r="E90" s="29"/>
      <c r="F90" s="56"/>
      <c r="G90" s="39"/>
      <c r="H90" s="51"/>
      <c r="I90" s="45"/>
      <c r="J90" s="17"/>
      <c r="K90" s="18" t="str">
        <f t="shared" si="1"/>
        <v xml:space="preserve"> </v>
      </c>
      <c r="L90" s="34"/>
      <c r="M90" s="54"/>
      <c r="N90" s="37"/>
    </row>
    <row r="91" spans="1:14" ht="12.75" customHeight="1" x14ac:dyDescent="0.3">
      <c r="A91" s="27"/>
      <c r="B91" s="41"/>
      <c r="C91" s="71"/>
      <c r="D91" s="28"/>
      <c r="E91" s="29"/>
      <c r="F91" s="56"/>
      <c r="G91" s="39"/>
      <c r="H91" s="51"/>
      <c r="I91" s="45"/>
      <c r="J91" s="17"/>
      <c r="K91" s="18" t="str">
        <f t="shared" si="1"/>
        <v xml:space="preserve"> </v>
      </c>
      <c r="L91" s="34"/>
      <c r="M91" s="54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1"/>
        <v xml:space="preserve"> </v>
      </c>
      <c r="L92" s="34"/>
      <c r="M92" s="54"/>
      <c r="N92" s="37"/>
    </row>
    <row r="93" spans="1:14" ht="12.75" customHeight="1" x14ac:dyDescent="0.3">
      <c r="A93" s="27"/>
      <c r="B93" s="41"/>
      <c r="C93" s="71"/>
      <c r="D93" s="28"/>
      <c r="E93" s="29"/>
      <c r="F93" s="56"/>
      <c r="G93" s="39"/>
      <c r="H93" s="51"/>
      <c r="I93" s="45"/>
      <c r="J93" s="17"/>
      <c r="K93" s="18" t="str">
        <f t="shared" si="1"/>
        <v xml:space="preserve"> </v>
      </c>
      <c r="L93" s="34"/>
      <c r="M93" s="54"/>
      <c r="N93" s="37"/>
    </row>
    <row r="94" spans="1:14" ht="12.75" customHeight="1" x14ac:dyDescent="0.3">
      <c r="A94" s="27"/>
      <c r="B94" s="41"/>
      <c r="C94" s="71"/>
      <c r="D94" s="28"/>
      <c r="E94" s="29"/>
      <c r="F94" s="56"/>
      <c r="G94" s="39"/>
      <c r="H94" s="51"/>
      <c r="I94" s="45"/>
      <c r="J94" s="17"/>
      <c r="K94" s="18" t="str">
        <f t="shared" si="1"/>
        <v xml:space="preserve"> </v>
      </c>
      <c r="L94" s="34"/>
      <c r="M94" s="54"/>
      <c r="N94" s="37"/>
    </row>
    <row r="95" spans="1:14" ht="12.75" customHeight="1" x14ac:dyDescent="0.3">
      <c r="A95" s="27"/>
      <c r="B95" s="41"/>
      <c r="C95" s="71"/>
      <c r="D95" s="28"/>
      <c r="E95" s="29"/>
      <c r="F95" s="56"/>
      <c r="G95" s="39"/>
      <c r="H95" s="51"/>
      <c r="I95" s="45"/>
      <c r="J95" s="17"/>
      <c r="K95" s="18" t="str">
        <f t="shared" si="1"/>
        <v xml:space="preserve"> </v>
      </c>
      <c r="L95" s="34"/>
      <c r="M95" s="54"/>
      <c r="N95" s="37"/>
    </row>
    <row r="96" spans="1:14" ht="12.75" customHeight="1" x14ac:dyDescent="0.3">
      <c r="A96" s="27"/>
      <c r="B96" s="41"/>
      <c r="C96" s="71"/>
      <c r="D96" s="28"/>
      <c r="E96" s="29"/>
      <c r="F96" s="56"/>
      <c r="G96" s="39"/>
      <c r="H96" s="51"/>
      <c r="I96" s="45"/>
      <c r="J96" s="17"/>
      <c r="K96" s="18" t="str">
        <f t="shared" si="1"/>
        <v xml:space="preserve"> </v>
      </c>
      <c r="L96" s="34"/>
      <c r="M96" s="54"/>
      <c r="N96" s="37"/>
    </row>
    <row r="97" spans="1:14" ht="12.75" customHeight="1" x14ac:dyDescent="0.3">
      <c r="A97" s="27"/>
      <c r="B97" s="41"/>
      <c r="C97" s="71"/>
      <c r="D97" s="28"/>
      <c r="E97" s="29"/>
      <c r="F97" s="56"/>
      <c r="G97" s="39"/>
      <c r="H97" s="51"/>
      <c r="I97" s="45"/>
      <c r="J97" s="17"/>
      <c r="K97" s="18" t="str">
        <f t="shared" si="1"/>
        <v xml:space="preserve"> </v>
      </c>
      <c r="L97" s="34"/>
      <c r="M97" s="54"/>
      <c r="N97" s="37"/>
    </row>
    <row r="98" spans="1:14" ht="12.75" customHeight="1" x14ac:dyDescent="0.3">
      <c r="A98" s="27"/>
      <c r="B98" s="41"/>
      <c r="C98" s="71"/>
      <c r="D98" s="28"/>
      <c r="E98" s="29"/>
      <c r="F98" s="56"/>
      <c r="G98" s="39"/>
      <c r="H98" s="51"/>
      <c r="I98" s="45"/>
      <c r="J98" s="17"/>
      <c r="K98" s="18" t="str">
        <f t="shared" si="1"/>
        <v xml:space="preserve"> </v>
      </c>
      <c r="L98" s="34"/>
      <c r="M98" s="54"/>
      <c r="N98" s="37"/>
    </row>
    <row r="99" spans="1:14" ht="12.75" customHeight="1" x14ac:dyDescent="0.3">
      <c r="A99" s="27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1"/>
        <v xml:space="preserve"> </v>
      </c>
      <c r="L99" s="34"/>
      <c r="M99" s="54"/>
      <c r="N99" s="37"/>
    </row>
    <row r="100" spans="1:14" ht="12.75" customHeight="1" x14ac:dyDescent="0.3">
      <c r="A100" s="27"/>
      <c r="B100" s="41"/>
      <c r="C100" s="71"/>
      <c r="D100" s="28"/>
      <c r="E100" s="29"/>
      <c r="F100" s="56"/>
      <c r="G100" s="39"/>
      <c r="H100" s="51"/>
      <c r="I100" s="45"/>
      <c r="J100" s="17"/>
      <c r="K100" s="18" t="str">
        <f t="shared" si="1"/>
        <v xml:space="preserve"> </v>
      </c>
      <c r="L100" s="34"/>
      <c r="M100" s="54"/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/>
      <c r="G101" s="39"/>
      <c r="H101" s="51"/>
      <c r="I101" s="45"/>
      <c r="J101" s="17"/>
      <c r="K101" s="18" t="str">
        <f t="shared" si="1"/>
        <v xml:space="preserve"> </v>
      </c>
      <c r="L101" s="34"/>
      <c r="M101" s="54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1"/>
        <v xml:space="preserve"> </v>
      </c>
      <c r="L102" s="34"/>
      <c r="M102" s="54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1"/>
        <v xml:space="preserve"> </v>
      </c>
      <c r="L103" s="34"/>
      <c r="M103" s="54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1"/>
        <v xml:space="preserve"> </v>
      </c>
      <c r="L104" s="34"/>
      <c r="M104" s="54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1"/>
        <v xml:space="preserve"> </v>
      </c>
      <c r="L105" s="34"/>
      <c r="M105" s="54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1"/>
        <v xml:space="preserve"> </v>
      </c>
      <c r="L106" s="34"/>
      <c r="M106" s="54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1"/>
        <v xml:space="preserve"> </v>
      </c>
      <c r="L107" s="34"/>
      <c r="M107" s="54"/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1"/>
        <v xml:space="preserve"> </v>
      </c>
      <c r="L108" s="34"/>
      <c r="M108" s="54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1"/>
        <v xml:space="preserve"> </v>
      </c>
      <c r="L109" s="34"/>
      <c r="M109" s="54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1"/>
        <v xml:space="preserve"> </v>
      </c>
      <c r="L110" s="34"/>
      <c r="M110" s="54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1"/>
        <v xml:space="preserve"> </v>
      </c>
      <c r="L111" s="34"/>
      <c r="M111" s="54"/>
      <c r="N111" s="37"/>
    </row>
    <row r="112" spans="1:14" ht="12.75" customHeight="1" x14ac:dyDescent="0.3">
      <c r="A112" s="26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1"/>
        <v xml:space="preserve"> </v>
      </c>
      <c r="L112" s="34"/>
      <c r="M112" s="54"/>
      <c r="N112" s="37"/>
    </row>
    <row r="113" spans="1:14" ht="12.75" customHeight="1" x14ac:dyDescent="0.3">
      <c r="A113" s="27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1"/>
        <v xml:space="preserve"> </v>
      </c>
      <c r="L113" s="34"/>
      <c r="M113" s="54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1"/>
        <v xml:space="preserve"> </v>
      </c>
      <c r="L114" s="34"/>
      <c r="M114" s="54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1"/>
        <v xml:space="preserve"> </v>
      </c>
      <c r="L115" s="34"/>
      <c r="M115" s="54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1"/>
        <v xml:space="preserve"> </v>
      </c>
      <c r="L116" s="34"/>
      <c r="M116" s="54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1"/>
        <v xml:space="preserve"> </v>
      </c>
      <c r="L117" s="34"/>
      <c r="M117" s="54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1"/>
        <v xml:space="preserve"> </v>
      </c>
      <c r="L118" s="34"/>
      <c r="M118" s="54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1"/>
        <v xml:space="preserve"> </v>
      </c>
      <c r="L119" s="34"/>
      <c r="M119" s="54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1"/>
        <v xml:space="preserve"> </v>
      </c>
      <c r="L120" s="34"/>
      <c r="M120" s="54"/>
      <c r="N120" s="37"/>
    </row>
    <row r="121" spans="1:14" ht="12.75" customHeight="1" x14ac:dyDescent="0.3">
      <c r="A121" s="27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1"/>
        <v xml:space="preserve"> </v>
      </c>
      <c r="L121" s="34"/>
      <c r="M121" s="54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1"/>
        <v xml:space="preserve"> </v>
      </c>
      <c r="L122" s="34"/>
      <c r="M122" s="54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1"/>
        <v xml:space="preserve"> </v>
      </c>
      <c r="L123" s="34"/>
      <c r="M123" s="54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1"/>
        <v xml:space="preserve"> </v>
      </c>
      <c r="L124" s="34"/>
      <c r="M124" s="54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1"/>
        <v xml:space="preserve"> </v>
      </c>
      <c r="L125" s="34"/>
      <c r="M125" s="54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1"/>
        <v xml:space="preserve"> </v>
      </c>
      <c r="L126" s="34"/>
      <c r="M126" s="54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1"/>
        <v xml:space="preserve"> </v>
      </c>
      <c r="L127" s="34"/>
      <c r="M127" s="54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1"/>
        <v xml:space="preserve"> </v>
      </c>
      <c r="L128" s="34"/>
      <c r="M128" s="54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1"/>
        <v xml:space="preserve"> </v>
      </c>
      <c r="L129" s="34"/>
      <c r="M129" s="54"/>
      <c r="N129" s="37"/>
    </row>
    <row r="130" spans="1:14" ht="12.75" customHeight="1" x14ac:dyDescent="0.3">
      <c r="A130" s="27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1"/>
        <v xml:space="preserve"> </v>
      </c>
      <c r="L130" s="34"/>
      <c r="M130" s="54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1"/>
        <v xml:space="preserve"> </v>
      </c>
      <c r="L131" s="34"/>
      <c r="M131" s="54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1"/>
        <v xml:space="preserve"> </v>
      </c>
      <c r="L132" s="34"/>
      <c r="M132" s="54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1"/>
        <v xml:space="preserve"> </v>
      </c>
      <c r="L133" s="34"/>
      <c r="M133" s="54"/>
      <c r="N133" s="37"/>
    </row>
    <row r="134" spans="1:14" ht="12.75" customHeight="1" x14ac:dyDescent="0.3">
      <c r="A134" s="26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1"/>
        <v xml:space="preserve"> </v>
      </c>
      <c r="L134" s="34"/>
      <c r="M134" s="54"/>
      <c r="N134" s="37"/>
    </row>
    <row r="135" spans="1:14" ht="12.75" customHeight="1" x14ac:dyDescent="0.3">
      <c r="A135" s="27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ref="K135:K198" si="2">IF(I135,IF(ISNUMBER(J135),J135*I135," ")," ")</f>
        <v xml:space="preserve"> </v>
      </c>
      <c r="L135" s="34"/>
      <c r="M135" s="54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2"/>
        <v xml:space="preserve"> </v>
      </c>
      <c r="L136" s="34"/>
      <c r="M136" s="54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2"/>
        <v xml:space="preserve"> </v>
      </c>
      <c r="L137" s="34"/>
      <c r="M137" s="54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2"/>
        <v xml:space="preserve"> </v>
      </c>
      <c r="L138" s="34"/>
      <c r="M138" s="54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2"/>
        <v xml:space="preserve"> </v>
      </c>
      <c r="L139" s="34"/>
      <c r="M139" s="54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2"/>
        <v xml:space="preserve"> </v>
      </c>
      <c r="L140" s="34"/>
      <c r="M140" s="54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2"/>
        <v xml:space="preserve"> </v>
      </c>
      <c r="L141" s="34"/>
      <c r="M141" s="54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2"/>
        <v xml:space="preserve"> </v>
      </c>
      <c r="L142" s="34"/>
      <c r="M142" s="54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2"/>
        <v xml:space="preserve"> </v>
      </c>
      <c r="L143" s="34"/>
      <c r="M143" s="54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2"/>
        <v xml:space="preserve"> </v>
      </c>
      <c r="L144" s="34"/>
      <c r="M144" s="54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2"/>
        <v xml:space="preserve"> </v>
      </c>
      <c r="L145" s="34"/>
      <c r="M145" s="54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2"/>
        <v xml:space="preserve"> </v>
      </c>
      <c r="L146" s="34"/>
      <c r="M146" s="54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2"/>
        <v xml:space="preserve"> </v>
      </c>
      <c r="L147" s="34"/>
      <c r="M147" s="54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2"/>
        <v xml:space="preserve"> </v>
      </c>
      <c r="L148" s="34"/>
      <c r="M148" s="54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2"/>
        <v xml:space="preserve"> </v>
      </c>
      <c r="L149" s="34"/>
      <c r="M149" s="54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2"/>
        <v xml:space="preserve"> </v>
      </c>
      <c r="L150" s="34"/>
      <c r="M150" s="54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2"/>
        <v xml:space="preserve"> </v>
      </c>
      <c r="L151" s="34"/>
      <c r="M151" s="54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2"/>
        <v xml:space="preserve"> </v>
      </c>
      <c r="L152" s="34"/>
      <c r="M152" s="54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2"/>
        <v xml:space="preserve"> </v>
      </c>
      <c r="L153" s="34"/>
      <c r="M153" s="54"/>
      <c r="N153" s="37"/>
    </row>
    <row r="154" spans="1:14" ht="12.75" customHeight="1" x14ac:dyDescent="0.3">
      <c r="A154" s="27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2"/>
        <v xml:space="preserve"> </v>
      </c>
      <c r="L154" s="34"/>
      <c r="M154" s="54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2"/>
        <v xml:space="preserve"> </v>
      </c>
      <c r="L155" s="34"/>
      <c r="M155" s="54"/>
      <c r="N155" s="37"/>
    </row>
    <row r="156" spans="1:14" ht="12.75" customHeight="1" x14ac:dyDescent="0.3">
      <c r="A156" s="26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2"/>
        <v xml:space="preserve"> </v>
      </c>
      <c r="L156" s="34"/>
      <c r="M156" s="54"/>
      <c r="N156" s="37"/>
    </row>
    <row r="157" spans="1:14" ht="12.75" customHeight="1" x14ac:dyDescent="0.3">
      <c r="A157" s="27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2"/>
        <v xml:space="preserve"> </v>
      </c>
      <c r="L157" s="34"/>
      <c r="M157" s="54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2"/>
        <v xml:space="preserve"> </v>
      </c>
      <c r="L158" s="34"/>
      <c r="M158" s="54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2"/>
        <v xml:space="preserve"> </v>
      </c>
      <c r="L159" s="34"/>
      <c r="M159" s="54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2"/>
        <v xml:space="preserve"> </v>
      </c>
      <c r="L160" s="34"/>
      <c r="M160" s="54"/>
      <c r="N160" s="37"/>
    </row>
    <row r="161" spans="1:14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2"/>
        <v xml:space="preserve"> </v>
      </c>
      <c r="L161" s="34"/>
      <c r="M161" s="54"/>
      <c r="N161" s="37"/>
    </row>
    <row r="162" spans="1:14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2"/>
        <v xml:space="preserve"> </v>
      </c>
      <c r="L162" s="34"/>
      <c r="M162" s="54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2"/>
        <v xml:space="preserve"> </v>
      </c>
      <c r="L163" s="34"/>
      <c r="M163" s="54"/>
      <c r="N163" s="37"/>
    </row>
    <row r="164" spans="1:14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2"/>
        <v xml:space="preserve"> </v>
      </c>
      <c r="L164" s="34"/>
      <c r="M164" s="54"/>
      <c r="N164" s="37"/>
    </row>
    <row r="165" spans="1:14" ht="12.75" customHeight="1" x14ac:dyDescent="0.3">
      <c r="A165" s="27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2"/>
        <v xml:space="preserve"> </v>
      </c>
      <c r="L165" s="34"/>
      <c r="M165" s="54"/>
      <c r="N165" s="37"/>
    </row>
    <row r="166" spans="1:14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2"/>
        <v xml:space="preserve"> </v>
      </c>
      <c r="L166" s="34"/>
      <c r="M166" s="54"/>
      <c r="N166" s="37"/>
    </row>
    <row r="167" spans="1:14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2"/>
        <v xml:space="preserve"> </v>
      </c>
      <c r="L167" s="34"/>
      <c r="M167" s="54"/>
      <c r="N167" s="37"/>
    </row>
    <row r="168" spans="1:14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2"/>
        <v xml:space="preserve"> </v>
      </c>
      <c r="L168" s="34"/>
      <c r="M168" s="54"/>
      <c r="N168" s="37"/>
    </row>
    <row r="169" spans="1:14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2"/>
        <v xml:space="preserve"> </v>
      </c>
      <c r="L169" s="34"/>
      <c r="M169" s="54"/>
      <c r="N169" s="37"/>
    </row>
    <row r="170" spans="1:14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2"/>
        <v xml:space="preserve"> </v>
      </c>
      <c r="L170" s="34"/>
      <c r="M170" s="54"/>
      <c r="N170" s="37"/>
    </row>
    <row r="171" spans="1:14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2"/>
        <v xml:space="preserve"> </v>
      </c>
      <c r="L171" s="34"/>
      <c r="M171" s="54"/>
      <c r="N171" s="37"/>
    </row>
    <row r="172" spans="1:14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2"/>
        <v xml:space="preserve"> </v>
      </c>
      <c r="L172" s="34"/>
      <c r="M172" s="54"/>
      <c r="N172" s="37"/>
    </row>
    <row r="173" spans="1:14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2"/>
        <v xml:space="preserve"> </v>
      </c>
      <c r="L173" s="34"/>
      <c r="M173" s="54"/>
      <c r="N173" s="37"/>
    </row>
    <row r="174" spans="1:14" ht="12.75" customHeight="1" x14ac:dyDescent="0.3">
      <c r="A174" s="27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2"/>
        <v xml:space="preserve"> </v>
      </c>
      <c r="L174" s="34"/>
      <c r="M174" s="54"/>
      <c r="N174" s="37"/>
    </row>
    <row r="175" spans="1:14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2"/>
        <v xml:space="preserve"> </v>
      </c>
      <c r="L175" s="34"/>
      <c r="M175" s="54"/>
      <c r="N175" s="37"/>
    </row>
    <row r="176" spans="1:14" ht="12.75" customHeight="1" x14ac:dyDescent="0.3">
      <c r="A176" s="27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2"/>
        <v xml:space="preserve"> </v>
      </c>
      <c r="L176" s="34"/>
      <c r="M176" s="54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2"/>
        <v xml:space="preserve"> </v>
      </c>
      <c r="L177" s="34"/>
      <c r="M177" s="54"/>
      <c r="N177" s="37"/>
    </row>
    <row r="178" spans="1:14" ht="12.75" customHeight="1" x14ac:dyDescent="0.3">
      <c r="A178" s="26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2"/>
        <v xml:space="preserve"> </v>
      </c>
      <c r="L178" s="34"/>
      <c r="M178" s="54"/>
      <c r="N178" s="37"/>
    </row>
    <row r="179" spans="1:14" ht="12.75" customHeight="1" x14ac:dyDescent="0.3">
      <c r="A179" s="27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2"/>
        <v xml:space="preserve"> </v>
      </c>
      <c r="L179" s="34"/>
      <c r="M179" s="54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2"/>
        <v xml:space="preserve"> </v>
      </c>
      <c r="L180" s="34"/>
      <c r="M180" s="54"/>
      <c r="N180" s="37"/>
    </row>
    <row r="181" spans="1:14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2"/>
        <v xml:space="preserve"> </v>
      </c>
      <c r="L181" s="34"/>
      <c r="M181" s="54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2"/>
        <v xml:space="preserve"> </v>
      </c>
      <c r="L182" s="34"/>
      <c r="M182" s="54"/>
      <c r="N182" s="37"/>
    </row>
    <row r="183" spans="1:14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2"/>
        <v xml:space="preserve"> </v>
      </c>
      <c r="L183" s="34"/>
      <c r="M183" s="54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2"/>
        <v xml:space="preserve"> </v>
      </c>
      <c r="L184" s="34"/>
      <c r="M184" s="54"/>
      <c r="N184" s="37"/>
    </row>
    <row r="185" spans="1:14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2"/>
        <v xml:space="preserve"> </v>
      </c>
      <c r="L185" s="34"/>
      <c r="M185" s="54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si="2"/>
        <v xml:space="preserve"> </v>
      </c>
      <c r="L186" s="34"/>
      <c r="M186" s="54"/>
      <c r="N186" s="37"/>
    </row>
    <row r="187" spans="1:14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2"/>
        <v xml:space="preserve"> </v>
      </c>
      <c r="L187" s="34"/>
      <c r="M187" s="54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2"/>
        <v xml:space="preserve"> </v>
      </c>
      <c r="L188" s="34"/>
      <c r="M188" s="54"/>
      <c r="N188" s="37"/>
    </row>
    <row r="189" spans="1:14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2"/>
        <v xml:space="preserve"> </v>
      </c>
      <c r="L189" s="34"/>
      <c r="M189" s="54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2"/>
        <v xml:space="preserve"> </v>
      </c>
      <c r="L190" s="34"/>
      <c r="M190" s="54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2"/>
        <v xml:space="preserve"> </v>
      </c>
      <c r="L191" s="34"/>
      <c r="M191" s="54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2"/>
        <v xml:space="preserve"> </v>
      </c>
      <c r="L192" s="34"/>
      <c r="M192" s="54"/>
      <c r="N192" s="37"/>
    </row>
    <row r="193" spans="1:19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2"/>
        <v xml:space="preserve"> </v>
      </c>
      <c r="L193" s="34"/>
      <c r="M193" s="54"/>
      <c r="N193" s="37"/>
    </row>
    <row r="194" spans="1:19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2"/>
        <v xml:space="preserve"> </v>
      </c>
      <c r="L194" s="34"/>
      <c r="M194" s="54"/>
      <c r="N194" s="37"/>
      <c r="S194" s="12"/>
    </row>
    <row r="195" spans="1:19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2"/>
        <v xml:space="preserve"> </v>
      </c>
      <c r="L195" s="34"/>
      <c r="M195" s="54"/>
      <c r="N195" s="37"/>
    </row>
    <row r="196" spans="1:19" ht="12.75" customHeight="1" x14ac:dyDescent="0.3">
      <c r="A196" s="27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2"/>
        <v xml:space="preserve"> </v>
      </c>
      <c r="L196" s="34"/>
      <c r="M196" s="54"/>
      <c r="N196" s="37"/>
    </row>
    <row r="197" spans="1:19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2"/>
        <v xml:space="preserve"> </v>
      </c>
      <c r="L197" s="34"/>
      <c r="M197" s="54"/>
      <c r="N197" s="37"/>
    </row>
    <row r="198" spans="1:19" ht="12.75" customHeight="1" x14ac:dyDescent="0.3">
      <c r="A198" s="27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2"/>
        <v xml:space="preserve"> </v>
      </c>
      <c r="L198" s="34"/>
      <c r="M198" s="54"/>
      <c r="N198" s="37"/>
      <c r="S198" s="12"/>
    </row>
    <row r="199" spans="1:19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ref="K199:K262" si="3">IF(I199,IF(ISNUMBER(J199),J199*I199," ")," ")</f>
        <v xml:space="preserve"> </v>
      </c>
      <c r="L199" s="34"/>
      <c r="M199" s="54"/>
      <c r="N199" s="37"/>
    </row>
    <row r="200" spans="1:19" ht="12.75" customHeight="1" x14ac:dyDescent="0.3">
      <c r="A200" s="26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3"/>
        <v xml:space="preserve"> </v>
      </c>
      <c r="L200" s="34"/>
      <c r="M200" s="54"/>
      <c r="N200" s="37"/>
    </row>
    <row r="201" spans="1:19" ht="12.75" customHeight="1" x14ac:dyDescent="0.3">
      <c r="A201" s="27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3"/>
        <v xml:space="preserve"> </v>
      </c>
      <c r="L201" s="34"/>
      <c r="M201" s="54"/>
      <c r="N201" s="37"/>
    </row>
    <row r="202" spans="1:19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3"/>
        <v xml:space="preserve"> </v>
      </c>
      <c r="L202" s="34"/>
      <c r="M202" s="54"/>
      <c r="N202" s="37"/>
    </row>
    <row r="203" spans="1:19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3"/>
        <v xml:space="preserve"> </v>
      </c>
      <c r="L203" s="34"/>
      <c r="M203" s="54"/>
      <c r="N203" s="37"/>
    </row>
    <row r="204" spans="1:19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3"/>
        <v xml:space="preserve"> </v>
      </c>
      <c r="L204" s="34"/>
      <c r="M204" s="54"/>
      <c r="N204" s="37"/>
    </row>
    <row r="205" spans="1:19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3"/>
        <v xml:space="preserve"> </v>
      </c>
      <c r="L205" s="34"/>
      <c r="M205" s="54"/>
      <c r="N205" s="37"/>
    </row>
    <row r="206" spans="1:19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3"/>
        <v xml:space="preserve"> </v>
      </c>
      <c r="L206" s="34"/>
      <c r="M206" s="54"/>
      <c r="N206" s="37"/>
    </row>
    <row r="207" spans="1:19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3"/>
        <v xml:space="preserve"> </v>
      </c>
      <c r="L207" s="34"/>
      <c r="M207" s="54"/>
      <c r="N207" s="37"/>
    </row>
    <row r="208" spans="1:19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3"/>
        <v xml:space="preserve"> </v>
      </c>
      <c r="L208" s="34"/>
      <c r="M208" s="54"/>
      <c r="N208" s="37"/>
    </row>
    <row r="209" spans="1:14" ht="12.75" customHeight="1" x14ac:dyDescent="0.3">
      <c r="A209" s="27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3"/>
        <v xml:space="preserve"> </v>
      </c>
      <c r="L209" s="34"/>
      <c r="M209" s="54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3"/>
        <v xml:space="preserve"> </v>
      </c>
      <c r="L210" s="34"/>
      <c r="M210" s="54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3"/>
        <v xml:space="preserve"> </v>
      </c>
      <c r="L211" s="34"/>
      <c r="M211" s="54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3"/>
        <v xml:space="preserve"> </v>
      </c>
      <c r="L212" s="34"/>
      <c r="M212" s="54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3"/>
        <v xml:space="preserve"> </v>
      </c>
      <c r="L213" s="34"/>
      <c r="M213" s="54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3"/>
        <v xml:space="preserve"> </v>
      </c>
      <c r="L214" s="34"/>
      <c r="M214" s="54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3"/>
        <v xml:space="preserve"> </v>
      </c>
      <c r="L215" s="34"/>
      <c r="M215" s="54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3"/>
        <v xml:space="preserve"> </v>
      </c>
      <c r="L216" s="34"/>
      <c r="M216" s="54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3"/>
        <v xml:space="preserve"> </v>
      </c>
      <c r="L217" s="34"/>
      <c r="M217" s="54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3"/>
        <v xml:space="preserve"> </v>
      </c>
      <c r="L218" s="34"/>
      <c r="M218" s="54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3"/>
        <v xml:space="preserve"> </v>
      </c>
      <c r="L219" s="34"/>
      <c r="M219" s="54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3"/>
        <v xml:space="preserve"> </v>
      </c>
      <c r="L220" s="34"/>
      <c r="M220" s="54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3"/>
        <v xml:space="preserve"> </v>
      </c>
      <c r="L221" s="34"/>
      <c r="M221" s="54"/>
      <c r="N221" s="37"/>
    </row>
    <row r="222" spans="1:14" ht="12.75" customHeight="1" x14ac:dyDescent="0.3">
      <c r="A222" s="26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3"/>
        <v xml:space="preserve"> </v>
      </c>
      <c r="L222" s="34"/>
      <c r="M222" s="54"/>
      <c r="N222" s="37"/>
    </row>
    <row r="223" spans="1:14" ht="12.75" customHeight="1" x14ac:dyDescent="0.3">
      <c r="A223" s="27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3"/>
        <v xml:space="preserve"> </v>
      </c>
      <c r="L223" s="34"/>
      <c r="M223" s="54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3"/>
        <v xml:space="preserve"> </v>
      </c>
      <c r="L224" s="34"/>
      <c r="M224" s="54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3"/>
        <v xml:space="preserve"> </v>
      </c>
      <c r="L225" s="34"/>
      <c r="M225" s="54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3"/>
        <v xml:space="preserve"> </v>
      </c>
      <c r="L226" s="34"/>
      <c r="M226" s="54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3"/>
        <v xml:space="preserve"> </v>
      </c>
      <c r="L227" s="34"/>
      <c r="M227" s="54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3"/>
        <v xml:space="preserve"> </v>
      </c>
      <c r="L228" s="34"/>
      <c r="M228" s="54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3"/>
        <v xml:space="preserve"> </v>
      </c>
      <c r="L229" s="34"/>
      <c r="M229" s="54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3"/>
        <v xml:space="preserve"> </v>
      </c>
      <c r="L230" s="34"/>
      <c r="M230" s="54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3"/>
        <v xml:space="preserve"> </v>
      </c>
      <c r="L231" s="34"/>
      <c r="M231" s="54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3"/>
        <v xml:space="preserve"> </v>
      </c>
      <c r="L232" s="34"/>
      <c r="M232" s="54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3"/>
        <v xml:space="preserve"> </v>
      </c>
      <c r="L233" s="34"/>
      <c r="M233" s="54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3"/>
        <v xml:space="preserve"> </v>
      </c>
      <c r="L234" s="34"/>
      <c r="M234" s="54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3"/>
        <v xml:space="preserve"> </v>
      </c>
      <c r="L235" s="34"/>
      <c r="M235" s="54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3"/>
        <v xml:space="preserve"> </v>
      </c>
      <c r="L236" s="34"/>
      <c r="M236" s="54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3"/>
        <v xml:space="preserve"> </v>
      </c>
      <c r="L237" s="34"/>
      <c r="M237" s="54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3"/>
        <v xml:space="preserve"> </v>
      </c>
      <c r="L238" s="34"/>
      <c r="M238" s="54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3"/>
        <v xml:space="preserve"> </v>
      </c>
      <c r="L239" s="34"/>
      <c r="M239" s="54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3"/>
        <v xml:space="preserve"> </v>
      </c>
      <c r="L240" s="34"/>
      <c r="M240" s="54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3"/>
        <v xml:space="preserve"> </v>
      </c>
      <c r="L241" s="34"/>
      <c r="M241" s="54"/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3"/>
        <v xml:space="preserve"> </v>
      </c>
      <c r="L242" s="34"/>
      <c r="M242" s="54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3"/>
        <v xml:space="preserve"> </v>
      </c>
      <c r="L243" s="34"/>
      <c r="M243" s="54"/>
      <c r="N243" s="37"/>
    </row>
    <row r="244" spans="1:14" ht="12.75" customHeight="1" x14ac:dyDescent="0.3">
      <c r="A244" s="26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3"/>
        <v xml:space="preserve"> </v>
      </c>
      <c r="L244" s="34"/>
      <c r="M244" s="54"/>
      <c r="N244" s="37"/>
    </row>
    <row r="245" spans="1:14" ht="12.75" customHeight="1" x14ac:dyDescent="0.3">
      <c r="A245" s="27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3"/>
        <v xml:space="preserve"> </v>
      </c>
      <c r="L245" s="34"/>
      <c r="M245" s="54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3"/>
        <v xml:space="preserve"> </v>
      </c>
      <c r="L246" s="34"/>
      <c r="M246" s="54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3"/>
        <v xml:space="preserve"> </v>
      </c>
      <c r="L247" s="34"/>
      <c r="M247" s="54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si="3"/>
        <v xml:space="preserve"> </v>
      </c>
      <c r="L248" s="34"/>
      <c r="M248" s="54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3"/>
        <v xml:space="preserve"> </v>
      </c>
      <c r="L249" s="34"/>
      <c r="M249" s="54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si="3"/>
        <v xml:space="preserve"> </v>
      </c>
      <c r="L250" s="34"/>
      <c r="M250" s="54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3"/>
        <v xml:space="preserve"> </v>
      </c>
      <c r="L251" s="34"/>
      <c r="M251" s="54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3"/>
        <v xml:space="preserve"> </v>
      </c>
      <c r="L252" s="34"/>
      <c r="M252" s="54"/>
      <c r="N252" s="37"/>
    </row>
    <row r="253" spans="1:14" ht="12.75" customHeight="1" x14ac:dyDescent="0.3">
      <c r="A253" s="27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3"/>
        <v xml:space="preserve"> </v>
      </c>
      <c r="L253" s="34"/>
      <c r="M253" s="54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3"/>
        <v xml:space="preserve"> </v>
      </c>
      <c r="L254" s="34"/>
      <c r="M254" s="54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3"/>
        <v xml:space="preserve"> </v>
      </c>
      <c r="L255" s="34"/>
      <c r="M255" s="54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3"/>
        <v xml:space="preserve"> </v>
      </c>
      <c r="L256" s="34"/>
      <c r="M256" s="54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3"/>
        <v xml:space="preserve"> </v>
      </c>
      <c r="L257" s="34"/>
      <c r="M257" s="54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3"/>
        <v xml:space="preserve"> </v>
      </c>
      <c r="L258" s="34"/>
      <c r="M258" s="54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3"/>
        <v xml:space="preserve"> </v>
      </c>
      <c r="L259" s="34"/>
      <c r="M259" s="54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3"/>
        <v xml:space="preserve"> </v>
      </c>
      <c r="L260" s="34"/>
      <c r="M260" s="54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3"/>
        <v xml:space="preserve"> </v>
      </c>
      <c r="L261" s="34"/>
      <c r="M261" s="54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3"/>
        <v xml:space="preserve"> </v>
      </c>
      <c r="L262" s="34"/>
      <c r="M262" s="54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ref="K263:K326" si="4">IF(I263,IF(ISNUMBER(J263),J263*I263," ")," ")</f>
        <v xml:space="preserve"> </v>
      </c>
      <c r="L263" s="34"/>
      <c r="M263" s="54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4"/>
        <v xml:space="preserve"> </v>
      </c>
      <c r="L264" s="34"/>
      <c r="M264" s="54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4"/>
        <v xml:space="preserve"> </v>
      </c>
      <c r="L265" s="34"/>
      <c r="M265" s="54"/>
      <c r="N265" s="37"/>
    </row>
    <row r="266" spans="1:14" ht="12.75" customHeight="1" x14ac:dyDescent="0.3">
      <c r="A266" s="26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4"/>
        <v xml:space="preserve"> </v>
      </c>
      <c r="L266" s="34"/>
      <c r="M266" s="54"/>
      <c r="N266" s="37"/>
    </row>
    <row r="267" spans="1:14" ht="12.75" customHeight="1" x14ac:dyDescent="0.3">
      <c r="A267" s="27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4"/>
        <v xml:space="preserve"> </v>
      </c>
      <c r="L267" s="34"/>
      <c r="M267" s="54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4"/>
        <v xml:space="preserve"> </v>
      </c>
      <c r="L268" s="34"/>
      <c r="M268" s="54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4"/>
        <v xml:space="preserve"> </v>
      </c>
      <c r="L269" s="34"/>
      <c r="M269" s="54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4"/>
        <v xml:space="preserve"> </v>
      </c>
      <c r="L270" s="34"/>
      <c r="M270" s="54"/>
      <c r="N270" s="37"/>
    </row>
    <row r="271" spans="1:14" ht="12.75" customHeight="1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4"/>
        <v xml:space="preserve"> </v>
      </c>
      <c r="L271" s="34"/>
      <c r="M271" s="54"/>
      <c r="N271" s="37"/>
    </row>
    <row r="272" spans="1:14" ht="12.75" customHeight="1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4"/>
        <v xml:space="preserve"> </v>
      </c>
      <c r="L272" s="34"/>
      <c r="M272" s="54"/>
      <c r="N272" s="37"/>
    </row>
    <row r="273" spans="1:14" ht="12.75" customHeight="1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4"/>
        <v xml:space="preserve"> </v>
      </c>
      <c r="L273" s="34"/>
      <c r="M273" s="54"/>
      <c r="N273" s="37"/>
    </row>
    <row r="274" spans="1:14" ht="12.75" customHeight="1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4"/>
        <v xml:space="preserve"> </v>
      </c>
      <c r="L274" s="34"/>
      <c r="M274" s="54"/>
      <c r="N274" s="37"/>
    </row>
    <row r="275" spans="1:14" ht="12.75" customHeight="1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4"/>
        <v xml:space="preserve"> </v>
      </c>
      <c r="L275" s="34"/>
      <c r="M275" s="54"/>
      <c r="N275" s="37"/>
    </row>
    <row r="276" spans="1:14" ht="12.75" customHeight="1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4"/>
        <v xml:space="preserve"> </v>
      </c>
      <c r="L276" s="34"/>
      <c r="M276" s="54"/>
      <c r="N276" s="37"/>
    </row>
    <row r="277" spans="1:14" ht="12.75" customHeight="1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4"/>
        <v xml:space="preserve"> </v>
      </c>
      <c r="L277" s="34"/>
      <c r="M277" s="54"/>
      <c r="N277" s="37"/>
    </row>
    <row r="278" spans="1:14" ht="12.75" customHeight="1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4"/>
        <v xml:space="preserve"> </v>
      </c>
      <c r="L278" s="34"/>
      <c r="M278" s="54"/>
      <c r="N278" s="37"/>
    </row>
    <row r="279" spans="1:14" ht="12.75" customHeight="1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4"/>
        <v xml:space="preserve"> </v>
      </c>
      <c r="L279" s="34"/>
      <c r="M279" s="54"/>
      <c r="N279" s="37"/>
    </row>
    <row r="280" spans="1:14" ht="12.75" customHeight="1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4"/>
        <v xml:space="preserve"> </v>
      </c>
      <c r="L280" s="34"/>
      <c r="M280" s="54"/>
      <c r="N280" s="37"/>
    </row>
    <row r="281" spans="1:14" ht="12.75" customHeight="1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4"/>
        <v xml:space="preserve"> </v>
      </c>
      <c r="L281" s="34"/>
      <c r="M281" s="54"/>
      <c r="N281" s="37"/>
    </row>
    <row r="282" spans="1:14" ht="12.75" customHeight="1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4"/>
        <v xml:space="preserve"> </v>
      </c>
      <c r="L282" s="34"/>
      <c r="M282" s="54"/>
      <c r="N282" s="37"/>
    </row>
    <row r="283" spans="1:14" ht="12.75" customHeight="1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4"/>
        <v xml:space="preserve"> </v>
      </c>
      <c r="L283" s="34"/>
      <c r="M283" s="54"/>
      <c r="N283" s="37"/>
    </row>
    <row r="284" spans="1:14" ht="12.75" customHeight="1" x14ac:dyDescent="0.3">
      <c r="A284" s="27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4"/>
        <v xml:space="preserve"> </v>
      </c>
      <c r="L284" s="34"/>
      <c r="M284" s="54"/>
      <c r="N284" s="37"/>
    </row>
    <row r="285" spans="1:14" ht="12.75" customHeight="1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4"/>
        <v xml:space="preserve"> </v>
      </c>
      <c r="L285" s="34"/>
      <c r="M285" s="54"/>
      <c r="N285" s="37"/>
    </row>
    <row r="286" spans="1:14" ht="12.75" customHeight="1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4"/>
        <v xml:space="preserve"> </v>
      </c>
      <c r="L286" s="34"/>
      <c r="M286" s="54"/>
      <c r="N286" s="37"/>
    </row>
    <row r="287" spans="1:14" ht="12.75" customHeight="1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4"/>
        <v xml:space="preserve"> </v>
      </c>
      <c r="L287" s="34"/>
      <c r="M287" s="54"/>
      <c r="N287" s="37"/>
    </row>
    <row r="288" spans="1:14" ht="12.75" customHeight="1" x14ac:dyDescent="0.3">
      <c r="A288" s="26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4"/>
        <v xml:space="preserve"> </v>
      </c>
      <c r="L288" s="34"/>
      <c r="M288" s="54"/>
      <c r="N288" s="37"/>
    </row>
    <row r="289" spans="1:14" ht="12.75" customHeight="1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4"/>
        <v xml:space="preserve"> </v>
      </c>
      <c r="L289" s="34"/>
      <c r="M289" s="54"/>
      <c r="N289" s="37"/>
    </row>
    <row r="290" spans="1:14" ht="12.75" customHeight="1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4"/>
        <v xml:space="preserve"> </v>
      </c>
      <c r="L290" s="34"/>
      <c r="M290" s="54"/>
      <c r="N290" s="37"/>
    </row>
    <row r="291" spans="1:14" ht="12.75" customHeight="1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4"/>
        <v xml:space="preserve"> </v>
      </c>
      <c r="L291" s="34"/>
      <c r="M291" s="54"/>
      <c r="N291" s="37"/>
    </row>
    <row r="292" spans="1:14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4"/>
        <v xml:space="preserve"> </v>
      </c>
      <c r="L292" s="34"/>
      <c r="M292" s="54"/>
      <c r="N292" s="37"/>
    </row>
    <row r="293" spans="1:14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4"/>
        <v xml:space="preserve"> </v>
      </c>
      <c r="L293" s="34"/>
      <c r="M293" s="54"/>
      <c r="N293" s="37"/>
    </row>
    <row r="294" spans="1:14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4"/>
        <v xml:space="preserve"> </v>
      </c>
      <c r="L294" s="34"/>
      <c r="M294" s="54"/>
      <c r="N294" s="37"/>
    </row>
    <row r="295" spans="1:14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4"/>
        <v xml:space="preserve"> </v>
      </c>
      <c r="L295" s="34"/>
      <c r="M295" s="54"/>
      <c r="N295" s="37"/>
    </row>
    <row r="296" spans="1:14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4"/>
        <v xml:space="preserve"> </v>
      </c>
      <c r="L296" s="34"/>
      <c r="M296" s="54"/>
      <c r="N296" s="37"/>
    </row>
    <row r="297" spans="1:14" x14ac:dyDescent="0.3">
      <c r="A297" s="27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4"/>
        <v xml:space="preserve"> </v>
      </c>
      <c r="L297" s="34"/>
      <c r="M297" s="54"/>
      <c r="N297" s="37"/>
    </row>
    <row r="298" spans="1:14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4"/>
        <v xml:space="preserve"> </v>
      </c>
      <c r="L298" s="34"/>
      <c r="M298" s="54"/>
      <c r="N298" s="37"/>
    </row>
    <row r="299" spans="1:14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4"/>
        <v xml:space="preserve"> </v>
      </c>
      <c r="L299" s="34"/>
      <c r="M299" s="54"/>
      <c r="N299" s="37"/>
    </row>
    <row r="300" spans="1:14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4"/>
        <v xml:space="preserve"> </v>
      </c>
      <c r="L300" s="34"/>
      <c r="M300" s="54"/>
      <c r="N300" s="37"/>
    </row>
    <row r="301" spans="1:14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4"/>
        <v xml:space="preserve"> </v>
      </c>
      <c r="L301" s="34"/>
      <c r="M301" s="54"/>
      <c r="N301" s="37"/>
    </row>
    <row r="302" spans="1:14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4"/>
        <v xml:space="preserve"> </v>
      </c>
      <c r="L302" s="34"/>
      <c r="M302" s="54"/>
      <c r="N302" s="37"/>
    </row>
    <row r="303" spans="1:14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4"/>
        <v xml:space="preserve"> </v>
      </c>
      <c r="L303" s="34"/>
      <c r="M303" s="54"/>
      <c r="N303" s="37"/>
    </row>
    <row r="304" spans="1:14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4"/>
        <v xml:space="preserve"> </v>
      </c>
      <c r="L304" s="34"/>
      <c r="M304" s="54"/>
      <c r="N304" s="37"/>
    </row>
    <row r="305" spans="1:14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4"/>
        <v xml:space="preserve"> </v>
      </c>
      <c r="L305" s="34"/>
      <c r="M305" s="54"/>
      <c r="N305" s="37"/>
    </row>
    <row r="306" spans="1:14" x14ac:dyDescent="0.3">
      <c r="A306" s="27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4"/>
        <v xml:space="preserve"> </v>
      </c>
      <c r="L306" s="34"/>
      <c r="M306" s="54"/>
      <c r="N306" s="37"/>
    </row>
    <row r="307" spans="1:14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4"/>
        <v xml:space="preserve"> </v>
      </c>
      <c r="L307" s="34"/>
      <c r="M307" s="54"/>
      <c r="N307" s="37"/>
    </row>
    <row r="308" spans="1:14" x14ac:dyDescent="0.3">
      <c r="A308" s="27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4"/>
        <v xml:space="preserve"> </v>
      </c>
      <c r="L308" s="34"/>
      <c r="M308" s="54"/>
      <c r="N308" s="37"/>
    </row>
    <row r="309" spans="1:14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4"/>
        <v xml:space="preserve"> </v>
      </c>
      <c r="L309" s="34"/>
      <c r="M309" s="54"/>
      <c r="N309" s="37"/>
    </row>
    <row r="310" spans="1:14" x14ac:dyDescent="0.3">
      <c r="A310" s="26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4"/>
        <v xml:space="preserve"> </v>
      </c>
      <c r="L310" s="34"/>
      <c r="M310" s="54"/>
      <c r="N310" s="37"/>
    </row>
    <row r="311" spans="1:14" x14ac:dyDescent="0.3">
      <c r="A311" s="27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4"/>
        <v xml:space="preserve"> </v>
      </c>
      <c r="L311" s="34"/>
      <c r="M311" s="54"/>
      <c r="N311" s="37"/>
    </row>
    <row r="312" spans="1:14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4"/>
        <v xml:space="preserve"> </v>
      </c>
      <c r="L312" s="34"/>
      <c r="M312" s="54"/>
      <c r="N312" s="37"/>
    </row>
    <row r="313" spans="1:14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4"/>
        <v xml:space="preserve"> </v>
      </c>
      <c r="L313" s="34"/>
      <c r="M313" s="54"/>
      <c r="N313" s="37"/>
    </row>
    <row r="314" spans="1:14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si="4"/>
        <v xml:space="preserve"> </v>
      </c>
      <c r="L314" s="34"/>
      <c r="M314" s="54"/>
      <c r="N314" s="37"/>
    </row>
    <row r="315" spans="1:14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4"/>
        <v xml:space="preserve"> </v>
      </c>
      <c r="L315" s="34"/>
      <c r="M315" s="54"/>
      <c r="N315" s="37"/>
    </row>
    <row r="316" spans="1:14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4"/>
        <v xml:space="preserve"> </v>
      </c>
      <c r="L316" s="34"/>
      <c r="M316" s="54"/>
      <c r="N316" s="37"/>
    </row>
    <row r="317" spans="1:14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4"/>
        <v xml:space="preserve"> </v>
      </c>
      <c r="L317" s="34"/>
      <c r="M317" s="54"/>
      <c r="N317" s="37"/>
    </row>
    <row r="318" spans="1:14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4"/>
        <v xml:space="preserve"> </v>
      </c>
      <c r="L318" s="34"/>
      <c r="M318" s="54"/>
      <c r="N318" s="37"/>
    </row>
    <row r="319" spans="1:14" x14ac:dyDescent="0.3">
      <c r="A319" s="27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4"/>
        <v xml:space="preserve"> </v>
      </c>
      <c r="L319" s="34"/>
      <c r="M319" s="54"/>
      <c r="N319" s="37"/>
    </row>
    <row r="320" spans="1:14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4"/>
        <v xml:space="preserve"> </v>
      </c>
      <c r="L320" s="34"/>
      <c r="M320" s="54"/>
      <c r="N320" s="37"/>
    </row>
    <row r="321" spans="1:14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4"/>
        <v xml:space="preserve"> </v>
      </c>
      <c r="L321" s="34"/>
      <c r="M321" s="54"/>
      <c r="N321" s="37"/>
    </row>
    <row r="322" spans="1:14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4"/>
        <v xml:space="preserve"> </v>
      </c>
      <c r="L322" s="34"/>
      <c r="M322" s="54"/>
      <c r="N322" s="37"/>
    </row>
    <row r="323" spans="1:14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4"/>
        <v xml:space="preserve"> </v>
      </c>
      <c r="L323" s="34"/>
      <c r="M323" s="54"/>
      <c r="N323" s="37"/>
    </row>
    <row r="324" spans="1:14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4"/>
        <v xml:space="preserve"> </v>
      </c>
      <c r="L324" s="34"/>
      <c r="M324" s="54"/>
      <c r="N324" s="37"/>
    </row>
    <row r="325" spans="1:14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4"/>
        <v xml:space="preserve"> </v>
      </c>
      <c r="L325" s="34"/>
      <c r="M325" s="54"/>
      <c r="N325" s="37"/>
    </row>
    <row r="326" spans="1:14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4"/>
        <v xml:space="preserve"> </v>
      </c>
      <c r="L326" s="34"/>
      <c r="M326" s="54"/>
      <c r="N326" s="37"/>
    </row>
    <row r="327" spans="1:14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ref="K327:K390" si="5">IF(I327,IF(ISNUMBER(J327),J327*I327," ")," ")</f>
        <v xml:space="preserve"> </v>
      </c>
      <c r="L327" s="34"/>
      <c r="M327" s="54"/>
      <c r="N327" s="37"/>
    </row>
    <row r="328" spans="1:14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5"/>
        <v xml:space="preserve"> </v>
      </c>
      <c r="L328" s="34"/>
      <c r="M328" s="54"/>
      <c r="N328" s="37"/>
    </row>
    <row r="329" spans="1:14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5"/>
        <v xml:space="preserve"> </v>
      </c>
      <c r="L329" s="34"/>
      <c r="M329" s="54"/>
      <c r="N329" s="37"/>
    </row>
    <row r="330" spans="1:14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5"/>
        <v xml:space="preserve"> </v>
      </c>
      <c r="L330" s="34"/>
      <c r="M330" s="54"/>
      <c r="N330" s="37"/>
    </row>
    <row r="331" spans="1:14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5"/>
        <v xml:space="preserve"> </v>
      </c>
      <c r="L331" s="34"/>
      <c r="M331" s="54"/>
      <c r="N331" s="37"/>
    </row>
    <row r="332" spans="1:14" x14ac:dyDescent="0.3">
      <c r="A332" s="26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5"/>
        <v xml:space="preserve"> </v>
      </c>
      <c r="L332" s="34"/>
      <c r="M332" s="54"/>
      <c r="N332" s="37"/>
    </row>
    <row r="333" spans="1:14" x14ac:dyDescent="0.3">
      <c r="A333" s="27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5"/>
        <v xml:space="preserve"> </v>
      </c>
      <c r="L333" s="34"/>
      <c r="M333" s="54"/>
      <c r="N333" s="37"/>
    </row>
    <row r="334" spans="1:14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5"/>
        <v xml:space="preserve"> </v>
      </c>
      <c r="L334" s="34"/>
      <c r="M334" s="54"/>
      <c r="N334" s="37"/>
    </row>
    <row r="335" spans="1:14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5"/>
        <v xml:space="preserve"> </v>
      </c>
      <c r="L335" s="34"/>
      <c r="M335" s="54"/>
      <c r="N335" s="37"/>
    </row>
    <row r="336" spans="1:14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5"/>
        <v xml:space="preserve"> </v>
      </c>
      <c r="L336" s="34"/>
      <c r="M336" s="54"/>
      <c r="N336" s="37"/>
    </row>
    <row r="337" spans="1:14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5"/>
        <v xml:space="preserve"> </v>
      </c>
      <c r="L337" s="34"/>
      <c r="M337" s="54"/>
      <c r="N337" s="37"/>
    </row>
    <row r="338" spans="1:14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5"/>
        <v xml:space="preserve"> </v>
      </c>
      <c r="L338" s="34"/>
      <c r="M338" s="54"/>
      <c r="N338" s="37"/>
    </row>
    <row r="339" spans="1:14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5"/>
        <v xml:space="preserve"> </v>
      </c>
      <c r="L339" s="34"/>
      <c r="M339" s="54"/>
      <c r="N339" s="37"/>
    </row>
    <row r="340" spans="1:14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5"/>
        <v xml:space="preserve"> </v>
      </c>
      <c r="L340" s="34"/>
      <c r="M340" s="54"/>
      <c r="N340" s="37"/>
    </row>
    <row r="341" spans="1:14" x14ac:dyDescent="0.3">
      <c r="A341" s="27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5"/>
        <v xml:space="preserve"> </v>
      </c>
      <c r="L341" s="34"/>
      <c r="M341" s="54"/>
      <c r="N341" s="37"/>
    </row>
    <row r="342" spans="1:14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5"/>
        <v xml:space="preserve"> </v>
      </c>
      <c r="L342" s="34"/>
      <c r="M342" s="54"/>
      <c r="N342" s="37"/>
    </row>
    <row r="343" spans="1:14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5"/>
        <v xml:space="preserve"> </v>
      </c>
      <c r="L343" s="34"/>
      <c r="M343" s="54"/>
      <c r="N343" s="37"/>
    </row>
    <row r="344" spans="1:14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5"/>
        <v xml:space="preserve"> </v>
      </c>
      <c r="L344" s="34"/>
      <c r="M344" s="54"/>
      <c r="N344" s="37"/>
    </row>
    <row r="345" spans="1:14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5"/>
        <v xml:space="preserve"> </v>
      </c>
      <c r="L345" s="34"/>
      <c r="M345" s="54"/>
      <c r="N345" s="37"/>
    </row>
    <row r="346" spans="1:14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5"/>
        <v xml:space="preserve"> </v>
      </c>
      <c r="L346" s="34"/>
      <c r="M346" s="54"/>
      <c r="N346" s="37"/>
    </row>
    <row r="347" spans="1:14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5"/>
        <v xml:space="preserve"> </v>
      </c>
      <c r="L347" s="34"/>
      <c r="M347" s="54"/>
      <c r="N347" s="37"/>
    </row>
    <row r="348" spans="1:14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5"/>
        <v xml:space="preserve"> </v>
      </c>
      <c r="L348" s="34"/>
      <c r="M348" s="54"/>
      <c r="N348" s="37"/>
    </row>
    <row r="349" spans="1:14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5"/>
        <v xml:space="preserve"> </v>
      </c>
      <c r="L349" s="34"/>
      <c r="M349" s="54"/>
      <c r="N349" s="37"/>
    </row>
    <row r="350" spans="1:14" x14ac:dyDescent="0.3">
      <c r="A350" s="27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5"/>
        <v xml:space="preserve"> </v>
      </c>
      <c r="L350" s="34"/>
      <c r="M350" s="54"/>
      <c r="N350" s="37"/>
    </row>
    <row r="351" spans="1:14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5"/>
        <v xml:space="preserve"> </v>
      </c>
      <c r="L351" s="34"/>
      <c r="M351" s="54"/>
      <c r="N351" s="37"/>
    </row>
    <row r="352" spans="1:14" x14ac:dyDescent="0.3">
      <c r="A352" s="27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5"/>
        <v xml:space="preserve"> </v>
      </c>
      <c r="L352" s="34"/>
      <c r="M352" s="54"/>
      <c r="N352" s="37"/>
    </row>
    <row r="353" spans="1:14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5"/>
        <v xml:space="preserve"> </v>
      </c>
      <c r="L353" s="34"/>
      <c r="M353" s="54"/>
      <c r="N353" s="37"/>
    </row>
    <row r="354" spans="1:14" x14ac:dyDescent="0.3">
      <c r="A354" s="26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5"/>
        <v xml:space="preserve"> </v>
      </c>
      <c r="L354" s="34"/>
      <c r="M354" s="54"/>
      <c r="N354" s="37"/>
    </row>
    <row r="355" spans="1:14" x14ac:dyDescent="0.3">
      <c r="A355" s="27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5"/>
        <v xml:space="preserve"> </v>
      </c>
      <c r="L355" s="34"/>
      <c r="M355" s="54"/>
      <c r="N355" s="37"/>
    </row>
    <row r="356" spans="1:14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5"/>
        <v xml:space="preserve"> </v>
      </c>
      <c r="L356" s="34"/>
      <c r="M356" s="54"/>
      <c r="N356" s="37"/>
    </row>
    <row r="357" spans="1:14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5"/>
        <v xml:space="preserve"> </v>
      </c>
      <c r="L357" s="34"/>
      <c r="M357" s="54"/>
      <c r="N357" s="37"/>
    </row>
    <row r="358" spans="1:14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5"/>
        <v xml:space="preserve"> </v>
      </c>
      <c r="L358" s="34"/>
      <c r="M358" s="54"/>
      <c r="N358" s="37"/>
    </row>
    <row r="359" spans="1:14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5"/>
        <v xml:space="preserve"> </v>
      </c>
      <c r="L359" s="34"/>
      <c r="M359" s="54"/>
      <c r="N359" s="37"/>
    </row>
    <row r="360" spans="1:14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5"/>
        <v xml:space="preserve"> </v>
      </c>
      <c r="L360" s="34"/>
      <c r="M360" s="54"/>
      <c r="N360" s="37"/>
    </row>
    <row r="361" spans="1:14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5"/>
        <v xml:space="preserve"> </v>
      </c>
      <c r="L361" s="34"/>
      <c r="M361" s="54"/>
      <c r="N361" s="37"/>
    </row>
    <row r="362" spans="1:14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5"/>
        <v xml:space="preserve"> </v>
      </c>
      <c r="L362" s="34"/>
      <c r="M362" s="54"/>
      <c r="N362" s="37"/>
    </row>
    <row r="363" spans="1:14" x14ac:dyDescent="0.3">
      <c r="A363" s="27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5"/>
        <v xml:space="preserve"> </v>
      </c>
      <c r="L363" s="34"/>
      <c r="M363" s="54"/>
      <c r="N363" s="37"/>
    </row>
    <row r="364" spans="1:14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5"/>
        <v xml:space="preserve"> </v>
      </c>
      <c r="L364" s="34"/>
      <c r="M364" s="54"/>
      <c r="N364" s="37"/>
    </row>
    <row r="365" spans="1:14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5"/>
        <v xml:space="preserve"> </v>
      </c>
      <c r="L365" s="34"/>
      <c r="M365" s="54"/>
      <c r="N365" s="37"/>
    </row>
    <row r="366" spans="1:14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5"/>
        <v xml:space="preserve"> </v>
      </c>
      <c r="L366" s="34"/>
      <c r="M366" s="54"/>
      <c r="N366" s="37"/>
    </row>
    <row r="367" spans="1:14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5"/>
        <v xml:space="preserve"> </v>
      </c>
      <c r="L367" s="34"/>
      <c r="M367" s="54"/>
      <c r="N367" s="37"/>
    </row>
    <row r="368" spans="1:14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5"/>
        <v xml:space="preserve"> </v>
      </c>
      <c r="L368" s="34"/>
      <c r="M368" s="54"/>
      <c r="N368" s="37"/>
    </row>
    <row r="369" spans="1:14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5"/>
        <v xml:space="preserve"> </v>
      </c>
      <c r="L369" s="34"/>
      <c r="M369" s="54"/>
      <c r="N369" s="37"/>
    </row>
    <row r="370" spans="1:14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5"/>
        <v xml:space="preserve"> </v>
      </c>
      <c r="L370" s="34"/>
      <c r="M370" s="54"/>
      <c r="N370" s="37"/>
    </row>
    <row r="371" spans="1:14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5"/>
        <v xml:space="preserve"> </v>
      </c>
      <c r="L371" s="34"/>
      <c r="M371" s="54"/>
      <c r="N371" s="37"/>
    </row>
    <row r="372" spans="1:14" x14ac:dyDescent="0.3">
      <c r="A372" s="27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5"/>
        <v xml:space="preserve"> </v>
      </c>
      <c r="L372" s="34"/>
      <c r="M372" s="54"/>
      <c r="N372" s="37"/>
    </row>
    <row r="373" spans="1:14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5"/>
        <v xml:space="preserve"> </v>
      </c>
      <c r="L373" s="34"/>
      <c r="M373" s="54"/>
      <c r="N373" s="37"/>
    </row>
    <row r="374" spans="1:14" x14ac:dyDescent="0.3">
      <c r="A374" s="27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5"/>
        <v xml:space="preserve"> </v>
      </c>
      <c r="L374" s="34"/>
      <c r="M374" s="54"/>
      <c r="N374" s="37"/>
    </row>
    <row r="375" spans="1:14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5"/>
        <v xml:space="preserve"> </v>
      </c>
      <c r="L375" s="34"/>
      <c r="M375" s="54"/>
      <c r="N375" s="37"/>
    </row>
    <row r="376" spans="1:14" x14ac:dyDescent="0.3">
      <c r="A376" s="26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5"/>
        <v xml:space="preserve"> </v>
      </c>
      <c r="L376" s="34"/>
      <c r="M376" s="54"/>
      <c r="N376" s="37"/>
    </row>
    <row r="377" spans="1:14" x14ac:dyDescent="0.3">
      <c r="A377" s="27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5"/>
        <v xml:space="preserve"> </v>
      </c>
      <c r="L377" s="34"/>
      <c r="M377" s="54"/>
      <c r="N377" s="37"/>
    </row>
    <row r="378" spans="1:14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5"/>
        <v xml:space="preserve"> </v>
      </c>
      <c r="L378" s="34"/>
      <c r="M378" s="54"/>
      <c r="N378" s="37"/>
    </row>
    <row r="379" spans="1:14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5"/>
        <v xml:space="preserve"> </v>
      </c>
      <c r="L379" s="34"/>
      <c r="M379" s="54"/>
      <c r="N379" s="37"/>
    </row>
    <row r="380" spans="1:14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5"/>
        <v xml:space="preserve"> </v>
      </c>
      <c r="L380" s="34"/>
      <c r="M380" s="54"/>
      <c r="N380" s="37"/>
    </row>
    <row r="381" spans="1:14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5"/>
        <v xml:space="preserve"> </v>
      </c>
      <c r="L381" s="34"/>
      <c r="M381" s="54"/>
      <c r="N381" s="37"/>
    </row>
    <row r="382" spans="1:14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5"/>
        <v xml:space="preserve"> </v>
      </c>
      <c r="L382" s="34"/>
      <c r="M382" s="54"/>
      <c r="N382" s="37"/>
    </row>
    <row r="383" spans="1:14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5"/>
        <v xml:space="preserve"> </v>
      </c>
      <c r="L383" s="34"/>
      <c r="M383" s="54"/>
      <c r="N383" s="37"/>
    </row>
    <row r="384" spans="1:14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5"/>
        <v xml:space="preserve"> </v>
      </c>
      <c r="L384" s="34"/>
      <c r="M384" s="54"/>
      <c r="N384" s="37"/>
    </row>
    <row r="385" spans="1:14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5"/>
        <v xml:space="preserve"> </v>
      </c>
      <c r="L385" s="34"/>
      <c r="M385" s="54"/>
      <c r="N385" s="37"/>
    </row>
    <row r="386" spans="1:14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5"/>
        <v xml:space="preserve"> </v>
      </c>
      <c r="L386" s="34"/>
      <c r="M386" s="54"/>
      <c r="N386" s="37"/>
    </row>
    <row r="387" spans="1:14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5"/>
        <v xml:space="preserve"> </v>
      </c>
      <c r="L387" s="34"/>
      <c r="M387" s="54"/>
      <c r="N387" s="37"/>
    </row>
    <row r="388" spans="1:14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5"/>
        <v xml:space="preserve"> </v>
      </c>
      <c r="L388" s="34"/>
      <c r="M388" s="54"/>
      <c r="N388" s="37"/>
    </row>
    <row r="389" spans="1:14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5"/>
        <v xml:space="preserve"> </v>
      </c>
      <c r="L389" s="34"/>
      <c r="M389" s="54"/>
      <c r="N389" s="37"/>
    </row>
    <row r="390" spans="1:14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5"/>
        <v xml:space="preserve"> </v>
      </c>
      <c r="L390" s="34"/>
      <c r="M390" s="54"/>
      <c r="N390" s="37"/>
    </row>
    <row r="391" spans="1:14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ref="K391:K454" si="6">IF(I391,IF(ISNUMBER(J391),J391*I391," ")," ")</f>
        <v xml:space="preserve"> </v>
      </c>
      <c r="L391" s="34"/>
      <c r="M391" s="54"/>
      <c r="N391" s="37"/>
    </row>
    <row r="392" spans="1:14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6"/>
        <v xml:space="preserve"> </v>
      </c>
      <c r="L392" s="34"/>
      <c r="M392" s="54"/>
      <c r="N392" s="37"/>
    </row>
    <row r="393" spans="1:14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6"/>
        <v xml:space="preserve"> </v>
      </c>
      <c r="L393" s="34"/>
      <c r="M393" s="54"/>
      <c r="N393" s="37"/>
    </row>
    <row r="394" spans="1:14" x14ac:dyDescent="0.3">
      <c r="A394" s="2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6"/>
        <v xml:space="preserve"> </v>
      </c>
      <c r="L394" s="34"/>
      <c r="M394" s="54"/>
      <c r="N394" s="37"/>
    </row>
    <row r="395" spans="1:14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6"/>
        <v xml:space="preserve"> </v>
      </c>
      <c r="L395" s="34"/>
      <c r="M395" s="54"/>
      <c r="N395" s="37"/>
    </row>
    <row r="396" spans="1:14" x14ac:dyDescent="0.3">
      <c r="A396" s="27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6"/>
        <v xml:space="preserve"> </v>
      </c>
      <c r="L396" s="34"/>
      <c r="M396" s="54"/>
      <c r="N396" s="37"/>
    </row>
    <row r="397" spans="1:14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6"/>
        <v xml:space="preserve"> </v>
      </c>
      <c r="L397" s="34"/>
      <c r="M397" s="54"/>
      <c r="N397" s="37"/>
    </row>
    <row r="398" spans="1:14" x14ac:dyDescent="0.3">
      <c r="A398" s="26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6"/>
        <v xml:space="preserve"> </v>
      </c>
      <c r="L398" s="34"/>
      <c r="M398" s="54"/>
      <c r="N398" s="37"/>
    </row>
    <row r="399" spans="1:14" x14ac:dyDescent="0.3">
      <c r="A399" s="27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6"/>
        <v xml:space="preserve"> </v>
      </c>
      <c r="L399" s="34"/>
      <c r="M399" s="54"/>
      <c r="N399" s="37"/>
    </row>
    <row r="400" spans="1:14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6"/>
        <v xml:space="preserve"> </v>
      </c>
      <c r="L400" s="34"/>
      <c r="M400" s="54"/>
      <c r="N400" s="37"/>
    </row>
    <row r="401" spans="1:14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6"/>
        <v xml:space="preserve"> </v>
      </c>
      <c r="L401" s="34"/>
      <c r="M401" s="54"/>
      <c r="N401" s="37"/>
    </row>
    <row r="402" spans="1:14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6"/>
        <v xml:space="preserve"> </v>
      </c>
      <c r="L402" s="34"/>
      <c r="M402" s="54"/>
      <c r="N402" s="37"/>
    </row>
    <row r="403" spans="1:14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6"/>
        <v xml:space="preserve"> </v>
      </c>
      <c r="L403" s="34"/>
      <c r="M403" s="54"/>
      <c r="N403" s="37"/>
    </row>
    <row r="404" spans="1:14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6"/>
        <v xml:space="preserve"> </v>
      </c>
      <c r="L404" s="34"/>
      <c r="M404" s="54"/>
      <c r="N404" s="37"/>
    </row>
    <row r="405" spans="1:14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6"/>
        <v xml:space="preserve"> </v>
      </c>
      <c r="L405" s="34"/>
      <c r="M405" s="54"/>
      <c r="N405" s="37"/>
    </row>
    <row r="406" spans="1:14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6"/>
        <v xml:space="preserve"> </v>
      </c>
      <c r="L406" s="34"/>
      <c r="M406" s="54"/>
      <c r="N406" s="37"/>
    </row>
    <row r="407" spans="1:14" x14ac:dyDescent="0.3">
      <c r="A407" s="2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6"/>
        <v xml:space="preserve"> </v>
      </c>
      <c r="L407" s="34"/>
      <c r="M407" s="54"/>
      <c r="N407" s="37"/>
    </row>
    <row r="408" spans="1:14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6"/>
        <v xml:space="preserve"> </v>
      </c>
      <c r="L408" s="34"/>
      <c r="M408" s="54"/>
      <c r="N408" s="37"/>
    </row>
    <row r="409" spans="1:14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6"/>
        <v xml:space="preserve"> </v>
      </c>
      <c r="L409" s="34"/>
      <c r="M409" s="54"/>
      <c r="N409" s="37"/>
    </row>
    <row r="410" spans="1:14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6"/>
        <v xml:space="preserve"> </v>
      </c>
      <c r="L410" s="34"/>
      <c r="M410" s="54"/>
      <c r="N410" s="37"/>
    </row>
    <row r="411" spans="1:14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6"/>
        <v xml:space="preserve"> </v>
      </c>
      <c r="L411" s="34"/>
      <c r="M411" s="54"/>
      <c r="N411" s="37"/>
    </row>
    <row r="412" spans="1:14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6"/>
        <v xml:space="preserve"> </v>
      </c>
      <c r="L412" s="34"/>
      <c r="M412" s="54"/>
      <c r="N412" s="37"/>
    </row>
    <row r="413" spans="1:14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6"/>
        <v xml:space="preserve"> </v>
      </c>
      <c r="L413" s="34"/>
      <c r="M413" s="54"/>
      <c r="N413" s="37"/>
    </row>
    <row r="414" spans="1:14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6"/>
        <v xml:space="preserve"> </v>
      </c>
      <c r="L414" s="34"/>
      <c r="M414" s="54"/>
      <c r="N414" s="37"/>
    </row>
    <row r="415" spans="1:14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6"/>
        <v xml:space="preserve"> </v>
      </c>
      <c r="L415" s="34"/>
      <c r="M415" s="54"/>
      <c r="N415" s="37"/>
    </row>
    <row r="416" spans="1:14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6"/>
        <v xml:space="preserve"> </v>
      </c>
      <c r="L416" s="34"/>
      <c r="M416" s="54"/>
      <c r="N416" s="37"/>
    </row>
    <row r="417" spans="1:14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6"/>
        <v xml:space="preserve"> </v>
      </c>
      <c r="L417" s="34"/>
      <c r="M417" s="54"/>
      <c r="N417" s="37"/>
    </row>
    <row r="418" spans="1:14" x14ac:dyDescent="0.3">
      <c r="A418" s="27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6"/>
        <v xml:space="preserve"> </v>
      </c>
      <c r="L418" s="34"/>
      <c r="M418" s="54"/>
      <c r="N418" s="37"/>
    </row>
    <row r="419" spans="1:14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6"/>
        <v xml:space="preserve"> </v>
      </c>
      <c r="L419" s="34"/>
      <c r="M419" s="54"/>
      <c r="N419" s="37"/>
    </row>
    <row r="420" spans="1:14" x14ac:dyDescent="0.3">
      <c r="A420" s="26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6"/>
        <v xml:space="preserve"> </v>
      </c>
      <c r="L420" s="34"/>
      <c r="M420" s="54"/>
      <c r="N420" s="37"/>
    </row>
    <row r="421" spans="1:14" x14ac:dyDescent="0.3">
      <c r="A421" s="27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6"/>
        <v xml:space="preserve"> </v>
      </c>
      <c r="L421" s="34"/>
      <c r="M421" s="54"/>
      <c r="N421" s="37"/>
    </row>
    <row r="422" spans="1:14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6"/>
        <v xml:space="preserve"> </v>
      </c>
      <c r="L422" s="34"/>
      <c r="M422" s="54"/>
      <c r="N422" s="37"/>
    </row>
    <row r="423" spans="1:14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6"/>
        <v xml:space="preserve"> </v>
      </c>
      <c r="L423" s="34"/>
      <c r="M423" s="54"/>
      <c r="N423" s="37"/>
    </row>
    <row r="424" spans="1:14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6"/>
        <v xml:space="preserve"> </v>
      </c>
      <c r="L424" s="34"/>
      <c r="M424" s="54"/>
      <c r="N424" s="37"/>
    </row>
    <row r="425" spans="1:14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6"/>
        <v xml:space="preserve"> </v>
      </c>
      <c r="L425" s="34"/>
      <c r="M425" s="54"/>
      <c r="N425" s="37"/>
    </row>
    <row r="426" spans="1:14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6"/>
        <v xml:space="preserve"> </v>
      </c>
      <c r="L426" s="34"/>
      <c r="M426" s="54"/>
      <c r="N426" s="37"/>
    </row>
    <row r="427" spans="1:14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6"/>
        <v xml:space="preserve"> </v>
      </c>
      <c r="L427" s="34"/>
      <c r="M427" s="54"/>
      <c r="N427" s="37"/>
    </row>
    <row r="428" spans="1:14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6"/>
        <v xml:space="preserve"> </v>
      </c>
      <c r="L428" s="34"/>
      <c r="M428" s="54"/>
      <c r="N428" s="37"/>
    </row>
    <row r="429" spans="1:14" x14ac:dyDescent="0.3">
      <c r="A429" s="2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6"/>
        <v xml:space="preserve"> </v>
      </c>
      <c r="L429" s="34"/>
      <c r="M429" s="54"/>
      <c r="N429" s="37"/>
    </row>
    <row r="430" spans="1:14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6"/>
        <v xml:space="preserve"> </v>
      </c>
      <c r="L430" s="34"/>
      <c r="M430" s="54"/>
      <c r="N430" s="37"/>
    </row>
    <row r="431" spans="1:14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6"/>
        <v xml:space="preserve"> </v>
      </c>
      <c r="L431" s="34"/>
      <c r="M431" s="54"/>
      <c r="N431" s="37"/>
    </row>
    <row r="432" spans="1:14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6"/>
        <v xml:space="preserve"> </v>
      </c>
      <c r="L432" s="34"/>
      <c r="M432" s="54"/>
      <c r="N432" s="37"/>
    </row>
    <row r="433" spans="1:14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6"/>
        <v xml:space="preserve"> </v>
      </c>
      <c r="L433" s="34"/>
      <c r="M433" s="54"/>
      <c r="N433" s="37"/>
    </row>
    <row r="434" spans="1:14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6"/>
        <v xml:space="preserve"> </v>
      </c>
      <c r="L434" s="34"/>
      <c r="M434" s="54"/>
      <c r="N434" s="37"/>
    </row>
    <row r="435" spans="1:14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6"/>
        <v xml:space="preserve"> </v>
      </c>
      <c r="L435" s="34"/>
      <c r="M435" s="54"/>
      <c r="N435" s="37"/>
    </row>
    <row r="436" spans="1:14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6"/>
        <v xml:space="preserve"> </v>
      </c>
      <c r="L436" s="34"/>
      <c r="M436" s="54"/>
      <c r="N436" s="37"/>
    </row>
    <row r="437" spans="1:14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6"/>
        <v xml:space="preserve"> </v>
      </c>
      <c r="L437" s="34"/>
      <c r="M437" s="54"/>
      <c r="N437" s="37"/>
    </row>
    <row r="438" spans="1:14" x14ac:dyDescent="0.3">
      <c r="A438" s="2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6"/>
        <v xml:space="preserve"> </v>
      </c>
      <c r="L438" s="34"/>
      <c r="M438" s="54"/>
      <c r="N438" s="37"/>
    </row>
    <row r="439" spans="1:14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6"/>
        <v xml:space="preserve"> </v>
      </c>
      <c r="L439" s="34"/>
      <c r="M439" s="54"/>
      <c r="N439" s="37"/>
    </row>
    <row r="440" spans="1:14" x14ac:dyDescent="0.3">
      <c r="A440" s="27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6"/>
        <v xml:space="preserve"> </v>
      </c>
      <c r="L440" s="34"/>
      <c r="M440" s="54"/>
      <c r="N440" s="37"/>
    </row>
    <row r="441" spans="1:14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6"/>
        <v xml:space="preserve"> </v>
      </c>
      <c r="L441" s="34"/>
      <c r="M441" s="54"/>
      <c r="N441" s="37"/>
    </row>
    <row r="442" spans="1:14" x14ac:dyDescent="0.3">
      <c r="A442" s="26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6"/>
        <v xml:space="preserve"> </v>
      </c>
      <c r="L442" s="34"/>
      <c r="M442" s="54"/>
      <c r="N442" s="37"/>
    </row>
    <row r="443" spans="1:14" x14ac:dyDescent="0.3">
      <c r="A443" s="27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6"/>
        <v xml:space="preserve"> </v>
      </c>
      <c r="L443" s="34"/>
      <c r="M443" s="54"/>
      <c r="N443" s="37"/>
    </row>
    <row r="444" spans="1:14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6"/>
        <v xml:space="preserve"> </v>
      </c>
      <c r="L444" s="34"/>
      <c r="M444" s="54"/>
      <c r="N444" s="37"/>
    </row>
    <row r="445" spans="1:14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6"/>
        <v xml:space="preserve"> </v>
      </c>
      <c r="L445" s="34"/>
      <c r="M445" s="54"/>
      <c r="N445" s="37"/>
    </row>
    <row r="446" spans="1:14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6"/>
        <v xml:space="preserve"> </v>
      </c>
      <c r="L446" s="34"/>
      <c r="M446" s="54"/>
      <c r="N446" s="37"/>
    </row>
    <row r="447" spans="1:14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6"/>
        <v xml:space="preserve"> </v>
      </c>
      <c r="L447" s="34"/>
      <c r="M447" s="54"/>
      <c r="N447" s="37"/>
    </row>
    <row r="448" spans="1:14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6"/>
        <v xml:space="preserve"> </v>
      </c>
      <c r="L448" s="34"/>
      <c r="M448" s="54"/>
      <c r="N448" s="37"/>
    </row>
    <row r="449" spans="1:14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6"/>
        <v xml:space="preserve"> </v>
      </c>
      <c r="L449" s="34"/>
      <c r="M449" s="54"/>
      <c r="N449" s="37"/>
    </row>
    <row r="450" spans="1:14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6"/>
        <v xml:space="preserve"> </v>
      </c>
      <c r="L450" s="34"/>
      <c r="M450" s="54"/>
      <c r="N450" s="37"/>
    </row>
    <row r="451" spans="1:14" x14ac:dyDescent="0.3">
      <c r="A451" s="2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6"/>
        <v xml:space="preserve"> </v>
      </c>
      <c r="L451" s="34"/>
      <c r="M451" s="54"/>
      <c r="N451" s="37"/>
    </row>
    <row r="452" spans="1:14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6"/>
        <v xml:space="preserve"> </v>
      </c>
      <c r="L452" s="34"/>
      <c r="M452" s="54"/>
      <c r="N452" s="37"/>
    </row>
    <row r="453" spans="1:14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6"/>
        <v xml:space="preserve"> </v>
      </c>
      <c r="L453" s="34"/>
      <c r="M453" s="54"/>
      <c r="N453" s="37"/>
    </row>
    <row r="454" spans="1:14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6"/>
        <v xml:space="preserve"> </v>
      </c>
      <c r="L454" s="34"/>
      <c r="M454" s="54"/>
      <c r="N454" s="37"/>
    </row>
    <row r="455" spans="1:14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ref="K455:K518" si="7">IF(I455,IF(ISNUMBER(J455),J455*I455," ")," ")</f>
        <v xml:space="preserve"> </v>
      </c>
      <c r="L455" s="34"/>
      <c r="M455" s="54"/>
      <c r="N455" s="37"/>
    </row>
    <row r="456" spans="1:14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7"/>
        <v xml:space="preserve"> </v>
      </c>
      <c r="L456" s="34"/>
      <c r="M456" s="54"/>
      <c r="N456" s="37"/>
    </row>
    <row r="457" spans="1:14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7"/>
        <v xml:space="preserve"> </v>
      </c>
      <c r="L457" s="34"/>
      <c r="M457" s="54"/>
      <c r="N457" s="37"/>
    </row>
    <row r="458" spans="1:14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7"/>
        <v xml:space="preserve"> </v>
      </c>
      <c r="L458" s="34"/>
      <c r="M458" s="54"/>
      <c r="N458" s="37"/>
    </row>
    <row r="459" spans="1:14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7"/>
        <v xml:space="preserve"> </v>
      </c>
      <c r="L459" s="34"/>
      <c r="M459" s="54"/>
      <c r="N459" s="37"/>
    </row>
    <row r="460" spans="1:14" x14ac:dyDescent="0.3">
      <c r="A460" s="2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7"/>
        <v xml:space="preserve"> </v>
      </c>
      <c r="L460" s="34"/>
      <c r="M460" s="54"/>
      <c r="N460" s="37"/>
    </row>
    <row r="461" spans="1:14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7"/>
        <v xml:space="preserve"> </v>
      </c>
      <c r="L461" s="34"/>
      <c r="M461" s="54"/>
      <c r="N461" s="37"/>
    </row>
    <row r="462" spans="1:14" x14ac:dyDescent="0.3">
      <c r="A462" s="27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7"/>
        <v xml:space="preserve"> </v>
      </c>
      <c r="L462" s="34"/>
      <c r="M462" s="54"/>
      <c r="N462" s="37"/>
    </row>
    <row r="463" spans="1:14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7"/>
        <v xml:space="preserve"> </v>
      </c>
      <c r="L463" s="34"/>
      <c r="M463" s="54"/>
      <c r="N463" s="37"/>
    </row>
    <row r="464" spans="1:14" x14ac:dyDescent="0.3">
      <c r="A464" s="26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7"/>
        <v xml:space="preserve"> </v>
      </c>
      <c r="L464" s="34"/>
      <c r="M464" s="54"/>
      <c r="N464" s="37"/>
    </row>
    <row r="465" spans="1:14" x14ac:dyDescent="0.3">
      <c r="A465" s="27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7"/>
        <v xml:space="preserve"> </v>
      </c>
      <c r="L465" s="34"/>
      <c r="M465" s="54"/>
      <c r="N465" s="37"/>
    </row>
    <row r="466" spans="1:14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7"/>
        <v xml:space="preserve"> </v>
      </c>
      <c r="L466" s="34"/>
      <c r="M466" s="54"/>
      <c r="N466" s="37"/>
    </row>
    <row r="467" spans="1:14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7"/>
        <v xml:space="preserve"> </v>
      </c>
      <c r="L467" s="34"/>
      <c r="M467" s="54"/>
      <c r="N467" s="37"/>
    </row>
    <row r="468" spans="1:14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7"/>
        <v xml:space="preserve"> </v>
      </c>
      <c r="L468" s="34"/>
      <c r="M468" s="54"/>
      <c r="N468" s="37"/>
    </row>
    <row r="469" spans="1:14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7"/>
        <v xml:space="preserve"> </v>
      </c>
      <c r="L469" s="34"/>
      <c r="M469" s="54"/>
      <c r="N469" s="37"/>
    </row>
    <row r="470" spans="1:14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7"/>
        <v xml:space="preserve"> </v>
      </c>
      <c r="L470" s="34"/>
      <c r="M470" s="54"/>
      <c r="N470" s="37"/>
    </row>
    <row r="471" spans="1:14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7"/>
        <v xml:space="preserve"> </v>
      </c>
      <c r="L471" s="34"/>
      <c r="M471" s="54"/>
      <c r="N471" s="37"/>
    </row>
    <row r="472" spans="1:14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7"/>
        <v xml:space="preserve"> </v>
      </c>
      <c r="L472" s="34"/>
      <c r="M472" s="54"/>
      <c r="N472" s="37"/>
    </row>
    <row r="473" spans="1:14" x14ac:dyDescent="0.3">
      <c r="A473" s="2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7"/>
        <v xml:space="preserve"> </v>
      </c>
      <c r="L473" s="34"/>
      <c r="M473" s="54"/>
      <c r="N473" s="37"/>
    </row>
    <row r="474" spans="1:14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7"/>
        <v xml:space="preserve"> </v>
      </c>
      <c r="L474" s="34"/>
      <c r="M474" s="54"/>
      <c r="N474" s="37"/>
    </row>
    <row r="475" spans="1:14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7"/>
        <v xml:space="preserve"> </v>
      </c>
      <c r="L475" s="34"/>
      <c r="M475" s="54"/>
      <c r="N475" s="37"/>
    </row>
    <row r="476" spans="1:14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7"/>
        <v xml:space="preserve"> </v>
      </c>
      <c r="L476" s="34"/>
      <c r="M476" s="54"/>
      <c r="N476" s="37"/>
    </row>
    <row r="477" spans="1:14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7"/>
        <v xml:space="preserve"> </v>
      </c>
      <c r="L477" s="34"/>
      <c r="M477" s="54"/>
      <c r="N477" s="37"/>
    </row>
    <row r="478" spans="1:14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7"/>
        <v xml:space="preserve"> </v>
      </c>
      <c r="L478" s="34"/>
      <c r="M478" s="54"/>
      <c r="N478" s="37"/>
    </row>
    <row r="479" spans="1:14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7"/>
        <v xml:space="preserve"> </v>
      </c>
      <c r="L479" s="34"/>
      <c r="M479" s="54"/>
      <c r="N479" s="37"/>
    </row>
    <row r="480" spans="1:14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7"/>
        <v xml:space="preserve"> </v>
      </c>
      <c r="L480" s="34"/>
      <c r="M480" s="54"/>
      <c r="N480" s="37"/>
    </row>
    <row r="481" spans="1:14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7"/>
        <v xml:space="preserve"> </v>
      </c>
      <c r="L481" s="34"/>
      <c r="M481" s="54"/>
      <c r="N481" s="37"/>
    </row>
    <row r="482" spans="1:14" x14ac:dyDescent="0.3">
      <c r="A482" s="2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7"/>
        <v xml:space="preserve"> </v>
      </c>
      <c r="L482" s="34"/>
      <c r="M482" s="54"/>
      <c r="N482" s="37"/>
    </row>
    <row r="483" spans="1:14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7"/>
        <v xml:space="preserve"> </v>
      </c>
      <c r="L483" s="34"/>
      <c r="M483" s="54"/>
      <c r="N483" s="37"/>
    </row>
    <row r="484" spans="1:14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7"/>
        <v xml:space="preserve"> </v>
      </c>
      <c r="L484" s="34"/>
      <c r="M484" s="54"/>
      <c r="N484" s="37"/>
    </row>
    <row r="485" spans="1:14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7"/>
        <v xml:space="preserve"> </v>
      </c>
      <c r="L485" s="34"/>
      <c r="M485" s="54"/>
      <c r="N485" s="37"/>
    </row>
    <row r="486" spans="1:14" x14ac:dyDescent="0.3">
      <c r="A486" s="26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7"/>
        <v xml:space="preserve"> </v>
      </c>
      <c r="L486" s="34"/>
      <c r="M486" s="54"/>
      <c r="N486" s="37"/>
    </row>
    <row r="487" spans="1:14" x14ac:dyDescent="0.3">
      <c r="A487" s="2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7"/>
        <v xml:space="preserve"> </v>
      </c>
      <c r="L487" s="34"/>
      <c r="M487" s="54"/>
      <c r="N487" s="37"/>
    </row>
    <row r="488" spans="1:14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7"/>
        <v xml:space="preserve"> </v>
      </c>
      <c r="L488" s="34"/>
      <c r="M488" s="54"/>
      <c r="N488" s="37"/>
    </row>
    <row r="489" spans="1:14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7"/>
        <v xml:space="preserve"> </v>
      </c>
      <c r="L489" s="34"/>
      <c r="M489" s="54"/>
      <c r="N489" s="37"/>
    </row>
    <row r="490" spans="1:14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7"/>
        <v xml:space="preserve"> </v>
      </c>
      <c r="L490" s="34"/>
      <c r="M490" s="54"/>
      <c r="N490" s="37"/>
    </row>
    <row r="491" spans="1:14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7"/>
        <v xml:space="preserve"> </v>
      </c>
      <c r="L491" s="34"/>
      <c r="M491" s="54"/>
      <c r="N491" s="37"/>
    </row>
    <row r="492" spans="1:14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7"/>
        <v xml:space="preserve"> </v>
      </c>
      <c r="L492" s="34"/>
      <c r="M492" s="54"/>
      <c r="N492" s="37"/>
    </row>
    <row r="493" spans="1:14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7"/>
        <v xml:space="preserve"> </v>
      </c>
      <c r="L493" s="34"/>
      <c r="M493" s="54"/>
      <c r="N493" s="37"/>
    </row>
    <row r="494" spans="1:14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7"/>
        <v xml:space="preserve"> </v>
      </c>
      <c r="L494" s="34"/>
      <c r="M494" s="54"/>
      <c r="N494" s="37"/>
    </row>
    <row r="495" spans="1:14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7"/>
        <v xml:space="preserve"> </v>
      </c>
      <c r="L495" s="34"/>
      <c r="M495" s="54"/>
      <c r="N495" s="37"/>
    </row>
    <row r="496" spans="1:14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7"/>
        <v xml:space="preserve"> </v>
      </c>
      <c r="L496" s="34"/>
      <c r="M496" s="54"/>
      <c r="N496" s="37"/>
    </row>
    <row r="497" spans="1:14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7"/>
        <v xml:space="preserve"> </v>
      </c>
      <c r="L497" s="34"/>
      <c r="M497" s="54"/>
      <c r="N497" s="37"/>
    </row>
    <row r="498" spans="1:14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7"/>
        <v xml:space="preserve"> </v>
      </c>
      <c r="L498" s="34"/>
      <c r="M498" s="54"/>
      <c r="N498" s="37"/>
    </row>
    <row r="499" spans="1:14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7"/>
        <v xml:space="preserve"> </v>
      </c>
      <c r="L499" s="34"/>
      <c r="M499" s="54"/>
      <c r="N499" s="37"/>
    </row>
    <row r="500" spans="1:14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7"/>
        <v xml:space="preserve"> </v>
      </c>
      <c r="L500" s="34"/>
      <c r="M500" s="54"/>
      <c r="N500" s="37"/>
    </row>
    <row r="501" spans="1:14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7"/>
        <v xml:space="preserve"> </v>
      </c>
      <c r="L501" s="34"/>
      <c r="M501" s="54"/>
      <c r="N501" s="37"/>
    </row>
    <row r="502" spans="1:14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7"/>
        <v xml:space="preserve"> </v>
      </c>
      <c r="L502" s="34"/>
      <c r="M502" s="54"/>
      <c r="N502" s="37"/>
    </row>
    <row r="503" spans="1:14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7"/>
        <v xml:space="preserve"> </v>
      </c>
      <c r="L503" s="34"/>
      <c r="M503" s="54"/>
      <c r="N503" s="37"/>
    </row>
    <row r="504" spans="1:14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7"/>
        <v xml:space="preserve"> </v>
      </c>
      <c r="L504" s="34"/>
      <c r="M504" s="54"/>
      <c r="N504" s="37"/>
    </row>
    <row r="505" spans="1:14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7"/>
        <v xml:space="preserve"> </v>
      </c>
      <c r="L505" s="34"/>
      <c r="M505" s="54"/>
      <c r="N505" s="37"/>
    </row>
    <row r="506" spans="1:14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7"/>
        <v xml:space="preserve"> </v>
      </c>
      <c r="L506" s="34"/>
      <c r="M506" s="54"/>
      <c r="N506" s="37"/>
    </row>
    <row r="507" spans="1:14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7"/>
        <v xml:space="preserve"> </v>
      </c>
      <c r="L507" s="34"/>
      <c r="M507" s="54"/>
      <c r="N507" s="37"/>
    </row>
    <row r="508" spans="1:14" x14ac:dyDescent="0.3">
      <c r="A508" s="26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7"/>
        <v xml:space="preserve"> </v>
      </c>
      <c r="L508" s="34"/>
      <c r="M508" s="54"/>
      <c r="N508" s="37"/>
    </row>
    <row r="509" spans="1:14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7"/>
        <v xml:space="preserve"> </v>
      </c>
      <c r="L509" s="34"/>
      <c r="M509" s="54"/>
      <c r="N509" s="37"/>
    </row>
    <row r="510" spans="1:14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7"/>
        <v xml:space="preserve"> </v>
      </c>
      <c r="L510" s="34"/>
      <c r="M510" s="54"/>
      <c r="N510" s="37"/>
    </row>
    <row r="511" spans="1:14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7"/>
        <v xml:space="preserve"> </v>
      </c>
      <c r="L511" s="34"/>
      <c r="M511" s="54"/>
      <c r="N511" s="37"/>
    </row>
    <row r="512" spans="1:14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7"/>
        <v xml:space="preserve"> </v>
      </c>
      <c r="L512" s="34"/>
      <c r="M512" s="54"/>
      <c r="N512" s="37"/>
    </row>
    <row r="513" spans="1:14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7"/>
        <v xml:space="preserve"> </v>
      </c>
      <c r="L513" s="34"/>
      <c r="M513" s="54"/>
      <c r="N513" s="37"/>
    </row>
    <row r="514" spans="1:14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7"/>
        <v xml:space="preserve"> </v>
      </c>
      <c r="L514" s="34"/>
      <c r="M514" s="54"/>
      <c r="N514" s="37"/>
    </row>
    <row r="515" spans="1:14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7"/>
        <v xml:space="preserve"> </v>
      </c>
      <c r="L515" s="34"/>
      <c r="M515" s="54"/>
      <c r="N515" s="37"/>
    </row>
    <row r="516" spans="1:14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7"/>
        <v xml:space="preserve"> </v>
      </c>
      <c r="L516" s="34"/>
      <c r="M516" s="54"/>
      <c r="N516" s="37"/>
    </row>
    <row r="517" spans="1:14" x14ac:dyDescent="0.3">
      <c r="A517" s="2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7"/>
        <v xml:space="preserve"> </v>
      </c>
      <c r="L517" s="34"/>
      <c r="M517" s="54"/>
      <c r="N517" s="37"/>
    </row>
    <row r="518" spans="1:14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7"/>
        <v xml:space="preserve"> </v>
      </c>
      <c r="L518" s="34"/>
      <c r="M518" s="54"/>
      <c r="N518" s="37"/>
    </row>
    <row r="519" spans="1:14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ref="K519:K582" si="8">IF(I519,IF(ISNUMBER(J519),J519*I519," ")," ")</f>
        <v xml:space="preserve"> </v>
      </c>
      <c r="L519" s="34"/>
      <c r="M519" s="54"/>
      <c r="N519" s="37"/>
    </row>
    <row r="520" spans="1:14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8"/>
        <v xml:space="preserve"> </v>
      </c>
      <c r="L520" s="34"/>
      <c r="M520" s="54"/>
      <c r="N520" s="37"/>
    </row>
    <row r="521" spans="1:14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8"/>
        <v xml:space="preserve"> </v>
      </c>
      <c r="L521" s="34"/>
      <c r="M521" s="54"/>
      <c r="N521" s="37"/>
    </row>
    <row r="522" spans="1:14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8"/>
        <v xml:space="preserve"> </v>
      </c>
      <c r="L522" s="34"/>
      <c r="M522" s="54"/>
      <c r="N522" s="37"/>
    </row>
    <row r="523" spans="1:14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8"/>
        <v xml:space="preserve"> </v>
      </c>
      <c r="L523" s="34"/>
      <c r="M523" s="54"/>
      <c r="N523" s="37"/>
    </row>
    <row r="524" spans="1:14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8"/>
        <v xml:space="preserve"> </v>
      </c>
      <c r="L524" s="34"/>
      <c r="M524" s="54"/>
      <c r="N524" s="37"/>
    </row>
    <row r="525" spans="1:14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8"/>
        <v xml:space="preserve"> </v>
      </c>
      <c r="L525" s="34"/>
      <c r="M525" s="54"/>
      <c r="N525" s="37"/>
    </row>
    <row r="526" spans="1:14" x14ac:dyDescent="0.3">
      <c r="A526" s="2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8"/>
        <v xml:space="preserve"> </v>
      </c>
      <c r="L526" s="34"/>
      <c r="M526" s="54"/>
      <c r="N526" s="37"/>
    </row>
    <row r="527" spans="1:14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8"/>
        <v xml:space="preserve"> </v>
      </c>
      <c r="L527" s="34"/>
      <c r="M527" s="54"/>
      <c r="N527" s="37"/>
    </row>
    <row r="528" spans="1:14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8"/>
        <v xml:space="preserve"> </v>
      </c>
      <c r="L528" s="34"/>
      <c r="M528" s="54"/>
      <c r="N528" s="37"/>
    </row>
    <row r="529" spans="1:14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8"/>
        <v xml:space="preserve"> </v>
      </c>
      <c r="L529" s="34"/>
      <c r="M529" s="54"/>
      <c r="N529" s="37"/>
    </row>
    <row r="530" spans="1:14" x14ac:dyDescent="0.3">
      <c r="A530" s="26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8"/>
        <v xml:space="preserve"> </v>
      </c>
      <c r="L530" s="34"/>
      <c r="M530" s="54"/>
      <c r="N530" s="37"/>
    </row>
    <row r="531" spans="1:14" x14ac:dyDescent="0.3">
      <c r="A531" s="27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8"/>
        <v xml:space="preserve"> </v>
      </c>
      <c r="L531" s="34"/>
      <c r="M531" s="54"/>
      <c r="N531" s="37"/>
    </row>
    <row r="532" spans="1:14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8"/>
        <v xml:space="preserve"> </v>
      </c>
      <c r="L532" s="34"/>
      <c r="M532" s="54"/>
      <c r="N532" s="37"/>
    </row>
    <row r="533" spans="1:14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8"/>
        <v xml:space="preserve"> </v>
      </c>
      <c r="L533" s="34"/>
      <c r="M533" s="54"/>
      <c r="N533" s="37"/>
    </row>
    <row r="534" spans="1:14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8"/>
        <v xml:space="preserve"> </v>
      </c>
      <c r="L534" s="34"/>
      <c r="M534" s="54"/>
      <c r="N534" s="37"/>
    </row>
    <row r="535" spans="1:14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8"/>
        <v xml:space="preserve"> </v>
      </c>
      <c r="L535" s="34"/>
      <c r="M535" s="54"/>
      <c r="N535" s="37"/>
    </row>
    <row r="536" spans="1:14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8"/>
        <v xml:space="preserve"> </v>
      </c>
      <c r="L536" s="34"/>
      <c r="M536" s="54"/>
      <c r="N536" s="37"/>
    </row>
    <row r="537" spans="1:14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8"/>
        <v xml:space="preserve"> </v>
      </c>
      <c r="L537" s="34"/>
      <c r="M537" s="54"/>
      <c r="N537" s="37"/>
    </row>
    <row r="538" spans="1:14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8"/>
        <v xml:space="preserve"> </v>
      </c>
      <c r="L538" s="34"/>
      <c r="M538" s="54"/>
      <c r="N538" s="37"/>
    </row>
    <row r="539" spans="1:14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8"/>
        <v xml:space="preserve"> </v>
      </c>
      <c r="L539" s="34"/>
      <c r="M539" s="54"/>
      <c r="N539" s="37"/>
    </row>
    <row r="540" spans="1:14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8"/>
        <v xml:space="preserve"> </v>
      </c>
      <c r="L540" s="34"/>
      <c r="M540" s="54"/>
      <c r="N540" s="37"/>
    </row>
    <row r="541" spans="1:14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8"/>
        <v xml:space="preserve"> </v>
      </c>
      <c r="L541" s="34"/>
      <c r="M541" s="54"/>
      <c r="N541" s="37"/>
    </row>
    <row r="542" spans="1:14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8"/>
        <v xml:space="preserve"> </v>
      </c>
      <c r="L542" s="34"/>
      <c r="M542" s="54"/>
      <c r="N542" s="37"/>
    </row>
    <row r="543" spans="1:14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8"/>
        <v xml:space="preserve"> </v>
      </c>
      <c r="L543" s="34"/>
      <c r="M543" s="54"/>
      <c r="N543" s="37"/>
    </row>
    <row r="544" spans="1:14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8"/>
        <v xml:space="preserve"> </v>
      </c>
      <c r="L544" s="34"/>
      <c r="M544" s="54"/>
      <c r="N544" s="37"/>
    </row>
    <row r="545" spans="1:14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8"/>
        <v xml:space="preserve"> </v>
      </c>
      <c r="L545" s="34"/>
      <c r="M545" s="54"/>
      <c r="N545" s="37"/>
    </row>
    <row r="546" spans="1:14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8"/>
        <v xml:space="preserve"> </v>
      </c>
      <c r="L546" s="34"/>
      <c r="M546" s="54"/>
      <c r="N546" s="37"/>
    </row>
    <row r="547" spans="1:14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8"/>
        <v xml:space="preserve"> </v>
      </c>
      <c r="L547" s="34"/>
      <c r="M547" s="54"/>
      <c r="N547" s="37"/>
    </row>
    <row r="548" spans="1:14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8"/>
        <v xml:space="preserve"> </v>
      </c>
      <c r="L548" s="34"/>
      <c r="M548" s="54"/>
      <c r="N548" s="37"/>
    </row>
    <row r="549" spans="1:14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8"/>
        <v xml:space="preserve"> </v>
      </c>
      <c r="L549" s="34"/>
      <c r="M549" s="54"/>
      <c r="N549" s="37"/>
    </row>
    <row r="550" spans="1:14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8"/>
        <v xml:space="preserve"> </v>
      </c>
      <c r="L550" s="34"/>
      <c r="M550" s="54"/>
      <c r="N550" s="37"/>
    </row>
    <row r="551" spans="1:14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8"/>
        <v xml:space="preserve"> </v>
      </c>
      <c r="L551" s="34"/>
      <c r="M551" s="54"/>
      <c r="N551" s="37"/>
    </row>
    <row r="552" spans="1:14" x14ac:dyDescent="0.3">
      <c r="A552" s="26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8"/>
        <v xml:space="preserve"> </v>
      </c>
      <c r="L552" s="34"/>
      <c r="M552" s="54"/>
      <c r="N552" s="37"/>
    </row>
    <row r="553" spans="1:14" x14ac:dyDescent="0.3">
      <c r="A553" s="2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8"/>
        <v xml:space="preserve"> </v>
      </c>
      <c r="L553" s="34"/>
      <c r="M553" s="54"/>
      <c r="N553" s="37"/>
    </row>
    <row r="554" spans="1:14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8"/>
        <v xml:space="preserve"> </v>
      </c>
      <c r="L554" s="34"/>
      <c r="M554" s="54"/>
      <c r="N554" s="37"/>
    </row>
    <row r="555" spans="1:14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8"/>
        <v xml:space="preserve"> </v>
      </c>
      <c r="L555" s="34"/>
      <c r="M555" s="54"/>
      <c r="N555" s="37"/>
    </row>
    <row r="556" spans="1:14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8"/>
        <v xml:space="preserve"> </v>
      </c>
      <c r="L556" s="34"/>
      <c r="M556" s="54"/>
      <c r="N556" s="37"/>
    </row>
    <row r="557" spans="1:14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8"/>
        <v xml:space="preserve"> </v>
      </c>
      <c r="L557" s="34"/>
      <c r="M557" s="54"/>
      <c r="N557" s="37"/>
    </row>
    <row r="558" spans="1:14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8"/>
        <v xml:space="preserve"> </v>
      </c>
      <c r="L558" s="34"/>
      <c r="M558" s="54"/>
      <c r="N558" s="37"/>
    </row>
    <row r="559" spans="1:14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8"/>
        <v xml:space="preserve"> </v>
      </c>
      <c r="L559" s="34"/>
      <c r="M559" s="54"/>
      <c r="N559" s="37"/>
    </row>
    <row r="560" spans="1:14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8"/>
        <v xml:space="preserve"> </v>
      </c>
      <c r="L560" s="34"/>
      <c r="M560" s="54"/>
      <c r="N560" s="37"/>
    </row>
    <row r="561" spans="1:14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8"/>
        <v xml:space="preserve"> </v>
      </c>
      <c r="L561" s="34"/>
      <c r="M561" s="54"/>
      <c r="N561" s="37"/>
    </row>
    <row r="562" spans="1:14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8"/>
        <v xml:space="preserve"> </v>
      </c>
      <c r="L562" s="34"/>
      <c r="M562" s="54"/>
      <c r="N562" s="37"/>
    </row>
    <row r="563" spans="1:14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8"/>
        <v xml:space="preserve"> </v>
      </c>
      <c r="L563" s="34"/>
      <c r="M563" s="54"/>
      <c r="N563" s="37"/>
    </row>
    <row r="564" spans="1:14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8"/>
        <v xml:space="preserve"> </v>
      </c>
      <c r="L564" s="34"/>
      <c r="M564" s="54"/>
      <c r="N564" s="37"/>
    </row>
    <row r="565" spans="1:14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8"/>
        <v xml:space="preserve"> </v>
      </c>
      <c r="L565" s="34"/>
      <c r="M565" s="54"/>
      <c r="N565" s="37"/>
    </row>
    <row r="566" spans="1:14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8"/>
        <v xml:space="preserve"> </v>
      </c>
      <c r="L566" s="34"/>
      <c r="M566" s="54"/>
      <c r="N566" s="37"/>
    </row>
    <row r="567" spans="1:14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8"/>
        <v xml:space="preserve"> </v>
      </c>
      <c r="L567" s="34"/>
      <c r="M567" s="54"/>
      <c r="N567" s="37"/>
    </row>
    <row r="568" spans="1:14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8"/>
        <v xml:space="preserve"> </v>
      </c>
      <c r="L568" s="34"/>
      <c r="M568" s="54"/>
      <c r="N568" s="37"/>
    </row>
    <row r="569" spans="1:14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8"/>
        <v xml:space="preserve"> </v>
      </c>
      <c r="L569" s="34"/>
      <c r="M569" s="54"/>
      <c r="N569" s="37"/>
    </row>
    <row r="570" spans="1:14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8"/>
        <v xml:space="preserve"> </v>
      </c>
      <c r="L570" s="34"/>
      <c r="M570" s="54"/>
      <c r="N570" s="37"/>
    </row>
    <row r="571" spans="1:14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8"/>
        <v xml:space="preserve"> </v>
      </c>
      <c r="L571" s="34"/>
      <c r="M571" s="54"/>
      <c r="N571" s="37"/>
    </row>
    <row r="572" spans="1:14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8"/>
        <v xml:space="preserve"> </v>
      </c>
      <c r="L572" s="34"/>
      <c r="M572" s="54"/>
      <c r="N572" s="37"/>
    </row>
    <row r="573" spans="1:14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8"/>
        <v xml:space="preserve"> </v>
      </c>
      <c r="L573" s="34"/>
      <c r="M573" s="54"/>
      <c r="N573" s="37"/>
    </row>
    <row r="574" spans="1:14" x14ac:dyDescent="0.3">
      <c r="A574" s="26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8"/>
        <v xml:space="preserve"> </v>
      </c>
      <c r="L574" s="34"/>
      <c r="M574" s="54"/>
      <c r="N574" s="37"/>
    </row>
    <row r="575" spans="1:14" x14ac:dyDescent="0.3">
      <c r="A575" s="2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8"/>
        <v xml:space="preserve"> </v>
      </c>
      <c r="L575" s="34"/>
      <c r="M575" s="54"/>
      <c r="N575" s="37"/>
    </row>
    <row r="576" spans="1:14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8"/>
        <v xml:space="preserve"> </v>
      </c>
      <c r="L576" s="34"/>
      <c r="M576" s="54"/>
      <c r="N576" s="37"/>
    </row>
    <row r="577" spans="1:14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8"/>
        <v xml:space="preserve"> </v>
      </c>
      <c r="L577" s="34"/>
      <c r="M577" s="54"/>
      <c r="N577" s="37"/>
    </row>
    <row r="578" spans="1:14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8"/>
        <v xml:space="preserve"> </v>
      </c>
      <c r="L578" s="34"/>
      <c r="M578" s="54"/>
      <c r="N578" s="37"/>
    </row>
    <row r="579" spans="1:14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8"/>
        <v xml:space="preserve"> </v>
      </c>
      <c r="L579" s="34"/>
      <c r="M579" s="54"/>
      <c r="N579" s="37"/>
    </row>
    <row r="580" spans="1:14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8"/>
        <v xml:space="preserve"> </v>
      </c>
      <c r="L580" s="34"/>
      <c r="M580" s="54"/>
      <c r="N580" s="37"/>
    </row>
    <row r="581" spans="1:14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8"/>
        <v xml:space="preserve"> </v>
      </c>
      <c r="L581" s="34"/>
      <c r="M581" s="54"/>
      <c r="N581" s="37"/>
    </row>
    <row r="582" spans="1:14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8"/>
        <v xml:space="preserve"> </v>
      </c>
      <c r="L582" s="34"/>
      <c r="M582" s="54"/>
      <c r="N582" s="37"/>
    </row>
    <row r="583" spans="1:14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ref="K583:K646" si="9">IF(I583,IF(ISNUMBER(J583),J583*I583," ")," ")</f>
        <v xml:space="preserve"> </v>
      </c>
      <c r="L583" s="34"/>
      <c r="M583" s="54"/>
      <c r="N583" s="37"/>
    </row>
    <row r="584" spans="1:14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9"/>
        <v xml:space="preserve"> </v>
      </c>
      <c r="L584" s="34"/>
      <c r="M584" s="54"/>
      <c r="N584" s="37"/>
    </row>
    <row r="585" spans="1:14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9"/>
        <v xml:space="preserve"> </v>
      </c>
      <c r="L585" s="34"/>
      <c r="M585" s="54"/>
      <c r="N585" s="37"/>
    </row>
    <row r="586" spans="1:14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9"/>
        <v xml:space="preserve"> </v>
      </c>
      <c r="L586" s="34"/>
      <c r="M586" s="54"/>
      <c r="N586" s="37"/>
    </row>
    <row r="587" spans="1:14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9"/>
        <v xml:space="preserve"> </v>
      </c>
      <c r="L587" s="34"/>
      <c r="M587" s="54"/>
      <c r="N587" s="37"/>
    </row>
    <row r="588" spans="1:14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9"/>
        <v xml:space="preserve"> </v>
      </c>
      <c r="L588" s="34"/>
      <c r="M588" s="54"/>
      <c r="N588" s="37"/>
    </row>
    <row r="589" spans="1:14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9"/>
        <v xml:space="preserve"> </v>
      </c>
      <c r="L589" s="34"/>
      <c r="M589" s="54"/>
      <c r="N589" s="37"/>
    </row>
    <row r="590" spans="1:14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9"/>
        <v xml:space="preserve"> </v>
      </c>
      <c r="L590" s="34"/>
      <c r="M590" s="54"/>
      <c r="N590" s="37"/>
    </row>
    <row r="591" spans="1:14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9"/>
        <v xml:space="preserve"> </v>
      </c>
      <c r="L591" s="34"/>
      <c r="M591" s="54"/>
      <c r="N591" s="37"/>
    </row>
    <row r="592" spans="1:14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9"/>
        <v xml:space="preserve"> </v>
      </c>
      <c r="L592" s="34"/>
      <c r="M592" s="54"/>
      <c r="N592" s="37"/>
    </row>
    <row r="593" spans="1:14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9"/>
        <v xml:space="preserve"> </v>
      </c>
      <c r="L593" s="34"/>
      <c r="M593" s="54"/>
      <c r="N593" s="37"/>
    </row>
    <row r="594" spans="1:14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9"/>
        <v xml:space="preserve"> </v>
      </c>
      <c r="L594" s="34"/>
      <c r="M594" s="54"/>
      <c r="N594" s="37"/>
    </row>
    <row r="595" spans="1:14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9"/>
        <v xml:space="preserve"> </v>
      </c>
      <c r="L595" s="34"/>
      <c r="M595" s="54"/>
      <c r="N595" s="37"/>
    </row>
    <row r="596" spans="1:14" x14ac:dyDescent="0.3">
      <c r="A596" s="26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9"/>
        <v xml:space="preserve"> </v>
      </c>
      <c r="L596" s="34"/>
      <c r="M596" s="54"/>
      <c r="N596" s="37"/>
    </row>
    <row r="597" spans="1:14" x14ac:dyDescent="0.3">
      <c r="A597" s="2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9"/>
        <v xml:space="preserve"> </v>
      </c>
      <c r="L597" s="34"/>
      <c r="M597" s="54"/>
      <c r="N597" s="37"/>
    </row>
    <row r="598" spans="1:14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9"/>
        <v xml:space="preserve"> </v>
      </c>
      <c r="L598" s="34"/>
      <c r="M598" s="54"/>
      <c r="N598" s="37"/>
    </row>
    <row r="599" spans="1:14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9"/>
        <v xml:space="preserve"> </v>
      </c>
      <c r="L599" s="34"/>
      <c r="M599" s="54"/>
      <c r="N599" s="37"/>
    </row>
    <row r="600" spans="1:14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9"/>
        <v xml:space="preserve"> </v>
      </c>
      <c r="L600" s="34"/>
      <c r="M600" s="54"/>
      <c r="N600" s="37"/>
    </row>
    <row r="601" spans="1:14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9"/>
        <v xml:space="preserve"> </v>
      </c>
      <c r="L601" s="34"/>
      <c r="M601" s="54"/>
      <c r="N601" s="37"/>
    </row>
    <row r="602" spans="1:14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9"/>
        <v xml:space="preserve"> </v>
      </c>
      <c r="L602" s="34"/>
      <c r="M602" s="54"/>
      <c r="N602" s="37"/>
    </row>
    <row r="603" spans="1:14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9"/>
        <v xml:space="preserve"> </v>
      </c>
      <c r="L603" s="34"/>
      <c r="M603" s="54"/>
      <c r="N603" s="37"/>
    </row>
    <row r="604" spans="1:14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9"/>
        <v xml:space="preserve"> </v>
      </c>
      <c r="L604" s="34"/>
      <c r="M604" s="54"/>
      <c r="N604" s="37"/>
    </row>
    <row r="605" spans="1:14" x14ac:dyDescent="0.3">
      <c r="A605" s="2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9"/>
        <v xml:space="preserve"> </v>
      </c>
      <c r="L605" s="34"/>
      <c r="M605" s="54"/>
      <c r="N605" s="37"/>
    </row>
    <row r="606" spans="1:14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9"/>
        <v xml:space="preserve"> </v>
      </c>
      <c r="L606" s="34"/>
      <c r="M606" s="54"/>
      <c r="N606" s="37"/>
    </row>
    <row r="607" spans="1:14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9"/>
        <v xml:space="preserve"> </v>
      </c>
      <c r="L607" s="34"/>
      <c r="M607" s="54"/>
      <c r="N607" s="37"/>
    </row>
    <row r="608" spans="1:14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9"/>
        <v xml:space="preserve"> </v>
      </c>
      <c r="L608" s="34"/>
      <c r="M608" s="54"/>
      <c r="N608" s="37"/>
    </row>
    <row r="609" spans="1:14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9"/>
        <v xml:space="preserve"> </v>
      </c>
      <c r="L609" s="34"/>
      <c r="M609" s="54"/>
      <c r="N609" s="37"/>
    </row>
    <row r="610" spans="1:14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9"/>
        <v xml:space="preserve"> </v>
      </c>
      <c r="L610" s="34"/>
      <c r="M610" s="54"/>
      <c r="N610" s="37"/>
    </row>
    <row r="611" spans="1:14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9"/>
        <v xml:space="preserve"> </v>
      </c>
      <c r="L611" s="34"/>
      <c r="M611" s="54"/>
      <c r="N611" s="37"/>
    </row>
    <row r="612" spans="1:14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9"/>
        <v xml:space="preserve"> </v>
      </c>
      <c r="L612" s="34"/>
      <c r="M612" s="54"/>
      <c r="N612" s="37"/>
    </row>
    <row r="613" spans="1:14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9"/>
        <v xml:space="preserve"> </v>
      </c>
      <c r="L613" s="34"/>
      <c r="M613" s="54"/>
      <c r="N613" s="37"/>
    </row>
    <row r="614" spans="1:14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9"/>
        <v xml:space="preserve"> </v>
      </c>
      <c r="L614" s="34"/>
      <c r="M614" s="54"/>
      <c r="N614" s="37"/>
    </row>
    <row r="615" spans="1:14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9"/>
        <v xml:space="preserve"> </v>
      </c>
      <c r="L615" s="34"/>
      <c r="M615" s="54"/>
      <c r="N615" s="37"/>
    </row>
    <row r="616" spans="1:14" x14ac:dyDescent="0.3">
      <c r="A616" s="27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9"/>
        <v xml:space="preserve"> </v>
      </c>
      <c r="L616" s="34"/>
      <c r="M616" s="54"/>
      <c r="N616" s="37"/>
    </row>
    <row r="617" spans="1:14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9"/>
        <v xml:space="preserve"> </v>
      </c>
      <c r="L617" s="34"/>
      <c r="M617" s="54"/>
      <c r="N617" s="37"/>
    </row>
    <row r="618" spans="1:14" x14ac:dyDescent="0.3">
      <c r="A618" s="26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9"/>
        <v xml:space="preserve"> </v>
      </c>
      <c r="L618" s="34"/>
      <c r="M618" s="54"/>
      <c r="N618" s="37"/>
    </row>
    <row r="619" spans="1:14" x14ac:dyDescent="0.3">
      <c r="A619" s="27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9"/>
        <v xml:space="preserve"> </v>
      </c>
      <c r="L619" s="34"/>
      <c r="M619" s="54"/>
      <c r="N619" s="37"/>
    </row>
    <row r="620" spans="1:14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9"/>
        <v xml:space="preserve"> </v>
      </c>
      <c r="L620" s="34"/>
      <c r="M620" s="54"/>
      <c r="N620" s="37"/>
    </row>
    <row r="621" spans="1:14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9"/>
        <v xml:space="preserve"> </v>
      </c>
      <c r="L621" s="34"/>
      <c r="M621" s="54"/>
      <c r="N621" s="37"/>
    </row>
    <row r="622" spans="1:14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9"/>
        <v xml:space="preserve"> </v>
      </c>
      <c r="L622" s="34"/>
      <c r="M622" s="54"/>
      <c r="N622" s="37"/>
    </row>
    <row r="623" spans="1:14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9"/>
        <v xml:space="preserve"> </v>
      </c>
      <c r="L623" s="34"/>
      <c r="M623" s="54"/>
      <c r="N623" s="37"/>
    </row>
    <row r="624" spans="1:14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9"/>
        <v xml:space="preserve"> </v>
      </c>
      <c r="L624" s="34"/>
      <c r="M624" s="54"/>
      <c r="N624" s="37"/>
    </row>
    <row r="625" spans="1:14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9"/>
        <v xml:space="preserve"> </v>
      </c>
      <c r="L625" s="34"/>
      <c r="M625" s="54"/>
      <c r="N625" s="37"/>
    </row>
    <row r="626" spans="1:14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9"/>
        <v xml:space="preserve"> </v>
      </c>
      <c r="L626" s="34"/>
      <c r="M626" s="54"/>
      <c r="N626" s="37"/>
    </row>
    <row r="627" spans="1:14" x14ac:dyDescent="0.3">
      <c r="A627" s="2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9"/>
        <v xml:space="preserve"> </v>
      </c>
      <c r="L627" s="34"/>
      <c r="M627" s="54"/>
      <c r="N627" s="37"/>
    </row>
    <row r="628" spans="1:14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9"/>
        <v xml:space="preserve"> </v>
      </c>
      <c r="L628" s="34"/>
      <c r="M628" s="54"/>
      <c r="N628" s="37"/>
    </row>
    <row r="629" spans="1:14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9"/>
        <v xml:space="preserve"> </v>
      </c>
      <c r="L629" s="34"/>
      <c r="M629" s="54"/>
      <c r="N629" s="37"/>
    </row>
    <row r="630" spans="1:14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9"/>
        <v xml:space="preserve"> </v>
      </c>
      <c r="L630" s="34"/>
      <c r="M630" s="54"/>
      <c r="N630" s="37"/>
    </row>
    <row r="631" spans="1:14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9"/>
        <v xml:space="preserve"> </v>
      </c>
      <c r="L631" s="34"/>
      <c r="M631" s="54"/>
      <c r="N631" s="37"/>
    </row>
    <row r="632" spans="1:14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9"/>
        <v xml:space="preserve"> </v>
      </c>
      <c r="L632" s="34"/>
      <c r="M632" s="54"/>
      <c r="N632" s="37"/>
    </row>
    <row r="633" spans="1:14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9"/>
        <v xml:space="preserve"> </v>
      </c>
      <c r="L633" s="34"/>
      <c r="M633" s="54"/>
      <c r="N633" s="37"/>
    </row>
    <row r="634" spans="1:14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9"/>
        <v xml:space="preserve"> </v>
      </c>
      <c r="L634" s="34"/>
      <c r="M634" s="54"/>
      <c r="N634" s="37"/>
    </row>
    <row r="635" spans="1:14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9"/>
        <v xml:space="preserve"> </v>
      </c>
      <c r="L635" s="34"/>
      <c r="M635" s="54"/>
      <c r="N635" s="37"/>
    </row>
    <row r="636" spans="1:14" x14ac:dyDescent="0.3">
      <c r="A636" s="2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9"/>
        <v xml:space="preserve"> </v>
      </c>
      <c r="L636" s="34"/>
      <c r="M636" s="54"/>
      <c r="N636" s="37"/>
    </row>
    <row r="637" spans="1:14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9"/>
        <v xml:space="preserve"> </v>
      </c>
      <c r="L637" s="34"/>
      <c r="M637" s="54"/>
      <c r="N637" s="37"/>
    </row>
    <row r="638" spans="1:14" x14ac:dyDescent="0.3">
      <c r="A638" s="27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9"/>
        <v xml:space="preserve"> </v>
      </c>
      <c r="L638" s="34"/>
      <c r="M638" s="54"/>
      <c r="N638" s="37"/>
    </row>
    <row r="639" spans="1:14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9"/>
        <v xml:space="preserve"> </v>
      </c>
      <c r="L639" s="34"/>
      <c r="M639" s="54"/>
      <c r="N639" s="37"/>
    </row>
    <row r="640" spans="1:14" x14ac:dyDescent="0.3">
      <c r="A640" s="26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9"/>
        <v xml:space="preserve"> </v>
      </c>
      <c r="L640" s="34"/>
      <c r="M640" s="54"/>
      <c r="N640" s="37"/>
    </row>
    <row r="641" spans="1:14" x14ac:dyDescent="0.3">
      <c r="A641" s="27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9"/>
        <v xml:space="preserve"> </v>
      </c>
      <c r="L641" s="34"/>
      <c r="M641" s="54"/>
      <c r="N641" s="37"/>
    </row>
    <row r="642" spans="1:14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9"/>
        <v xml:space="preserve"> </v>
      </c>
      <c r="L642" s="34"/>
      <c r="M642" s="54"/>
      <c r="N642" s="37"/>
    </row>
    <row r="643" spans="1:14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9"/>
        <v xml:space="preserve"> </v>
      </c>
      <c r="L643" s="34"/>
      <c r="M643" s="54"/>
      <c r="N643" s="37"/>
    </row>
    <row r="644" spans="1:14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9"/>
        <v xml:space="preserve"> </v>
      </c>
      <c r="L644" s="34"/>
      <c r="M644" s="54"/>
      <c r="N644" s="37"/>
    </row>
    <row r="645" spans="1:14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9"/>
        <v xml:space="preserve"> </v>
      </c>
      <c r="L645" s="34"/>
      <c r="M645" s="54"/>
      <c r="N645" s="37"/>
    </row>
    <row r="646" spans="1:14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9"/>
        <v xml:space="preserve"> </v>
      </c>
      <c r="L646" s="34"/>
      <c r="M646" s="54"/>
      <c r="N646" s="37"/>
    </row>
    <row r="647" spans="1:14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ref="K647:K710" si="10">IF(I647,IF(ISNUMBER(J647),J647*I647," ")," ")</f>
        <v xml:space="preserve"> </v>
      </c>
      <c r="L647" s="34"/>
      <c r="M647" s="54"/>
      <c r="N647" s="37"/>
    </row>
    <row r="648" spans="1:14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0"/>
        <v xml:space="preserve"> </v>
      </c>
      <c r="L648" s="34"/>
      <c r="M648" s="54"/>
      <c r="N648" s="37"/>
    </row>
    <row r="649" spans="1:14" x14ac:dyDescent="0.3">
      <c r="A649" s="2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0"/>
        <v xml:space="preserve"> </v>
      </c>
      <c r="L649" s="34"/>
      <c r="M649" s="54"/>
      <c r="N649" s="37"/>
    </row>
    <row r="650" spans="1:14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0"/>
        <v xml:space="preserve"> </v>
      </c>
      <c r="L650" s="34"/>
      <c r="M650" s="54"/>
      <c r="N650" s="37"/>
    </row>
    <row r="651" spans="1:14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0"/>
        <v xml:space="preserve"> </v>
      </c>
      <c r="L651" s="34"/>
      <c r="M651" s="54"/>
      <c r="N651" s="37"/>
    </row>
    <row r="652" spans="1:14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0"/>
        <v xml:space="preserve"> </v>
      </c>
      <c r="L652" s="34"/>
      <c r="M652" s="54"/>
      <c r="N652" s="37"/>
    </row>
    <row r="653" spans="1:14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0"/>
        <v xml:space="preserve"> </v>
      </c>
      <c r="L653" s="34"/>
      <c r="M653" s="54"/>
      <c r="N653" s="37"/>
    </row>
    <row r="654" spans="1:14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0"/>
        <v xml:space="preserve"> </v>
      </c>
      <c r="L654" s="34"/>
      <c r="M654" s="54"/>
      <c r="N654" s="37"/>
    </row>
    <row r="655" spans="1:14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0"/>
        <v xml:space="preserve"> </v>
      </c>
      <c r="L655" s="34"/>
      <c r="M655" s="54"/>
      <c r="N655" s="37"/>
    </row>
    <row r="656" spans="1:14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0"/>
        <v xml:space="preserve"> </v>
      </c>
      <c r="L656" s="34"/>
      <c r="M656" s="54"/>
      <c r="N656" s="37"/>
    </row>
    <row r="657" spans="1:14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0"/>
        <v xml:space="preserve"> </v>
      </c>
      <c r="L657" s="34"/>
      <c r="M657" s="54"/>
      <c r="N657" s="37"/>
    </row>
    <row r="658" spans="1:14" x14ac:dyDescent="0.3">
      <c r="A658" s="2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0"/>
        <v xml:space="preserve"> </v>
      </c>
      <c r="L658" s="34"/>
      <c r="M658" s="54"/>
      <c r="N658" s="37"/>
    </row>
    <row r="659" spans="1:14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0"/>
        <v xml:space="preserve"> </v>
      </c>
      <c r="L659" s="34"/>
      <c r="M659" s="54"/>
      <c r="N659" s="37"/>
    </row>
    <row r="660" spans="1:14" x14ac:dyDescent="0.3">
      <c r="A660" s="27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0"/>
        <v xml:space="preserve"> </v>
      </c>
      <c r="L660" s="34"/>
      <c r="M660" s="54"/>
      <c r="N660" s="37"/>
    </row>
    <row r="661" spans="1:14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0"/>
        <v xml:space="preserve"> </v>
      </c>
      <c r="L661" s="34"/>
      <c r="M661" s="54"/>
      <c r="N661" s="37"/>
    </row>
    <row r="662" spans="1:14" x14ac:dyDescent="0.3">
      <c r="A662" s="26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0"/>
        <v xml:space="preserve"> </v>
      </c>
      <c r="L662" s="34"/>
      <c r="M662" s="54"/>
      <c r="N662" s="37"/>
    </row>
    <row r="663" spans="1:14" x14ac:dyDescent="0.3">
      <c r="A663" s="2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0"/>
        <v xml:space="preserve"> </v>
      </c>
      <c r="L663" s="34"/>
      <c r="M663" s="54"/>
      <c r="N663" s="37"/>
    </row>
    <row r="664" spans="1:14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0"/>
        <v xml:space="preserve"> </v>
      </c>
      <c r="L664" s="34"/>
      <c r="M664" s="54"/>
      <c r="N664" s="37"/>
    </row>
    <row r="665" spans="1:14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0"/>
        <v xml:space="preserve"> </v>
      </c>
      <c r="L665" s="34"/>
      <c r="M665" s="54"/>
      <c r="N665" s="37"/>
    </row>
    <row r="666" spans="1:14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0"/>
        <v xml:space="preserve"> </v>
      </c>
      <c r="L666" s="34"/>
      <c r="M666" s="54"/>
      <c r="N666" s="37"/>
    </row>
    <row r="667" spans="1:14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0"/>
        <v xml:space="preserve"> </v>
      </c>
      <c r="L667" s="34"/>
      <c r="M667" s="54"/>
      <c r="N667" s="37"/>
    </row>
    <row r="668" spans="1:14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0"/>
        <v xml:space="preserve"> </v>
      </c>
      <c r="L668" s="34"/>
      <c r="M668" s="54"/>
      <c r="N668" s="37"/>
    </row>
    <row r="669" spans="1:14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0"/>
        <v xml:space="preserve"> </v>
      </c>
      <c r="L669" s="34"/>
      <c r="M669" s="54"/>
      <c r="N669" s="37"/>
    </row>
    <row r="670" spans="1:14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0"/>
        <v xml:space="preserve"> </v>
      </c>
      <c r="L670" s="34"/>
      <c r="M670" s="54"/>
      <c r="N670" s="37"/>
    </row>
    <row r="671" spans="1:14" x14ac:dyDescent="0.3">
      <c r="A671" s="2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0"/>
        <v xml:space="preserve"> </v>
      </c>
      <c r="L671" s="34"/>
      <c r="M671" s="54"/>
      <c r="N671" s="37"/>
    </row>
    <row r="672" spans="1:14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0"/>
        <v xml:space="preserve"> </v>
      </c>
      <c r="L672" s="34"/>
      <c r="M672" s="54"/>
      <c r="N672" s="37"/>
    </row>
    <row r="673" spans="1:14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0"/>
        <v xml:space="preserve"> </v>
      </c>
      <c r="L673" s="34"/>
      <c r="M673" s="54"/>
      <c r="N673" s="37"/>
    </row>
    <row r="674" spans="1:14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0"/>
        <v xml:space="preserve"> </v>
      </c>
      <c r="L674" s="34"/>
      <c r="M674" s="54"/>
      <c r="N674" s="37"/>
    </row>
    <row r="675" spans="1:14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0"/>
        <v xml:space="preserve"> </v>
      </c>
      <c r="L675" s="34"/>
      <c r="M675" s="54"/>
      <c r="N675" s="37"/>
    </row>
    <row r="676" spans="1:14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0"/>
        <v xml:space="preserve"> </v>
      </c>
      <c r="L676" s="34"/>
      <c r="M676" s="54"/>
      <c r="N676" s="37"/>
    </row>
    <row r="677" spans="1:14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0"/>
        <v xml:space="preserve"> </v>
      </c>
      <c r="L677" s="34"/>
      <c r="M677" s="54"/>
      <c r="N677" s="37"/>
    </row>
    <row r="678" spans="1:14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0"/>
        <v xml:space="preserve"> </v>
      </c>
      <c r="L678" s="34"/>
      <c r="M678" s="54"/>
      <c r="N678" s="37"/>
    </row>
    <row r="679" spans="1:14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0"/>
        <v xml:space="preserve"> </v>
      </c>
      <c r="L679" s="34"/>
      <c r="M679" s="54"/>
      <c r="N679" s="37"/>
    </row>
    <row r="680" spans="1:14" x14ac:dyDescent="0.3">
      <c r="A680" s="2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0"/>
        <v xml:space="preserve"> </v>
      </c>
      <c r="L680" s="34"/>
      <c r="M680" s="54"/>
      <c r="N680" s="37"/>
    </row>
    <row r="681" spans="1:14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0"/>
        <v xml:space="preserve"> </v>
      </c>
      <c r="L681" s="34"/>
      <c r="M681" s="54"/>
      <c r="N681" s="37"/>
    </row>
    <row r="682" spans="1:14" x14ac:dyDescent="0.3">
      <c r="A682" s="27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0"/>
        <v xml:space="preserve"> </v>
      </c>
      <c r="L682" s="34"/>
      <c r="M682" s="54"/>
      <c r="N682" s="37"/>
    </row>
    <row r="683" spans="1:14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0"/>
        <v xml:space="preserve"> </v>
      </c>
      <c r="L683" s="34"/>
      <c r="M683" s="54"/>
      <c r="N683" s="37"/>
    </row>
    <row r="684" spans="1:14" x14ac:dyDescent="0.3">
      <c r="A684" s="26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0"/>
        <v xml:space="preserve"> </v>
      </c>
      <c r="L684" s="34"/>
      <c r="M684" s="54"/>
      <c r="N684" s="37"/>
    </row>
    <row r="685" spans="1:14" x14ac:dyDescent="0.3">
      <c r="A685" s="27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0"/>
        <v xml:space="preserve"> </v>
      </c>
      <c r="L685" s="34"/>
      <c r="M685" s="54"/>
      <c r="N685" s="37"/>
    </row>
    <row r="686" spans="1:14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0"/>
        <v xml:space="preserve"> </v>
      </c>
      <c r="L686" s="34"/>
      <c r="M686" s="54"/>
      <c r="N686" s="37"/>
    </row>
    <row r="687" spans="1:14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0"/>
        <v xml:space="preserve"> </v>
      </c>
      <c r="L687" s="34"/>
      <c r="M687" s="54"/>
      <c r="N687" s="37"/>
    </row>
    <row r="688" spans="1:14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0"/>
        <v xml:space="preserve"> </v>
      </c>
      <c r="L688" s="34"/>
      <c r="M688" s="54"/>
      <c r="N688" s="37"/>
    </row>
    <row r="689" spans="1:14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0"/>
        <v xml:space="preserve"> </v>
      </c>
      <c r="L689" s="34"/>
      <c r="M689" s="54"/>
      <c r="N689" s="37"/>
    </row>
    <row r="690" spans="1:14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0"/>
        <v xml:space="preserve"> </v>
      </c>
      <c r="L690" s="34"/>
      <c r="M690" s="54"/>
      <c r="N690" s="37"/>
    </row>
    <row r="691" spans="1:14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0"/>
        <v xml:space="preserve"> </v>
      </c>
      <c r="L691" s="34"/>
      <c r="M691" s="54"/>
      <c r="N691" s="37"/>
    </row>
    <row r="692" spans="1:14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0"/>
        <v xml:space="preserve"> </v>
      </c>
      <c r="L692" s="34"/>
      <c r="M692" s="54"/>
      <c r="N692" s="37"/>
    </row>
    <row r="693" spans="1:14" x14ac:dyDescent="0.3">
      <c r="A693" s="2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0"/>
        <v xml:space="preserve"> </v>
      </c>
      <c r="L693" s="34"/>
      <c r="M693" s="54"/>
      <c r="N693" s="37"/>
    </row>
    <row r="694" spans="1:14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0"/>
        <v xml:space="preserve"> </v>
      </c>
      <c r="L694" s="34"/>
      <c r="M694" s="54"/>
      <c r="N694" s="37"/>
    </row>
    <row r="695" spans="1:14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0"/>
        <v xml:space="preserve"> </v>
      </c>
      <c r="L695" s="34"/>
      <c r="M695" s="54"/>
      <c r="N695" s="37"/>
    </row>
    <row r="696" spans="1:14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10"/>
        <v xml:space="preserve"> </v>
      </c>
      <c r="L696" s="34"/>
      <c r="M696" s="54"/>
      <c r="N696" s="37"/>
    </row>
    <row r="697" spans="1:14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0"/>
        <v xml:space="preserve"> </v>
      </c>
      <c r="L697" s="34"/>
      <c r="M697" s="54"/>
      <c r="N697" s="37"/>
    </row>
    <row r="698" spans="1:14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10"/>
        <v xml:space="preserve"> </v>
      </c>
      <c r="L698" s="34"/>
      <c r="M698" s="54"/>
      <c r="N698" s="37"/>
    </row>
    <row r="699" spans="1:14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0"/>
        <v xml:space="preserve"> </v>
      </c>
      <c r="L699" s="34"/>
      <c r="M699" s="54"/>
      <c r="N699" s="37"/>
    </row>
    <row r="700" spans="1:14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0"/>
        <v xml:space="preserve"> </v>
      </c>
      <c r="L700" s="34"/>
      <c r="M700" s="54"/>
      <c r="N700" s="37"/>
    </row>
    <row r="701" spans="1:14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0"/>
        <v xml:space="preserve"> </v>
      </c>
      <c r="L701" s="34"/>
      <c r="M701" s="54"/>
      <c r="N701" s="37"/>
    </row>
    <row r="702" spans="1:14" x14ac:dyDescent="0.3">
      <c r="A702" s="2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0"/>
        <v xml:space="preserve"> </v>
      </c>
      <c r="L702" s="34"/>
      <c r="M702" s="54"/>
      <c r="N702" s="37"/>
    </row>
    <row r="703" spans="1:14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0"/>
        <v xml:space="preserve"> </v>
      </c>
      <c r="L703" s="34"/>
      <c r="M703" s="54"/>
      <c r="N703" s="37"/>
    </row>
    <row r="704" spans="1:14" x14ac:dyDescent="0.3">
      <c r="A704" s="27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0"/>
        <v xml:space="preserve"> </v>
      </c>
      <c r="L704" s="34"/>
      <c r="M704" s="54"/>
      <c r="N704" s="37"/>
    </row>
    <row r="705" spans="1:14" x14ac:dyDescent="0.3">
      <c r="A705" s="2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10"/>
        <v xml:space="preserve"> </v>
      </c>
      <c r="L705" s="34"/>
      <c r="M705" s="54"/>
      <c r="N705" s="37"/>
    </row>
    <row r="706" spans="1:14" x14ac:dyDescent="0.3">
      <c r="A706" s="26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10"/>
        <v xml:space="preserve"> </v>
      </c>
      <c r="L706" s="34"/>
      <c r="M706" s="54"/>
      <c r="N706" s="37"/>
    </row>
    <row r="707" spans="1:14" x14ac:dyDescent="0.3">
      <c r="A707" s="27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10"/>
        <v xml:space="preserve"> </v>
      </c>
      <c r="L707" s="34"/>
      <c r="M707" s="54"/>
      <c r="N707" s="37"/>
    </row>
    <row r="708" spans="1:14" x14ac:dyDescent="0.3">
      <c r="A708" s="2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10"/>
        <v xml:space="preserve"> </v>
      </c>
      <c r="L708" s="34"/>
      <c r="M708" s="54"/>
      <c r="N708" s="37"/>
    </row>
    <row r="709" spans="1:14" x14ac:dyDescent="0.3">
      <c r="A709" s="2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10"/>
        <v xml:space="preserve"> </v>
      </c>
      <c r="L709" s="34"/>
      <c r="M709" s="54"/>
      <c r="N709" s="37"/>
    </row>
    <row r="710" spans="1:14" x14ac:dyDescent="0.3">
      <c r="A710" s="27"/>
      <c r="B710" s="41"/>
      <c r="C710" s="71"/>
      <c r="D710" s="28"/>
      <c r="E710" s="29"/>
      <c r="F710" s="56"/>
      <c r="G710" s="39"/>
      <c r="H710" s="51"/>
      <c r="I710" s="45"/>
      <c r="J710" s="17"/>
      <c r="K710" s="18" t="str">
        <f t="shared" si="10"/>
        <v xml:space="preserve"> </v>
      </c>
      <c r="L710" s="34"/>
      <c r="M710" s="54"/>
      <c r="N710" s="37"/>
    </row>
    <row r="711" spans="1:14" x14ac:dyDescent="0.3">
      <c r="A711" s="27"/>
      <c r="B711" s="41"/>
      <c r="C711" s="71"/>
      <c r="D711" s="28"/>
      <c r="E711" s="29"/>
      <c r="F711" s="56"/>
      <c r="G711" s="39"/>
      <c r="H711" s="51"/>
      <c r="I711" s="45"/>
      <c r="J711" s="17"/>
      <c r="K711" s="18" t="str">
        <f t="shared" ref="K711:K730" si="11">IF(I711,IF(ISNUMBER(J711),J711*I711," ")," ")</f>
        <v xml:space="preserve"> </v>
      </c>
      <c r="L711" s="34"/>
      <c r="M711" s="54"/>
      <c r="N711" s="37"/>
    </row>
    <row r="712" spans="1:14" x14ac:dyDescent="0.3">
      <c r="A712" s="2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11"/>
        <v xml:space="preserve"> </v>
      </c>
      <c r="L712" s="34"/>
      <c r="M712" s="54"/>
      <c r="N712" s="37"/>
    </row>
    <row r="713" spans="1:14" x14ac:dyDescent="0.3">
      <c r="A713" s="27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11"/>
        <v xml:space="preserve"> </v>
      </c>
      <c r="L713" s="34"/>
      <c r="M713" s="54"/>
      <c r="N713" s="37"/>
    </row>
    <row r="714" spans="1:14" x14ac:dyDescent="0.3">
      <c r="A714" s="2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11"/>
        <v xml:space="preserve"> </v>
      </c>
      <c r="L714" s="34"/>
      <c r="M714" s="54"/>
      <c r="N714" s="37"/>
    </row>
    <row r="715" spans="1:14" x14ac:dyDescent="0.3">
      <c r="A715" s="27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11"/>
        <v xml:space="preserve"> </v>
      </c>
      <c r="L715" s="34"/>
      <c r="M715" s="54"/>
      <c r="N715" s="37"/>
    </row>
    <row r="716" spans="1:14" x14ac:dyDescent="0.3">
      <c r="A716" s="2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11"/>
        <v xml:space="preserve"> </v>
      </c>
      <c r="L716" s="34"/>
      <c r="M716" s="54"/>
      <c r="N716" s="37"/>
    </row>
    <row r="717" spans="1:14" x14ac:dyDescent="0.3">
      <c r="A717" s="2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11"/>
        <v xml:space="preserve"> </v>
      </c>
      <c r="L717" s="34"/>
      <c r="M717" s="54"/>
      <c r="N717" s="37"/>
    </row>
    <row r="718" spans="1:14" x14ac:dyDescent="0.3">
      <c r="A718" s="2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11"/>
        <v xml:space="preserve"> </v>
      </c>
      <c r="L718" s="34"/>
      <c r="M718" s="54"/>
      <c r="N718" s="37"/>
    </row>
    <row r="719" spans="1:14" x14ac:dyDescent="0.3">
      <c r="A719" s="2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11"/>
        <v xml:space="preserve"> </v>
      </c>
      <c r="L719" s="34"/>
      <c r="M719" s="54"/>
      <c r="N719" s="37"/>
    </row>
    <row r="720" spans="1:14" x14ac:dyDescent="0.3">
      <c r="A720" s="2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11"/>
        <v xml:space="preserve"> </v>
      </c>
      <c r="L720" s="34"/>
      <c r="M720" s="54"/>
      <c r="N720" s="37"/>
    </row>
    <row r="721" spans="1:14" x14ac:dyDescent="0.3">
      <c r="A721" s="2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11"/>
        <v xml:space="preserve"> </v>
      </c>
      <c r="L721" s="34"/>
      <c r="M721" s="54"/>
      <c r="N721" s="37"/>
    </row>
    <row r="722" spans="1:14" x14ac:dyDescent="0.3">
      <c r="A722" s="2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11"/>
        <v xml:space="preserve"> </v>
      </c>
      <c r="L722" s="34"/>
      <c r="M722" s="54"/>
      <c r="N722" s="37"/>
    </row>
    <row r="723" spans="1:14" x14ac:dyDescent="0.3">
      <c r="A723" s="2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11"/>
        <v xml:space="preserve"> </v>
      </c>
      <c r="L723" s="34"/>
      <c r="M723" s="54"/>
      <c r="N723" s="37"/>
    </row>
    <row r="724" spans="1:14" x14ac:dyDescent="0.3">
      <c r="A724" s="2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11"/>
        <v xml:space="preserve"> </v>
      </c>
      <c r="L724" s="34"/>
      <c r="M724" s="54"/>
      <c r="N724" s="37"/>
    </row>
    <row r="725" spans="1:14" x14ac:dyDescent="0.3">
      <c r="A725" s="2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11"/>
        <v xml:space="preserve"> </v>
      </c>
      <c r="L725" s="34"/>
      <c r="M725" s="54"/>
      <c r="N725" s="37"/>
    </row>
    <row r="726" spans="1:14" x14ac:dyDescent="0.3">
      <c r="A726" s="27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11"/>
        <v xml:space="preserve"> </v>
      </c>
      <c r="L726" s="34"/>
      <c r="M726" s="54"/>
      <c r="N726" s="37"/>
    </row>
    <row r="727" spans="1:14" x14ac:dyDescent="0.3">
      <c r="A727" s="2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11"/>
        <v xml:space="preserve"> </v>
      </c>
      <c r="L727" s="34"/>
      <c r="M727" s="54"/>
      <c r="N727" s="37"/>
    </row>
    <row r="728" spans="1:14" x14ac:dyDescent="0.3">
      <c r="A728" s="26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11"/>
        <v xml:space="preserve"> </v>
      </c>
      <c r="L728" s="34"/>
      <c r="M728" s="54"/>
      <c r="N728" s="37"/>
    </row>
    <row r="729" spans="1:14" x14ac:dyDescent="0.3">
      <c r="A729" s="27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11"/>
        <v xml:space="preserve"> </v>
      </c>
      <c r="L729" s="34"/>
      <c r="M729" s="54"/>
      <c r="N729" s="37"/>
    </row>
    <row r="730" spans="1:14" x14ac:dyDescent="0.3">
      <c r="A730" s="2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11"/>
        <v xml:space="preserve"> </v>
      </c>
      <c r="L730" s="34"/>
      <c r="M730" s="54"/>
      <c r="N730" s="37"/>
    </row>
    <row r="731" spans="1:14" ht="13.5" thickBot="1" x14ac:dyDescent="0.35">
      <c r="A731" s="30"/>
      <c r="B731" s="42"/>
      <c r="C731" s="72"/>
      <c r="D731" s="31"/>
      <c r="E731" s="32"/>
      <c r="F731" s="21"/>
      <c r="G731" s="40"/>
      <c r="H731" s="52"/>
      <c r="I731" s="46"/>
      <c r="J731" s="22"/>
      <c r="K731" s="23" t="str">
        <f>IF(I731,IF(ISNUMBER(J731),J731*I731," ")," ")</f>
        <v xml:space="preserve"> </v>
      </c>
      <c r="L731" s="35"/>
      <c r="M731" s="55"/>
      <c r="N731" s="38"/>
    </row>
  </sheetData>
  <mergeCells count="3">
    <mergeCell ref="L2:L4"/>
    <mergeCell ref="A3:C3"/>
    <mergeCell ref="A4:C4"/>
  </mergeCells>
  <hyperlinks>
    <hyperlink ref="G4" r:id="rId1" xr:uid="{EEF69245-9495-4311-B793-AF68294FAB1B}"/>
    <hyperlink ref="G3" r:id="rId2" xr:uid="{D22C9AB0-43B4-4388-9ADE-FBB62A4B63C8}"/>
    <hyperlink ref="G28" r:id="rId3" xr:uid="{7048A4B4-695C-4C57-8B3F-64461433E6EC}"/>
    <hyperlink ref="G7" r:id="rId4" xr:uid="{6F34F5DA-42AE-44DA-A8C8-FF8693D27469}"/>
    <hyperlink ref="G8" r:id="rId5" xr:uid="{5006D119-AB00-4D14-BBF4-944DE49054E0}"/>
    <hyperlink ref="G18" r:id="rId6" xr:uid="{D757F2C5-AD92-4246-8C24-6BDA9850F872}"/>
    <hyperlink ref="G19" r:id="rId7" xr:uid="{009B8128-7B85-4753-9D0E-086327AE9BF7}"/>
    <hyperlink ref="G23" r:id="rId8" xr:uid="{BA18B6CF-1CF7-4CF1-93B4-F706397E50FB}"/>
    <hyperlink ref="G9" r:id="rId9" xr:uid="{332B05EF-FD46-4F31-91E8-D214A2697925}"/>
    <hyperlink ref="G11" r:id="rId10" xr:uid="{F53E6A9A-BC3C-4EFA-AD5E-8B64612D4769}"/>
    <hyperlink ref="G12" r:id="rId11" xr:uid="{0E632E79-4688-4157-8CEA-EACAD1D5BDF6}"/>
    <hyperlink ref="G14" r:id="rId12" xr:uid="{F34C5174-AFBF-4D2D-8514-AE1B8085F815}"/>
    <hyperlink ref="G15" r:id="rId13" xr:uid="{D5F9E1EF-FA13-4733-BF16-AD21BE1EA5F9}"/>
    <hyperlink ref="G16" r:id="rId14" xr:uid="{B86981A6-F09F-42A7-92AA-D1243D2FDD3F}"/>
    <hyperlink ref="G36" r:id="rId15" xr:uid="{5EA078D2-2386-42A5-B2CB-FB7429C7A883}"/>
    <hyperlink ref="G37" r:id="rId16" xr:uid="{DD3B095A-3A1F-41E1-8025-ECBE49146C94}"/>
    <hyperlink ref="G35" r:id="rId17" xr:uid="{C99F2540-FF37-49ED-B7D3-C7296BB56155}"/>
    <hyperlink ref="G38" r:id="rId18" xr:uid="{0273F6A1-D79F-496D-8152-DDC3062F2489}"/>
    <hyperlink ref="G40" r:id="rId19" xr:uid="{A2375C6E-E09F-4DA6-9F2D-DB10F11860F2}"/>
    <hyperlink ref="G21" r:id="rId20" xr:uid="{BD5D49BC-0FEB-4E7F-A9C8-EBC5C880D9D4}"/>
    <hyperlink ref="G22" r:id="rId21" xr:uid="{7FF7F0C2-7C04-4D68-BE73-A27DD08FB257}"/>
    <hyperlink ref="G25" r:id="rId22" xr:uid="{D1F9727B-1411-4D1D-9AE6-6AB12D21313B}"/>
    <hyperlink ref="G26" r:id="rId23" xr:uid="{D1341E85-FA1B-4B32-B9B6-28BDDEBC2728}"/>
    <hyperlink ref="G24" r:id="rId24" xr:uid="{22DA1E98-4EEE-491D-BC5E-DDCB011CF8DA}"/>
    <hyperlink ref="G10" r:id="rId25" xr:uid="{EABB3593-63FC-45E5-AC20-93C199949027}"/>
    <hyperlink ref="G17" r:id="rId26" xr:uid="{314E6153-893C-4AE5-BD26-20BAD1570E63}"/>
    <hyperlink ref="G32" r:id="rId27" xr:uid="{80BA725A-E0FF-43AE-B419-4B77F7CFB637}"/>
    <hyperlink ref="G29" r:id="rId28" xr:uid="{EB3912BD-F36F-4E8F-986C-017CD4B93AD8}"/>
    <hyperlink ref="G33" r:id="rId29" xr:uid="{410F1837-F460-4C28-973E-C3C6A5350B85}"/>
    <hyperlink ref="G46" r:id="rId30" xr:uid="{9B173B3B-C6FB-498F-A2DE-C3FBA5AFBDF5}"/>
    <hyperlink ref="G45" r:id="rId31" xr:uid="{C70C8A60-C25E-44A5-9979-A275D44DA7BF}"/>
    <hyperlink ref="G42" r:id="rId32" xr:uid="{33F5462B-A825-4744-890E-02F33B49E07A}"/>
    <hyperlink ref="G43" r:id="rId33" xr:uid="{8F0AD293-535A-495A-86FB-4A83D5005549}"/>
    <hyperlink ref="G47" r:id="rId34" xr:uid="{5567C0D9-7F61-4947-9642-F5F26D3292C6}"/>
    <hyperlink ref="G44" r:id="rId35" xr:uid="{149EFFEB-5847-42AF-B5DB-46CBD2524227}"/>
    <hyperlink ref="G31" r:id="rId36" xr:uid="{2A5E2EF1-99AA-4EA6-9934-02550C01AA97}"/>
  </hyperlinks>
  <pageMargins left="0.7" right="0.7" top="0.75" bottom="0.75" header="0.3" footer="0.3"/>
  <drawing r:id="rId37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898A4D-2A4B-4B85-8444-2E5233AB1017}">
  <dimension ref="A1:CT1202"/>
  <sheetViews>
    <sheetView topLeftCell="A2" workbookViewId="0">
      <selection activeCell="F62" sqref="F62"/>
    </sheetView>
  </sheetViews>
  <sheetFormatPr defaultColWidth="9.1796875" defaultRowHeight="13" x14ac:dyDescent="0.3"/>
  <cols>
    <col min="1" max="1" width="9.54296875" style="2" customWidth="1"/>
    <col min="2" max="2" width="15.6328125" style="2" customWidth="1"/>
    <col min="3" max="3" width="13.54296875" style="2" customWidth="1"/>
    <col min="4" max="4" width="12.7265625" style="2" customWidth="1"/>
    <col min="5" max="5" width="7.26953125" style="2" customWidth="1"/>
    <col min="6" max="6" width="21" style="3" bestFit="1" customWidth="1"/>
    <col min="7" max="7" width="44" style="48" customWidth="1"/>
    <col min="8" max="8" width="3.36328125" style="50" customWidth="1"/>
    <col min="9" max="9" width="6.90625" style="43" customWidth="1"/>
    <col min="10" max="11" width="0.36328125" style="4" customWidth="1"/>
    <col min="12" max="12" width="0.7265625" style="8" hidden="1" customWidth="1"/>
    <col min="13" max="13" width="11.36328125" style="75" customWidth="1"/>
    <col min="14" max="14" width="0.26953125" style="5" customWidth="1"/>
    <col min="15" max="16" width="9.1796875" style="8"/>
    <col min="17" max="17" width="19.7265625" style="8" customWidth="1"/>
    <col min="18" max="18" width="52.54296875" style="8" customWidth="1"/>
    <col min="19" max="19" width="12.26953125" style="8" customWidth="1"/>
    <col min="20" max="16384" width="9.1796875" style="8"/>
  </cols>
  <sheetData>
    <row r="1" spans="1:98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</row>
    <row r="2" spans="1:98" ht="10" customHeight="1" x14ac:dyDescent="0.3">
      <c r="A2" s="136" t="s">
        <v>455</v>
      </c>
      <c r="B2" s="137" t="s">
        <v>456</v>
      </c>
      <c r="C2" s="137"/>
      <c r="D2" s="137"/>
      <c r="E2" s="107"/>
      <c r="G2" s="57" t="s">
        <v>9</v>
      </c>
      <c r="I2" s="44"/>
      <c r="J2" s="8"/>
      <c r="K2" s="8"/>
      <c r="L2" s="108"/>
      <c r="O2" s="77"/>
      <c r="P2" s="77"/>
      <c r="Q2" s="77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</row>
    <row r="3" spans="1:98" ht="15" customHeight="1" x14ac:dyDescent="0.3">
      <c r="A3" s="136"/>
      <c r="B3" s="137"/>
      <c r="C3" s="137"/>
      <c r="D3" s="137"/>
      <c r="E3" s="107"/>
      <c r="F3" s="7"/>
      <c r="G3" s="59" t="s">
        <v>10</v>
      </c>
      <c r="H3" s="58"/>
      <c r="I3" s="44"/>
      <c r="J3" s="19"/>
      <c r="K3" s="20"/>
      <c r="L3" s="108"/>
      <c r="M3" s="78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</row>
    <row r="4" spans="1:98" ht="12.75" customHeight="1" thickBot="1" x14ac:dyDescent="0.35">
      <c r="A4" s="136"/>
      <c r="B4" s="137"/>
      <c r="C4" s="137"/>
      <c r="D4" s="137"/>
      <c r="E4" s="107"/>
      <c r="F4" s="7"/>
      <c r="G4" s="60" t="s">
        <v>6</v>
      </c>
      <c r="H4" s="7"/>
      <c r="I4" s="44"/>
      <c r="J4" s="8"/>
      <c r="K4" s="8"/>
      <c r="L4" s="108"/>
      <c r="M4" s="7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</row>
    <row r="5" spans="1:98" ht="5.15" hidden="1" customHeight="1" x14ac:dyDescent="0.3">
      <c r="A5" s="9"/>
      <c r="B5" s="9"/>
      <c r="C5" s="69"/>
      <c r="D5" s="9"/>
      <c r="E5" s="9"/>
      <c r="M5" s="78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</row>
    <row r="6" spans="1:98" s="11" customFormat="1" ht="50.25" customHeight="1" thickBot="1" x14ac:dyDescent="0.35">
      <c r="A6" s="24" t="s">
        <v>189</v>
      </c>
      <c r="B6" s="24" t="s">
        <v>457</v>
      </c>
      <c r="C6" s="24" t="s">
        <v>458</v>
      </c>
      <c r="D6" s="24" t="s">
        <v>459</v>
      </c>
      <c r="E6" s="25" t="s">
        <v>192</v>
      </c>
      <c r="F6" s="13" t="s">
        <v>84</v>
      </c>
      <c r="G6" s="14" t="s">
        <v>85</v>
      </c>
      <c r="H6" s="47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80" t="s">
        <v>2</v>
      </c>
      <c r="N6" s="36" t="s">
        <v>7</v>
      </c>
      <c r="P6" s="81"/>
    </row>
    <row r="7" spans="1:98" ht="12.75" customHeight="1" x14ac:dyDescent="0.3">
      <c r="A7" s="41"/>
      <c r="B7" s="71"/>
      <c r="C7" s="71"/>
      <c r="D7" s="71"/>
      <c r="E7" s="29"/>
      <c r="F7" s="56"/>
      <c r="G7" s="63"/>
      <c r="H7" s="51"/>
      <c r="I7" s="45"/>
      <c r="J7" s="17"/>
      <c r="K7" s="18"/>
      <c r="L7" s="34"/>
      <c r="M7" s="82"/>
      <c r="N7" s="37"/>
    </row>
    <row r="8" spans="1:98" ht="12.75" customHeight="1" x14ac:dyDescent="0.3">
      <c r="A8" s="109" t="s">
        <v>26</v>
      </c>
      <c r="B8" s="105" t="s">
        <v>26</v>
      </c>
      <c r="C8" s="71" t="s">
        <v>460</v>
      </c>
      <c r="D8" s="71">
        <v>100</v>
      </c>
      <c r="E8" s="29">
        <v>1.1000000000000001</v>
      </c>
      <c r="F8" s="98" t="s">
        <v>302</v>
      </c>
      <c r="G8" s="64" t="s">
        <v>303</v>
      </c>
      <c r="H8" s="51" t="s">
        <v>11</v>
      </c>
      <c r="I8" s="97">
        <f>_xlfn.CEILING.MATH(E8*D8/42)</f>
        <v>3</v>
      </c>
      <c r="J8" s="17">
        <v>21665.439999999999</v>
      </c>
      <c r="K8" s="18"/>
      <c r="L8" s="34"/>
      <c r="M8" s="82"/>
      <c r="N8" s="37"/>
    </row>
    <row r="9" spans="1:98" ht="12.75" customHeight="1" x14ac:dyDescent="0.3">
      <c r="A9" s="109"/>
      <c r="B9" s="105"/>
      <c r="C9" s="71"/>
      <c r="D9" s="71"/>
      <c r="E9" s="29"/>
      <c r="F9" s="98" t="s">
        <v>205</v>
      </c>
      <c r="G9" s="64" t="s">
        <v>206</v>
      </c>
      <c r="H9" s="51" t="s">
        <v>11</v>
      </c>
      <c r="I9" s="45">
        <f>_xlfn.CEILING.MATH(E8*I8)</f>
        <v>4</v>
      </c>
      <c r="J9" s="17">
        <v>674.51</v>
      </c>
      <c r="K9" s="18"/>
      <c r="L9" s="34"/>
      <c r="M9" s="82"/>
      <c r="N9" s="37"/>
    </row>
    <row r="10" spans="1:98" ht="12.75" customHeight="1" x14ac:dyDescent="0.3">
      <c r="A10" s="109"/>
      <c r="B10" s="105"/>
      <c r="C10" s="71"/>
      <c r="D10" s="71"/>
      <c r="E10" s="29"/>
      <c r="F10" s="56"/>
      <c r="G10" s="39"/>
      <c r="H10" s="51"/>
      <c r="I10" s="45"/>
      <c r="J10" s="17"/>
      <c r="K10" s="18"/>
      <c r="L10" s="34"/>
      <c r="M10" s="82"/>
      <c r="N10" s="37"/>
    </row>
    <row r="11" spans="1:98" ht="12.75" customHeight="1" x14ac:dyDescent="0.3">
      <c r="A11" s="109" t="s">
        <v>26</v>
      </c>
      <c r="B11" s="105" t="s">
        <v>211</v>
      </c>
      <c r="C11" s="71" t="s">
        <v>460</v>
      </c>
      <c r="D11" s="71">
        <v>100</v>
      </c>
      <c r="E11" s="29">
        <v>1.1000000000000001</v>
      </c>
      <c r="F11" s="98" t="s">
        <v>302</v>
      </c>
      <c r="G11" s="64" t="s">
        <v>303</v>
      </c>
      <c r="H11" s="51" t="s">
        <v>11</v>
      </c>
      <c r="I11" s="97">
        <f>_xlfn.CEILING.MATH(E11*D11/42)</f>
        <v>3</v>
      </c>
      <c r="J11" s="17">
        <v>21665.439999999999</v>
      </c>
      <c r="K11" s="18"/>
      <c r="L11" s="34"/>
      <c r="M11" s="82"/>
      <c r="N11" s="37"/>
    </row>
    <row r="12" spans="1:98" ht="12.75" customHeight="1" x14ac:dyDescent="0.3">
      <c r="A12" s="109"/>
      <c r="B12" s="105"/>
      <c r="C12" s="71"/>
      <c r="D12" s="71"/>
      <c r="E12" s="29"/>
      <c r="F12" s="98" t="s">
        <v>218</v>
      </c>
      <c r="G12" s="64" t="s">
        <v>219</v>
      </c>
      <c r="H12" s="51" t="s">
        <v>11</v>
      </c>
      <c r="I12" s="45">
        <f>_xlfn.CEILING.MATH(E11*I11)</f>
        <v>4</v>
      </c>
      <c r="J12" s="17">
        <v>549.17999999999995</v>
      </c>
      <c r="K12" s="18"/>
      <c r="L12" s="34"/>
      <c r="M12" s="82"/>
      <c r="N12" s="37"/>
    </row>
    <row r="13" spans="1:98" ht="12.75" customHeight="1" x14ac:dyDescent="0.3">
      <c r="A13" s="109"/>
      <c r="B13" s="105"/>
      <c r="C13" s="71"/>
      <c r="D13" s="71"/>
      <c r="E13" s="29"/>
      <c r="F13" s="56"/>
      <c r="G13" s="63"/>
      <c r="H13" s="51"/>
      <c r="I13" s="45"/>
      <c r="J13" s="17"/>
      <c r="K13" s="18"/>
      <c r="L13" s="34"/>
      <c r="M13" s="82"/>
      <c r="N13" s="37"/>
    </row>
    <row r="14" spans="1:98" ht="12.75" customHeight="1" x14ac:dyDescent="0.3">
      <c r="A14" s="109" t="s">
        <v>26</v>
      </c>
      <c r="B14" s="105" t="s">
        <v>26</v>
      </c>
      <c r="C14" s="71" t="s">
        <v>461</v>
      </c>
      <c r="D14" s="71">
        <v>100</v>
      </c>
      <c r="E14" s="29">
        <v>1.1000000000000001</v>
      </c>
      <c r="F14" s="98" t="s">
        <v>207</v>
      </c>
      <c r="G14" s="64" t="s">
        <v>208</v>
      </c>
      <c r="H14" s="51" t="s">
        <v>11</v>
      </c>
      <c r="I14" s="97">
        <f>_xlfn.CEILING.MATH(E14*D14/64)</f>
        <v>2</v>
      </c>
      <c r="J14" s="17">
        <v>22529.98</v>
      </c>
      <c r="K14" s="18"/>
      <c r="L14" s="34"/>
      <c r="M14" s="82"/>
      <c r="N14" s="37"/>
    </row>
    <row r="15" spans="1:98" ht="12.75" customHeight="1" x14ac:dyDescent="0.3">
      <c r="A15" s="109"/>
      <c r="B15" s="105"/>
      <c r="C15" s="71"/>
      <c r="D15" s="71"/>
      <c r="E15" s="29"/>
      <c r="F15" s="98" t="s">
        <v>205</v>
      </c>
      <c r="G15" s="64" t="s">
        <v>206</v>
      </c>
      <c r="H15" s="51" t="s">
        <v>11</v>
      </c>
      <c r="I15" s="45">
        <f>_xlfn.CEILING.MATH(E14*I14)</f>
        <v>3</v>
      </c>
      <c r="J15" s="17">
        <v>674.51</v>
      </c>
      <c r="K15" s="18"/>
      <c r="L15" s="34"/>
      <c r="M15" s="82"/>
      <c r="N15" s="37"/>
    </row>
    <row r="16" spans="1:98" ht="12.75" customHeight="1" x14ac:dyDescent="0.3">
      <c r="A16" s="109"/>
      <c r="B16" s="105"/>
      <c r="C16" s="71"/>
      <c r="D16" s="71"/>
      <c r="E16" s="29"/>
      <c r="F16" s="98"/>
      <c r="G16" s="64"/>
      <c r="H16" s="51"/>
      <c r="I16" s="45"/>
      <c r="J16" s="17"/>
      <c r="K16" s="18"/>
      <c r="L16" s="34"/>
      <c r="M16" s="82"/>
      <c r="N16" s="37"/>
    </row>
    <row r="17" spans="1:14" ht="12.75" customHeight="1" x14ac:dyDescent="0.3">
      <c r="A17" s="109" t="s">
        <v>26</v>
      </c>
      <c r="B17" s="105" t="s">
        <v>211</v>
      </c>
      <c r="C17" s="71" t="s">
        <v>461</v>
      </c>
      <c r="D17" s="71">
        <v>100</v>
      </c>
      <c r="E17" s="29">
        <v>1.1000000000000001</v>
      </c>
      <c r="F17" s="98" t="s">
        <v>207</v>
      </c>
      <c r="G17" s="64" t="s">
        <v>208</v>
      </c>
      <c r="H17" s="51" t="s">
        <v>11</v>
      </c>
      <c r="I17" s="97">
        <f>_xlfn.CEILING.MATH(E17*D17/64)</f>
        <v>2</v>
      </c>
      <c r="J17" s="17">
        <v>22529.98</v>
      </c>
      <c r="K17" s="18"/>
      <c r="L17" s="34"/>
      <c r="M17" s="82"/>
      <c r="N17" s="37"/>
    </row>
    <row r="18" spans="1:14" ht="12.75" customHeight="1" x14ac:dyDescent="0.3">
      <c r="A18" s="109"/>
      <c r="B18" s="105"/>
      <c r="C18" s="71"/>
      <c r="D18" s="71"/>
      <c r="E18" s="29"/>
      <c r="F18" s="98" t="s">
        <v>218</v>
      </c>
      <c r="G18" s="64" t="s">
        <v>219</v>
      </c>
      <c r="H18" s="51" t="s">
        <v>11</v>
      </c>
      <c r="I18" s="45">
        <f>_xlfn.CEILING.MATH(E17*I17)</f>
        <v>3</v>
      </c>
      <c r="J18" s="17">
        <v>549.17999999999995</v>
      </c>
      <c r="K18" s="18"/>
      <c r="L18" s="34"/>
      <c r="M18" s="82"/>
      <c r="N18" s="37"/>
    </row>
    <row r="19" spans="1:14" ht="12.75" customHeight="1" x14ac:dyDescent="0.3">
      <c r="A19" s="109"/>
      <c r="B19" s="105"/>
      <c r="C19" s="71"/>
      <c r="D19" s="71"/>
      <c r="E19" s="29"/>
      <c r="F19" s="56"/>
      <c r="G19" s="63"/>
      <c r="H19" s="51"/>
      <c r="I19" s="45"/>
      <c r="J19" s="17"/>
      <c r="K19" s="18"/>
      <c r="L19" s="34"/>
      <c r="M19" s="82"/>
      <c r="N19" s="37"/>
    </row>
    <row r="20" spans="1:14" ht="12.75" customHeight="1" x14ac:dyDescent="0.3">
      <c r="A20" s="109" t="s">
        <v>26</v>
      </c>
      <c r="B20" s="105" t="s">
        <v>26</v>
      </c>
      <c r="C20" s="71" t="s">
        <v>462</v>
      </c>
      <c r="D20" s="71">
        <v>100</v>
      </c>
      <c r="E20" s="29">
        <v>1.1000000000000001</v>
      </c>
      <c r="F20" s="98" t="s">
        <v>294</v>
      </c>
      <c r="G20" s="64" t="s">
        <v>295</v>
      </c>
      <c r="H20" s="51" t="s">
        <v>11</v>
      </c>
      <c r="I20" s="97">
        <f>_xlfn.CEILING.MATH(E20*D20/80)</f>
        <v>2</v>
      </c>
      <c r="J20" s="17">
        <v>20332.98</v>
      </c>
      <c r="K20" s="18"/>
      <c r="L20" s="34"/>
      <c r="M20" s="82"/>
      <c r="N20" s="37"/>
    </row>
    <row r="21" spans="1:14" ht="12.75" customHeight="1" x14ac:dyDescent="0.3">
      <c r="A21" s="109"/>
      <c r="B21" s="105"/>
      <c r="C21" s="71"/>
      <c r="D21" s="71"/>
      <c r="E21" s="29"/>
      <c r="F21" s="98" t="s">
        <v>201</v>
      </c>
      <c r="G21" s="64" t="s">
        <v>202</v>
      </c>
      <c r="H21" s="51" t="s">
        <v>11</v>
      </c>
      <c r="I21" s="45">
        <f>_xlfn.CEILING.MATH(E20*I20)</f>
        <v>3</v>
      </c>
      <c r="J21" s="17">
        <v>687.01</v>
      </c>
      <c r="K21" s="18"/>
      <c r="L21" s="34"/>
      <c r="M21" s="82"/>
      <c r="N21" s="37"/>
    </row>
    <row r="22" spans="1:14" ht="12.75" customHeight="1" x14ac:dyDescent="0.3">
      <c r="A22" s="109"/>
      <c r="B22" s="105"/>
      <c r="C22" s="71"/>
      <c r="D22" s="71"/>
      <c r="E22" s="29"/>
      <c r="F22" s="98"/>
      <c r="G22" s="64"/>
      <c r="H22" s="51"/>
      <c r="I22" s="45"/>
      <c r="J22" s="17"/>
      <c r="K22" s="18"/>
      <c r="L22" s="34"/>
      <c r="M22" s="82"/>
      <c r="N22" s="37"/>
    </row>
    <row r="23" spans="1:14" ht="12.75" customHeight="1" x14ac:dyDescent="0.3">
      <c r="A23" s="109" t="s">
        <v>26</v>
      </c>
      <c r="B23" s="105" t="s">
        <v>211</v>
      </c>
      <c r="C23" s="71" t="s">
        <v>462</v>
      </c>
      <c r="D23" s="71">
        <v>100</v>
      </c>
      <c r="E23" s="29">
        <v>1.1000000000000001</v>
      </c>
      <c r="F23" s="98" t="s">
        <v>294</v>
      </c>
      <c r="G23" s="64" t="s">
        <v>295</v>
      </c>
      <c r="H23" s="51" t="s">
        <v>11</v>
      </c>
      <c r="I23" s="97">
        <f>_xlfn.CEILING.MATH(E23*D23/80)</f>
        <v>2</v>
      </c>
      <c r="J23" s="17">
        <v>20332.98</v>
      </c>
      <c r="K23" s="18"/>
      <c r="L23" s="34"/>
      <c r="M23" s="82"/>
      <c r="N23" s="37"/>
    </row>
    <row r="24" spans="1:14" ht="12.75" customHeight="1" x14ac:dyDescent="0.3">
      <c r="A24" s="109"/>
      <c r="B24" s="105"/>
      <c r="C24" s="71"/>
      <c r="D24" s="71"/>
      <c r="E24" s="29"/>
      <c r="F24" s="98" t="s">
        <v>201</v>
      </c>
      <c r="G24" s="64" t="s">
        <v>202</v>
      </c>
      <c r="H24" s="51" t="s">
        <v>11</v>
      </c>
      <c r="I24" s="45">
        <f>_xlfn.CEILING.MATH(E23*I23)</f>
        <v>3</v>
      </c>
      <c r="J24" s="17">
        <v>687.01</v>
      </c>
      <c r="K24" s="18"/>
      <c r="L24" s="34"/>
      <c r="M24" s="82"/>
      <c r="N24" s="37"/>
    </row>
    <row r="25" spans="1:14" ht="12.75" customHeight="1" x14ac:dyDescent="0.3">
      <c r="A25" s="109"/>
      <c r="B25" s="105"/>
      <c r="C25" s="71"/>
      <c r="D25" s="71"/>
      <c r="E25" s="29"/>
      <c r="F25" s="56"/>
      <c r="G25" s="63"/>
      <c r="H25" s="51"/>
      <c r="I25" s="45"/>
      <c r="J25" s="17"/>
      <c r="K25" s="18"/>
      <c r="L25" s="34"/>
      <c r="M25" s="82"/>
      <c r="N25" s="37"/>
    </row>
    <row r="26" spans="1:14" ht="12.75" customHeight="1" x14ac:dyDescent="0.3">
      <c r="A26" s="109" t="s">
        <v>26</v>
      </c>
      <c r="B26" s="105" t="s">
        <v>26</v>
      </c>
      <c r="C26" s="71" t="s">
        <v>463</v>
      </c>
      <c r="D26" s="71">
        <v>100</v>
      </c>
      <c r="E26" s="29">
        <v>1.1000000000000001</v>
      </c>
      <c r="F26" s="98" t="s">
        <v>464</v>
      </c>
      <c r="G26" s="64" t="s">
        <v>465</v>
      </c>
      <c r="H26" s="51" t="s">
        <v>11</v>
      </c>
      <c r="I26" s="97">
        <f>_xlfn.CEILING.MATH(E26*D26/25)</f>
        <v>5</v>
      </c>
      <c r="J26" s="17">
        <v>188.18</v>
      </c>
      <c r="K26" s="18">
        <f t="shared" ref="K26:K28" si="0">IF(I26,IF(ISNUMBER(J26),J26*I26," ")," ")</f>
        <v>940.90000000000009</v>
      </c>
      <c r="L26" s="91"/>
      <c r="M26" s="82"/>
      <c r="N26" s="37"/>
    </row>
    <row r="27" spans="1:14" ht="12.75" customHeight="1" x14ac:dyDescent="0.3">
      <c r="A27" s="109"/>
      <c r="B27" s="105"/>
      <c r="C27" s="71"/>
      <c r="D27" s="71"/>
      <c r="E27" s="29"/>
      <c r="F27" s="98" t="s">
        <v>205</v>
      </c>
      <c r="G27" s="64" t="s">
        <v>206</v>
      </c>
      <c r="H27" s="51" t="s">
        <v>11</v>
      </c>
      <c r="I27" s="45">
        <f>_xlfn.CEILING.MATH(E26*I26)</f>
        <v>6</v>
      </c>
      <c r="J27" s="17">
        <v>674.51</v>
      </c>
      <c r="K27" s="18">
        <f t="shared" si="0"/>
        <v>4047.06</v>
      </c>
      <c r="L27" s="34"/>
      <c r="M27" s="82"/>
      <c r="N27" s="37"/>
    </row>
    <row r="28" spans="1:14" ht="12.75" customHeight="1" x14ac:dyDescent="0.3">
      <c r="A28" s="109"/>
      <c r="B28" s="105"/>
      <c r="C28" s="71"/>
      <c r="D28" s="71"/>
      <c r="E28" s="29"/>
      <c r="F28" s="98"/>
      <c r="G28" s="64"/>
      <c r="H28" s="51"/>
      <c r="I28" s="45"/>
      <c r="J28" s="17"/>
      <c r="K28" s="18" t="str">
        <f t="shared" si="0"/>
        <v xml:space="preserve"> </v>
      </c>
      <c r="L28" s="34"/>
      <c r="M28" s="82"/>
      <c r="N28" s="37"/>
    </row>
    <row r="29" spans="1:14" ht="12.75" customHeight="1" x14ac:dyDescent="0.3">
      <c r="A29" s="109" t="s">
        <v>26</v>
      </c>
      <c r="B29" s="105" t="s">
        <v>211</v>
      </c>
      <c r="C29" s="71" t="s">
        <v>463</v>
      </c>
      <c r="D29" s="71">
        <v>100</v>
      </c>
      <c r="E29" s="29">
        <v>1.1000000000000001</v>
      </c>
      <c r="F29" s="98" t="s">
        <v>464</v>
      </c>
      <c r="G29" s="64" t="s">
        <v>465</v>
      </c>
      <c r="H29" s="51" t="s">
        <v>11</v>
      </c>
      <c r="I29" s="97">
        <f>_xlfn.CEILING.MATH(E29*D29/25)</f>
        <v>5</v>
      </c>
      <c r="J29" s="17">
        <v>188.18</v>
      </c>
      <c r="K29" s="18"/>
      <c r="L29" s="34"/>
      <c r="M29" s="82"/>
      <c r="N29" s="37"/>
    </row>
    <row r="30" spans="1:14" ht="12.75" customHeight="1" x14ac:dyDescent="0.3">
      <c r="A30" s="109"/>
      <c r="B30" s="105"/>
      <c r="C30" s="71"/>
      <c r="D30" s="71"/>
      <c r="E30" s="29"/>
      <c r="F30" s="98" t="s">
        <v>218</v>
      </c>
      <c r="G30" s="64" t="s">
        <v>219</v>
      </c>
      <c r="H30" s="51" t="s">
        <v>11</v>
      </c>
      <c r="I30" s="45">
        <f>_xlfn.CEILING.MATH(E29*I29)</f>
        <v>6</v>
      </c>
      <c r="J30" s="17">
        <v>549.17999999999995</v>
      </c>
      <c r="K30" s="18"/>
      <c r="L30" s="34"/>
      <c r="M30" s="82"/>
      <c r="N30" s="37"/>
    </row>
    <row r="31" spans="1:14" ht="12.75" customHeight="1" x14ac:dyDescent="0.3">
      <c r="A31" s="109"/>
      <c r="B31" s="105"/>
      <c r="C31" s="71"/>
      <c r="D31" s="71"/>
      <c r="E31" s="29"/>
      <c r="F31" s="98"/>
      <c r="G31" s="64"/>
      <c r="H31" s="51"/>
      <c r="I31" s="45"/>
      <c r="J31" s="17"/>
      <c r="K31" s="18"/>
      <c r="L31" s="34"/>
      <c r="M31" s="82"/>
      <c r="N31" s="37"/>
    </row>
    <row r="32" spans="1:14" ht="12.75" customHeight="1" x14ac:dyDescent="0.3">
      <c r="A32" s="41" t="s">
        <v>88</v>
      </c>
      <c r="B32" s="41" t="s">
        <v>156</v>
      </c>
      <c r="C32" s="71" t="s">
        <v>460</v>
      </c>
      <c r="D32" s="71">
        <v>100</v>
      </c>
      <c r="E32" s="29">
        <v>1.1000000000000001</v>
      </c>
      <c r="F32" s="98" t="s">
        <v>304</v>
      </c>
      <c r="G32" s="64" t="s">
        <v>305</v>
      </c>
      <c r="H32" s="51" t="s">
        <v>11</v>
      </c>
      <c r="I32" s="97">
        <f>_xlfn.CEILING.MATH(E32*D32/42)</f>
        <v>3</v>
      </c>
      <c r="J32" s="17">
        <v>253210.19</v>
      </c>
      <c r="K32" s="18"/>
      <c r="L32" s="34"/>
      <c r="M32" s="82" t="s">
        <v>12</v>
      </c>
      <c r="N32" s="37"/>
    </row>
    <row r="33" spans="1:14" ht="12.75" customHeight="1" x14ac:dyDescent="0.3">
      <c r="A33" s="109"/>
      <c r="B33" s="105"/>
      <c r="C33" s="71"/>
      <c r="D33" s="71"/>
      <c r="E33" s="29"/>
      <c r="F33" s="98" t="s">
        <v>235</v>
      </c>
      <c r="G33" s="64" t="s">
        <v>236</v>
      </c>
      <c r="H33" s="51" t="s">
        <v>11</v>
      </c>
      <c r="I33" s="45">
        <f>_xlfn.CEILING.MATH(E32*I32)</f>
        <v>4</v>
      </c>
      <c r="J33" s="17">
        <v>1840.84</v>
      </c>
      <c r="K33" s="18"/>
      <c r="L33" s="34"/>
      <c r="M33" s="82" t="s">
        <v>12</v>
      </c>
      <c r="N33" s="37"/>
    </row>
    <row r="34" spans="1:14" ht="12.75" customHeight="1" x14ac:dyDescent="0.3">
      <c r="A34" s="109"/>
      <c r="B34" s="105"/>
      <c r="C34" s="71"/>
      <c r="D34" s="71"/>
      <c r="E34" s="29"/>
      <c r="F34" s="98"/>
      <c r="G34" s="64"/>
      <c r="H34" s="51"/>
      <c r="I34" s="45"/>
      <c r="J34" s="17"/>
      <c r="K34" s="18"/>
      <c r="L34" s="34"/>
      <c r="M34" s="82"/>
      <c r="N34" s="37"/>
    </row>
    <row r="35" spans="1:14" ht="12.75" customHeight="1" x14ac:dyDescent="0.3">
      <c r="A35" s="41" t="s">
        <v>88</v>
      </c>
      <c r="B35" s="41" t="s">
        <v>88</v>
      </c>
      <c r="C35" s="71" t="s">
        <v>460</v>
      </c>
      <c r="D35" s="71">
        <v>100</v>
      </c>
      <c r="E35" s="29">
        <v>1.1000000000000001</v>
      </c>
      <c r="F35" s="98" t="s">
        <v>304</v>
      </c>
      <c r="G35" s="64" t="s">
        <v>305</v>
      </c>
      <c r="H35" s="51" t="s">
        <v>11</v>
      </c>
      <c r="I35" s="97">
        <f>_xlfn.CEILING.MATH(E35*D35/42)</f>
        <v>3</v>
      </c>
      <c r="J35" s="17">
        <v>253210.19</v>
      </c>
      <c r="K35" s="18"/>
      <c r="L35" s="34"/>
      <c r="M35" s="82" t="s">
        <v>12</v>
      </c>
      <c r="N35" s="37"/>
    </row>
    <row r="36" spans="1:14" ht="12.75" customHeight="1" x14ac:dyDescent="0.3">
      <c r="A36" s="109"/>
      <c r="B36" s="105"/>
      <c r="C36" s="71"/>
      <c r="D36" s="71"/>
      <c r="E36" s="29"/>
      <c r="F36" s="98" t="s">
        <v>245</v>
      </c>
      <c r="G36" s="64" t="s">
        <v>246</v>
      </c>
      <c r="H36" s="51" t="s">
        <v>11</v>
      </c>
      <c r="I36" s="45">
        <f>_xlfn.CEILING.MATH(E35*I35)</f>
        <v>4</v>
      </c>
      <c r="J36" s="17">
        <v>4578.07</v>
      </c>
      <c r="K36" s="18"/>
      <c r="L36" s="34"/>
      <c r="M36" s="82"/>
      <c r="N36" s="37"/>
    </row>
    <row r="37" spans="1:14" ht="12.75" customHeight="1" x14ac:dyDescent="0.3">
      <c r="A37" s="109"/>
      <c r="B37" s="105"/>
      <c r="C37" s="71"/>
      <c r="D37" s="71"/>
      <c r="E37" s="29"/>
      <c r="F37" s="98"/>
      <c r="G37" s="64"/>
      <c r="H37" s="51"/>
      <c r="I37" s="45"/>
      <c r="J37" s="17"/>
      <c r="K37" s="18"/>
      <c r="L37" s="34"/>
      <c r="M37" s="82"/>
      <c r="N37" s="37"/>
    </row>
    <row r="38" spans="1:14" ht="12.75" customHeight="1" x14ac:dyDescent="0.3">
      <c r="A38" s="41" t="s">
        <v>88</v>
      </c>
      <c r="B38" s="41" t="s">
        <v>156</v>
      </c>
      <c r="C38" s="71" t="s">
        <v>461</v>
      </c>
      <c r="D38" s="71">
        <v>100</v>
      </c>
      <c r="E38" s="29">
        <v>1.1000000000000001</v>
      </c>
      <c r="F38" s="98" t="s">
        <v>239</v>
      </c>
      <c r="G38" s="64" t="s">
        <v>240</v>
      </c>
      <c r="H38" s="51" t="s">
        <v>11</v>
      </c>
      <c r="I38" s="97">
        <f>_xlfn.CEILING.MATH(E38*D38/64)</f>
        <v>2</v>
      </c>
      <c r="J38" s="17">
        <v>241861.24</v>
      </c>
      <c r="K38" s="18"/>
      <c r="L38" s="34"/>
      <c r="M38" s="82" t="s">
        <v>12</v>
      </c>
      <c r="N38" s="37"/>
    </row>
    <row r="39" spans="1:14" ht="12.75" customHeight="1" x14ac:dyDescent="0.3">
      <c r="A39" s="109"/>
      <c r="B39" s="105"/>
      <c r="C39" s="71"/>
      <c r="D39" s="71"/>
      <c r="E39" s="29"/>
      <c r="F39" s="98" t="s">
        <v>235</v>
      </c>
      <c r="G39" s="64" t="s">
        <v>236</v>
      </c>
      <c r="H39" s="51" t="s">
        <v>11</v>
      </c>
      <c r="I39" s="45">
        <f>_xlfn.CEILING.MATH(E38*I38)</f>
        <v>3</v>
      </c>
      <c r="J39" s="17">
        <v>1840.84</v>
      </c>
      <c r="K39" s="18"/>
      <c r="L39" s="34"/>
      <c r="M39" s="82" t="s">
        <v>12</v>
      </c>
      <c r="N39" s="37"/>
    </row>
    <row r="40" spans="1:14" ht="12.75" customHeight="1" x14ac:dyDescent="0.3">
      <c r="A40" s="109"/>
      <c r="B40" s="105"/>
      <c r="C40" s="71"/>
      <c r="D40" s="71"/>
      <c r="E40" s="29"/>
      <c r="F40" s="98"/>
      <c r="G40" s="64"/>
      <c r="H40" s="51"/>
      <c r="I40" s="45"/>
      <c r="J40" s="17"/>
      <c r="K40" s="18"/>
      <c r="L40" s="34"/>
      <c r="M40" s="82"/>
      <c r="N40" s="37"/>
    </row>
    <row r="41" spans="1:14" ht="12.75" customHeight="1" x14ac:dyDescent="0.3">
      <c r="A41" s="41" t="s">
        <v>88</v>
      </c>
      <c r="B41" s="41" t="s">
        <v>88</v>
      </c>
      <c r="C41" s="71" t="s">
        <v>461</v>
      </c>
      <c r="D41" s="71">
        <v>100</v>
      </c>
      <c r="E41" s="29">
        <v>1.1000000000000001</v>
      </c>
      <c r="F41" s="98" t="s">
        <v>239</v>
      </c>
      <c r="G41" s="64" t="s">
        <v>240</v>
      </c>
      <c r="H41" s="51" t="s">
        <v>11</v>
      </c>
      <c r="I41" s="97">
        <f>_xlfn.CEILING.MATH(E41*D41/64)</f>
        <v>2</v>
      </c>
      <c r="J41" s="17">
        <v>241861.24</v>
      </c>
      <c r="K41" s="18"/>
      <c r="L41" s="34"/>
      <c r="M41" s="82" t="s">
        <v>12</v>
      </c>
      <c r="N41" s="37"/>
    </row>
    <row r="42" spans="1:14" ht="12.75" customHeight="1" x14ac:dyDescent="0.3">
      <c r="A42" s="109"/>
      <c r="B42" s="105"/>
      <c r="C42" s="71"/>
      <c r="D42" s="71"/>
      <c r="E42" s="29"/>
      <c r="F42" s="98" t="s">
        <v>245</v>
      </c>
      <c r="G42" s="64" t="s">
        <v>246</v>
      </c>
      <c r="H42" s="51" t="s">
        <v>11</v>
      </c>
      <c r="I42" s="45">
        <f>_xlfn.CEILING.MATH(E41*I41)</f>
        <v>3</v>
      </c>
      <c r="J42" s="17">
        <v>4578.07</v>
      </c>
      <c r="K42" s="18">
        <f t="shared" ref="K42" si="1">IF(I42,IF(ISNUMBER(J42),J42*I42," ")," ")</f>
        <v>13734.21</v>
      </c>
      <c r="L42" s="34"/>
      <c r="M42" s="82"/>
      <c r="N42" s="37"/>
    </row>
    <row r="43" spans="1:14" ht="12.75" customHeight="1" x14ac:dyDescent="0.3">
      <c r="A43" s="110"/>
      <c r="B43" s="105"/>
      <c r="C43" s="71"/>
      <c r="D43" s="71"/>
      <c r="E43" s="29"/>
      <c r="F43" s="98"/>
      <c r="G43" s="64"/>
      <c r="H43" s="51"/>
      <c r="I43" s="45"/>
      <c r="J43" s="17"/>
      <c r="K43" s="18"/>
      <c r="L43" s="34"/>
      <c r="M43" s="82"/>
      <c r="N43" s="37"/>
    </row>
    <row r="44" spans="1:14" ht="12.75" customHeight="1" x14ac:dyDescent="0.3">
      <c r="A44" s="41" t="s">
        <v>88</v>
      </c>
      <c r="B44" s="41" t="s">
        <v>156</v>
      </c>
      <c r="C44" s="71" t="s">
        <v>462</v>
      </c>
      <c r="D44" s="71">
        <v>100</v>
      </c>
      <c r="E44" s="29">
        <v>1.1000000000000001</v>
      </c>
      <c r="F44" s="98" t="s">
        <v>466</v>
      </c>
      <c r="G44" s="64" t="s">
        <v>467</v>
      </c>
      <c r="H44" s="51" t="s">
        <v>11</v>
      </c>
      <c r="I44" s="97">
        <f>_xlfn.CEILING.MATH(E44*D44/50)</f>
        <v>3</v>
      </c>
      <c r="J44" s="17">
        <v>148029</v>
      </c>
      <c r="K44" s="18"/>
      <c r="L44" s="34"/>
      <c r="M44" s="82" t="s">
        <v>12</v>
      </c>
      <c r="N44" s="37"/>
    </row>
    <row r="45" spans="1:14" ht="12.75" customHeight="1" x14ac:dyDescent="0.3">
      <c r="A45" s="109"/>
      <c r="B45" s="105"/>
      <c r="C45" s="71"/>
      <c r="D45" s="71"/>
      <c r="E45" s="29"/>
      <c r="F45" s="98" t="s">
        <v>235</v>
      </c>
      <c r="G45" s="64" t="s">
        <v>236</v>
      </c>
      <c r="H45" s="51" t="s">
        <v>11</v>
      </c>
      <c r="I45" s="45">
        <f>_xlfn.CEILING.MATH(E44*I44)</f>
        <v>4</v>
      </c>
      <c r="J45" s="17">
        <v>1840.84</v>
      </c>
      <c r="K45" s="18"/>
      <c r="L45" s="34"/>
      <c r="M45" s="82" t="s">
        <v>12</v>
      </c>
      <c r="N45" s="37"/>
    </row>
    <row r="46" spans="1:14" ht="12.75" customHeight="1" x14ac:dyDescent="0.3">
      <c r="A46" s="109"/>
      <c r="B46" s="105"/>
      <c r="C46" s="71"/>
      <c r="D46" s="71"/>
      <c r="E46" s="29"/>
      <c r="F46" s="98"/>
      <c r="G46" s="64"/>
      <c r="H46" s="51"/>
      <c r="I46" s="45"/>
      <c r="J46" s="17"/>
      <c r="K46" s="18"/>
      <c r="L46" s="34"/>
      <c r="M46" s="82"/>
      <c r="N46" s="37"/>
    </row>
    <row r="47" spans="1:14" ht="12.75" customHeight="1" x14ac:dyDescent="0.3">
      <c r="A47" s="41" t="s">
        <v>88</v>
      </c>
      <c r="B47" s="41" t="s">
        <v>88</v>
      </c>
      <c r="C47" s="71" t="s">
        <v>462</v>
      </c>
      <c r="D47" s="71">
        <v>100</v>
      </c>
      <c r="E47" s="29">
        <v>1.1000000000000001</v>
      </c>
      <c r="F47" s="98" t="s">
        <v>466</v>
      </c>
      <c r="G47" s="64" t="s">
        <v>467</v>
      </c>
      <c r="H47" s="51" t="s">
        <v>11</v>
      </c>
      <c r="I47" s="97">
        <f>_xlfn.CEILING.MATH(E47*D47/50)</f>
        <v>3</v>
      </c>
      <c r="J47" s="17">
        <v>148029</v>
      </c>
      <c r="K47" s="18"/>
      <c r="L47" s="34"/>
      <c r="M47" s="82" t="s">
        <v>12</v>
      </c>
      <c r="N47" s="37"/>
    </row>
    <row r="48" spans="1:14" ht="12.75" customHeight="1" x14ac:dyDescent="0.3">
      <c r="A48" s="110"/>
      <c r="B48" s="105"/>
      <c r="C48" s="71"/>
      <c r="D48" s="71"/>
      <c r="E48" s="29"/>
      <c r="F48" s="98" t="s">
        <v>245</v>
      </c>
      <c r="G48" s="64" t="s">
        <v>246</v>
      </c>
      <c r="H48" s="51" t="s">
        <v>11</v>
      </c>
      <c r="I48" s="45">
        <f>_xlfn.CEILING.MATH(E47*I47)</f>
        <v>4</v>
      </c>
      <c r="J48" s="17">
        <v>4578.07</v>
      </c>
      <c r="K48" s="18"/>
      <c r="L48" s="34"/>
      <c r="M48" s="82"/>
      <c r="N48" s="37"/>
    </row>
    <row r="49" spans="1:14" ht="12.75" customHeight="1" x14ac:dyDescent="0.3">
      <c r="A49" s="110"/>
      <c r="B49" s="105"/>
      <c r="C49" s="71"/>
      <c r="D49" s="71"/>
      <c r="E49" s="29"/>
      <c r="F49" s="98"/>
      <c r="G49" s="64"/>
      <c r="H49" s="51"/>
      <c r="I49" s="45"/>
      <c r="J49" s="17"/>
      <c r="K49" s="18"/>
      <c r="L49" s="34"/>
      <c r="M49" s="82"/>
      <c r="N49" s="37"/>
    </row>
    <row r="50" spans="1:14" ht="12.75" customHeight="1" x14ac:dyDescent="0.3">
      <c r="A50" s="41" t="s">
        <v>88</v>
      </c>
      <c r="B50" s="41" t="s">
        <v>156</v>
      </c>
      <c r="C50" s="71" t="s">
        <v>468</v>
      </c>
      <c r="D50" s="71">
        <v>100</v>
      </c>
      <c r="E50" s="29">
        <v>1.1000000000000001</v>
      </c>
      <c r="F50" s="98" t="s">
        <v>469</v>
      </c>
      <c r="G50" s="64" t="s">
        <v>470</v>
      </c>
      <c r="H50" s="51" t="s">
        <v>11</v>
      </c>
      <c r="I50" s="97">
        <f>_xlfn.CEILING.MATH(E50*D50/50)</f>
        <v>3</v>
      </c>
      <c r="J50" s="17">
        <v>211470.72</v>
      </c>
      <c r="K50" s="18"/>
      <c r="L50" s="34"/>
      <c r="M50" s="82" t="s">
        <v>12</v>
      </c>
      <c r="N50" s="37"/>
    </row>
    <row r="51" spans="1:14" ht="12.75" customHeight="1" x14ac:dyDescent="0.3">
      <c r="A51" s="109"/>
      <c r="B51" s="105"/>
      <c r="C51" s="71"/>
      <c r="D51" s="71"/>
      <c r="E51" s="29"/>
      <c r="F51" s="98" t="s">
        <v>235</v>
      </c>
      <c r="G51" s="64" t="s">
        <v>236</v>
      </c>
      <c r="H51" s="51" t="s">
        <v>11</v>
      </c>
      <c r="I51" s="45">
        <f>_xlfn.CEILING.MATH(E50*I50)</f>
        <v>4</v>
      </c>
      <c r="J51" s="17">
        <v>1840.84</v>
      </c>
      <c r="K51" s="18"/>
      <c r="L51" s="34"/>
      <c r="M51" s="82" t="s">
        <v>12</v>
      </c>
      <c r="N51" s="37"/>
    </row>
    <row r="52" spans="1:14" ht="12.75" customHeight="1" x14ac:dyDescent="0.3">
      <c r="A52" s="109"/>
      <c r="B52" s="105"/>
      <c r="C52" s="71"/>
      <c r="D52" s="71"/>
      <c r="E52" s="29"/>
      <c r="F52" s="98"/>
      <c r="G52" s="64"/>
      <c r="H52" s="51"/>
      <c r="I52" s="45"/>
      <c r="J52" s="17"/>
      <c r="K52" s="18"/>
      <c r="L52" s="34"/>
      <c r="M52" s="82"/>
      <c r="N52" s="37"/>
    </row>
    <row r="53" spans="1:14" ht="12.75" customHeight="1" x14ac:dyDescent="0.3">
      <c r="A53" s="41" t="s">
        <v>88</v>
      </c>
      <c r="B53" s="41" t="s">
        <v>88</v>
      </c>
      <c r="C53" s="71" t="s">
        <v>468</v>
      </c>
      <c r="D53" s="71">
        <v>100</v>
      </c>
      <c r="E53" s="29">
        <v>1.1000000000000001</v>
      </c>
      <c r="F53" s="98" t="s">
        <v>469</v>
      </c>
      <c r="G53" s="64" t="s">
        <v>470</v>
      </c>
      <c r="H53" s="51" t="s">
        <v>11</v>
      </c>
      <c r="I53" s="97">
        <f>_xlfn.CEILING.MATH(E53*D53/50)</f>
        <v>3</v>
      </c>
      <c r="J53" s="17">
        <v>211470.72</v>
      </c>
      <c r="K53" s="18"/>
      <c r="L53" s="34"/>
      <c r="M53" s="82" t="s">
        <v>12</v>
      </c>
      <c r="N53" s="37"/>
    </row>
    <row r="54" spans="1:14" ht="12.75" customHeight="1" x14ac:dyDescent="0.3">
      <c r="A54" s="110"/>
      <c r="B54" s="105"/>
      <c r="C54" s="71"/>
      <c r="D54" s="71"/>
      <c r="E54" s="29"/>
      <c r="F54" s="98" t="s">
        <v>245</v>
      </c>
      <c r="G54" s="64" t="s">
        <v>246</v>
      </c>
      <c r="H54" s="51" t="s">
        <v>11</v>
      </c>
      <c r="I54" s="45">
        <f>_xlfn.CEILING.MATH(E53*I53)</f>
        <v>4</v>
      </c>
      <c r="J54" s="17">
        <v>4578.07</v>
      </c>
      <c r="K54" s="18"/>
      <c r="L54" s="34"/>
      <c r="M54" s="82"/>
      <c r="N54" s="37"/>
    </row>
    <row r="55" spans="1:14" ht="12.75" customHeight="1" x14ac:dyDescent="0.3">
      <c r="A55" s="110"/>
      <c r="B55" s="105"/>
      <c r="C55" s="71"/>
      <c r="D55" s="71"/>
      <c r="E55" s="29"/>
      <c r="F55" s="98"/>
      <c r="G55" s="64"/>
      <c r="H55" s="51"/>
      <c r="I55" s="45"/>
      <c r="J55" s="17"/>
      <c r="K55" s="18"/>
      <c r="L55" s="34"/>
      <c r="M55" s="82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ref="K56:K119" si="2">IF(I56,IF(ISNUMBER(J56),J56*I56," ")," ")</f>
        <v xml:space="preserve"> </v>
      </c>
      <c r="L56" s="34"/>
      <c r="M56" s="82"/>
      <c r="N56" s="37"/>
    </row>
    <row r="57" spans="1:14" ht="12.75" customHeight="1" x14ac:dyDescent="0.3">
      <c r="A57" s="27"/>
      <c r="B57" s="41"/>
      <c r="C57" s="71"/>
      <c r="D57" s="28"/>
      <c r="E57" s="29"/>
      <c r="F57" s="56"/>
      <c r="G57" s="39"/>
      <c r="H57" s="51"/>
      <c r="I57" s="45"/>
      <c r="J57" s="17"/>
      <c r="K57" s="18" t="str">
        <f t="shared" si="2"/>
        <v xml:space="preserve"> </v>
      </c>
      <c r="L57" s="34"/>
      <c r="M57" s="82"/>
      <c r="N57" s="37"/>
    </row>
    <row r="58" spans="1:14" ht="12.75" customHeight="1" x14ac:dyDescent="0.3">
      <c r="A58" s="27"/>
      <c r="B58" s="41"/>
      <c r="C58" s="71"/>
      <c r="D58" s="28"/>
      <c r="E58" s="29"/>
      <c r="F58" s="56"/>
      <c r="G58" s="39"/>
      <c r="H58" s="51"/>
      <c r="I58" s="45"/>
      <c r="J58" s="17"/>
      <c r="K58" s="18" t="str">
        <f t="shared" si="2"/>
        <v xml:space="preserve"> </v>
      </c>
      <c r="L58" s="34"/>
      <c r="M58" s="82"/>
      <c r="N58" s="37"/>
    </row>
    <row r="59" spans="1:14" ht="12.75" customHeight="1" x14ac:dyDescent="0.3">
      <c r="A59" s="27"/>
      <c r="B59" s="41"/>
      <c r="C59" s="71"/>
      <c r="D59" s="28"/>
      <c r="E59" s="29"/>
      <c r="F59" s="56"/>
      <c r="G59" s="39"/>
      <c r="H59" s="51"/>
      <c r="I59" s="45"/>
      <c r="J59" s="17"/>
      <c r="K59" s="18" t="str">
        <f t="shared" si="2"/>
        <v xml:space="preserve"> </v>
      </c>
      <c r="L59" s="34"/>
      <c r="M59" s="82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39"/>
      <c r="H60" s="51"/>
      <c r="I60" s="45"/>
      <c r="J60" s="17"/>
      <c r="K60" s="18" t="str">
        <f t="shared" si="2"/>
        <v xml:space="preserve"> </v>
      </c>
      <c r="L60" s="34"/>
      <c r="M60" s="82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39"/>
      <c r="H61" s="51"/>
      <c r="I61" s="45"/>
      <c r="J61" s="17"/>
      <c r="K61" s="18" t="str">
        <f t="shared" si="2"/>
        <v xml:space="preserve"> </v>
      </c>
      <c r="L61" s="34"/>
      <c r="M61" s="82"/>
      <c r="N61" s="37"/>
    </row>
    <row r="62" spans="1:14" ht="12.75" customHeight="1" x14ac:dyDescent="0.3">
      <c r="A62" s="27"/>
      <c r="B62" s="41"/>
      <c r="C62" s="71"/>
      <c r="D62" s="28"/>
      <c r="E62" s="29"/>
      <c r="F62" s="56"/>
      <c r="G62" s="39"/>
      <c r="H62" s="51"/>
      <c r="I62" s="45"/>
      <c r="J62" s="17"/>
      <c r="K62" s="18" t="str">
        <f t="shared" si="2"/>
        <v xml:space="preserve"> </v>
      </c>
      <c r="L62" s="34"/>
      <c r="M62" s="82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2"/>
        <v xml:space="preserve"> </v>
      </c>
      <c r="L63" s="34"/>
      <c r="M63" s="82"/>
      <c r="N63" s="37"/>
    </row>
    <row r="64" spans="1:14" ht="12.75" customHeight="1" x14ac:dyDescent="0.3">
      <c r="A64" s="27"/>
      <c r="B64" s="41"/>
      <c r="C64" s="71"/>
      <c r="D64" s="28"/>
      <c r="E64" s="29"/>
      <c r="F64" s="56"/>
      <c r="G64" s="39"/>
      <c r="H64" s="51"/>
      <c r="I64" s="45"/>
      <c r="J64" s="17"/>
      <c r="K64" s="18" t="str">
        <f t="shared" si="2"/>
        <v xml:space="preserve"> </v>
      </c>
      <c r="L64" s="34"/>
      <c r="M64" s="82"/>
      <c r="N64" s="37"/>
    </row>
    <row r="65" spans="1:14" ht="12.75" customHeight="1" x14ac:dyDescent="0.3">
      <c r="A65" s="27"/>
      <c r="B65" s="41"/>
      <c r="C65" s="71"/>
      <c r="D65" s="28"/>
      <c r="E65" s="29"/>
      <c r="F65" s="56"/>
      <c r="G65" s="39"/>
      <c r="H65" s="51"/>
      <c r="I65" s="45"/>
      <c r="J65" s="17"/>
      <c r="K65" s="18" t="str">
        <f t="shared" si="2"/>
        <v xml:space="preserve"> </v>
      </c>
      <c r="L65" s="34"/>
      <c r="M65" s="82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39"/>
      <c r="H66" s="51"/>
      <c r="I66" s="45"/>
      <c r="J66" s="17"/>
      <c r="K66" s="18" t="str">
        <f t="shared" si="2"/>
        <v xml:space="preserve"> </v>
      </c>
      <c r="L66" s="34"/>
      <c r="M66" s="82"/>
      <c r="N66" s="37"/>
    </row>
    <row r="67" spans="1:14" ht="12.75" customHeight="1" x14ac:dyDescent="0.3">
      <c r="A67" s="27"/>
      <c r="B67" s="41"/>
      <c r="C67" s="71"/>
      <c r="D67" s="28"/>
      <c r="E67" s="29"/>
      <c r="F67" s="56"/>
      <c r="G67" s="39"/>
      <c r="H67" s="51"/>
      <c r="I67" s="45"/>
      <c r="J67" s="17"/>
      <c r="K67" s="18" t="str">
        <f t="shared" si="2"/>
        <v xml:space="preserve"> </v>
      </c>
      <c r="L67" s="34"/>
      <c r="M67" s="82"/>
      <c r="N67" s="37"/>
    </row>
    <row r="68" spans="1:14" ht="12.75" customHeight="1" x14ac:dyDescent="0.3">
      <c r="A68" s="27"/>
      <c r="B68" s="41"/>
      <c r="C68" s="71"/>
      <c r="D68" s="28"/>
      <c r="E68" s="29"/>
      <c r="F68" s="56"/>
      <c r="G68" s="39"/>
      <c r="H68" s="51"/>
      <c r="I68" s="45"/>
      <c r="J68" s="17"/>
      <c r="K68" s="18" t="str">
        <f t="shared" si="2"/>
        <v xml:space="preserve"> </v>
      </c>
      <c r="L68" s="34"/>
      <c r="M68" s="82"/>
      <c r="N68" s="37"/>
    </row>
    <row r="69" spans="1:14" ht="12.75" customHeight="1" x14ac:dyDescent="0.3">
      <c r="A69" s="27"/>
      <c r="B69" s="41"/>
      <c r="C69" s="71"/>
      <c r="D69" s="28"/>
      <c r="E69" s="29"/>
      <c r="F69" s="56"/>
      <c r="G69" s="39"/>
      <c r="H69" s="51"/>
      <c r="I69" s="45"/>
      <c r="J69" s="17"/>
      <c r="K69" s="18" t="str">
        <f t="shared" si="2"/>
        <v xml:space="preserve"> </v>
      </c>
      <c r="L69" s="34"/>
      <c r="M69" s="82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2"/>
        <v xml:space="preserve"> </v>
      </c>
      <c r="L70" s="34"/>
      <c r="M70" s="82"/>
      <c r="N70" s="37"/>
    </row>
    <row r="71" spans="1:14" ht="12.75" customHeight="1" x14ac:dyDescent="0.3">
      <c r="A71" s="27"/>
      <c r="B71" s="41"/>
      <c r="C71" s="71"/>
      <c r="D71" s="28"/>
      <c r="E71" s="29"/>
      <c r="F71" s="56"/>
      <c r="G71" s="39"/>
      <c r="H71" s="51"/>
      <c r="I71" s="45"/>
      <c r="J71" s="17"/>
      <c r="K71" s="18" t="str">
        <f t="shared" si="2"/>
        <v xml:space="preserve"> </v>
      </c>
      <c r="L71" s="34"/>
      <c r="M71" s="82"/>
      <c r="N71" s="37"/>
    </row>
    <row r="72" spans="1:14" ht="12.75" customHeight="1" x14ac:dyDescent="0.3">
      <c r="A72" s="27"/>
      <c r="B72" s="41"/>
      <c r="C72" s="71"/>
      <c r="D72" s="28"/>
      <c r="E72" s="29"/>
      <c r="F72" s="56"/>
      <c r="G72" s="39"/>
      <c r="H72" s="51"/>
      <c r="I72" s="45"/>
      <c r="J72" s="17"/>
      <c r="K72" s="18" t="str">
        <f t="shared" si="2"/>
        <v xml:space="preserve"> </v>
      </c>
      <c r="L72" s="34"/>
      <c r="M72" s="82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2"/>
        <v xml:space="preserve"> </v>
      </c>
      <c r="L73" s="34"/>
      <c r="M73" s="82"/>
      <c r="N73" s="37"/>
    </row>
    <row r="74" spans="1:14" ht="12.75" customHeight="1" x14ac:dyDescent="0.3">
      <c r="A74" s="27"/>
      <c r="B74" s="41"/>
      <c r="C74" s="71"/>
      <c r="D74" s="28"/>
      <c r="E74" s="29"/>
      <c r="F74" s="56"/>
      <c r="G74" s="39"/>
      <c r="H74" s="51"/>
      <c r="I74" s="45"/>
      <c r="J74" s="17"/>
      <c r="K74" s="18" t="str">
        <f t="shared" si="2"/>
        <v xml:space="preserve"> </v>
      </c>
      <c r="L74" s="34"/>
      <c r="M74" s="82"/>
      <c r="N74" s="37"/>
    </row>
    <row r="75" spans="1:14" ht="12.75" customHeight="1" x14ac:dyDescent="0.3">
      <c r="A75" s="27"/>
      <c r="B75" s="41"/>
      <c r="C75" s="71"/>
      <c r="D75" s="28"/>
      <c r="E75" s="29"/>
      <c r="F75" s="56"/>
      <c r="G75" s="39"/>
      <c r="H75" s="51"/>
      <c r="I75" s="45"/>
      <c r="J75" s="17"/>
      <c r="K75" s="18" t="str">
        <f t="shared" si="2"/>
        <v xml:space="preserve"> </v>
      </c>
      <c r="L75" s="34"/>
      <c r="M75" s="82"/>
      <c r="N75" s="37"/>
    </row>
    <row r="76" spans="1:14" ht="12.75" customHeight="1" x14ac:dyDescent="0.3">
      <c r="A76" s="27"/>
      <c r="B76" s="41"/>
      <c r="C76" s="71"/>
      <c r="D76" s="28"/>
      <c r="E76" s="29"/>
      <c r="F76" s="56"/>
      <c r="G76" s="39"/>
      <c r="H76" s="51"/>
      <c r="I76" s="45"/>
      <c r="J76" s="17"/>
      <c r="K76" s="18" t="str">
        <f t="shared" si="2"/>
        <v xml:space="preserve"> </v>
      </c>
      <c r="L76" s="34"/>
      <c r="M76" s="82"/>
      <c r="N76" s="37"/>
    </row>
    <row r="77" spans="1:14" ht="12.75" customHeight="1" x14ac:dyDescent="0.3">
      <c r="A77" s="26"/>
      <c r="B77" s="41"/>
      <c r="C77" s="71"/>
      <c r="D77" s="28"/>
      <c r="E77" s="29"/>
      <c r="F77" s="56"/>
      <c r="G77" s="39"/>
      <c r="H77" s="51"/>
      <c r="I77" s="45"/>
      <c r="J77" s="17"/>
      <c r="K77" s="18" t="str">
        <f t="shared" si="2"/>
        <v xml:space="preserve"> </v>
      </c>
      <c r="L77" s="34"/>
      <c r="M77" s="82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2"/>
        <v xml:space="preserve"> </v>
      </c>
      <c r="L78" s="34"/>
      <c r="M78" s="82"/>
      <c r="N78" s="37"/>
    </row>
    <row r="79" spans="1:14" ht="12.75" customHeight="1" x14ac:dyDescent="0.3">
      <c r="A79" s="27"/>
      <c r="B79" s="41"/>
      <c r="C79" s="71"/>
      <c r="D79" s="28"/>
      <c r="E79" s="29"/>
      <c r="F79" s="56"/>
      <c r="G79" s="39"/>
      <c r="H79" s="51"/>
      <c r="I79" s="45"/>
      <c r="J79" s="17"/>
      <c r="K79" s="18" t="str">
        <f t="shared" si="2"/>
        <v xml:space="preserve"> </v>
      </c>
      <c r="L79" s="34"/>
      <c r="M79" s="82"/>
      <c r="N79" s="37"/>
    </row>
    <row r="80" spans="1:14" ht="12.75" customHeight="1" x14ac:dyDescent="0.3">
      <c r="A80" s="27"/>
      <c r="B80" s="41"/>
      <c r="C80" s="71"/>
      <c r="D80" s="28"/>
      <c r="E80" s="29"/>
      <c r="F80" s="56"/>
      <c r="G80" s="39"/>
      <c r="H80" s="51"/>
      <c r="I80" s="45"/>
      <c r="J80" s="17"/>
      <c r="K80" s="18" t="str">
        <f t="shared" si="2"/>
        <v xml:space="preserve"> </v>
      </c>
      <c r="L80" s="34"/>
      <c r="M80" s="82"/>
      <c r="N80" s="37"/>
    </row>
    <row r="81" spans="1:14" ht="12.75" customHeight="1" x14ac:dyDescent="0.3">
      <c r="A81" s="27"/>
      <c r="B81" s="41"/>
      <c r="C81" s="71"/>
      <c r="D81" s="28"/>
      <c r="E81" s="29"/>
      <c r="F81" s="56"/>
      <c r="G81" s="39"/>
      <c r="H81" s="51"/>
      <c r="I81" s="45"/>
      <c r="J81" s="17"/>
      <c r="K81" s="18" t="str">
        <f t="shared" si="2"/>
        <v xml:space="preserve"> </v>
      </c>
      <c r="L81" s="34"/>
      <c r="M81" s="82"/>
      <c r="N81" s="37"/>
    </row>
    <row r="82" spans="1:14" ht="12.75" customHeight="1" x14ac:dyDescent="0.3">
      <c r="A82" s="27"/>
      <c r="B82" s="41"/>
      <c r="C82" s="71"/>
      <c r="D82" s="28"/>
      <c r="E82" s="29"/>
      <c r="F82" s="56"/>
      <c r="G82" s="39"/>
      <c r="H82" s="51"/>
      <c r="I82" s="45"/>
      <c r="J82" s="17"/>
      <c r="K82" s="18" t="str">
        <f t="shared" si="2"/>
        <v xml:space="preserve"> </v>
      </c>
      <c r="L82" s="34"/>
      <c r="M82" s="82"/>
      <c r="N82" s="37"/>
    </row>
    <row r="83" spans="1:14" ht="12.75" customHeight="1" x14ac:dyDescent="0.3">
      <c r="A83" s="27"/>
      <c r="B83" s="41"/>
      <c r="C83" s="71"/>
      <c r="D83" s="28"/>
      <c r="E83" s="29"/>
      <c r="F83" s="56"/>
      <c r="G83" s="39"/>
      <c r="H83" s="51"/>
      <c r="I83" s="45"/>
      <c r="J83" s="17"/>
      <c r="K83" s="18" t="str">
        <f t="shared" si="2"/>
        <v xml:space="preserve"> </v>
      </c>
      <c r="L83" s="34"/>
      <c r="M83" s="82"/>
      <c r="N83" s="37"/>
    </row>
    <row r="84" spans="1:14" ht="12.75" customHeight="1" x14ac:dyDescent="0.3">
      <c r="A84" s="27"/>
      <c r="B84" s="41"/>
      <c r="C84" s="71"/>
      <c r="D84" s="28"/>
      <c r="E84" s="29"/>
      <c r="F84" s="56"/>
      <c r="G84" s="39"/>
      <c r="H84" s="51"/>
      <c r="I84" s="45"/>
      <c r="J84" s="17"/>
      <c r="K84" s="18" t="str">
        <f t="shared" si="2"/>
        <v xml:space="preserve"> </v>
      </c>
      <c r="L84" s="34"/>
      <c r="M84" s="82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2"/>
        <v xml:space="preserve"> </v>
      </c>
      <c r="L85" s="34"/>
      <c r="M85" s="82"/>
      <c r="N85" s="37"/>
    </row>
    <row r="86" spans="1:14" ht="12.75" customHeight="1" x14ac:dyDescent="0.3">
      <c r="A86" s="27"/>
      <c r="B86" s="41"/>
      <c r="C86" s="71"/>
      <c r="D86" s="28"/>
      <c r="E86" s="29"/>
      <c r="F86" s="56"/>
      <c r="G86" s="39"/>
      <c r="H86" s="51"/>
      <c r="I86" s="45"/>
      <c r="J86" s="17"/>
      <c r="K86" s="18" t="str">
        <f t="shared" si="2"/>
        <v xml:space="preserve"> </v>
      </c>
      <c r="L86" s="34"/>
      <c r="M86" s="82"/>
      <c r="N86" s="37"/>
    </row>
    <row r="87" spans="1:14" ht="12.75" customHeight="1" x14ac:dyDescent="0.3">
      <c r="A87" s="27"/>
      <c r="B87" s="41"/>
      <c r="C87" s="71"/>
      <c r="D87" s="28"/>
      <c r="E87" s="29"/>
      <c r="F87" s="56"/>
      <c r="G87" s="39"/>
      <c r="H87" s="51"/>
      <c r="I87" s="45"/>
      <c r="J87" s="17"/>
      <c r="K87" s="18" t="str">
        <f t="shared" si="2"/>
        <v xml:space="preserve"> </v>
      </c>
      <c r="L87" s="34"/>
      <c r="M87" s="82"/>
      <c r="N87" s="37"/>
    </row>
    <row r="88" spans="1:14" ht="12.75" customHeight="1" x14ac:dyDescent="0.3">
      <c r="A88" s="27"/>
      <c r="B88" s="41"/>
      <c r="C88" s="71"/>
      <c r="D88" s="28"/>
      <c r="E88" s="29"/>
      <c r="F88" s="56"/>
      <c r="G88" s="39"/>
      <c r="H88" s="51"/>
      <c r="I88" s="45"/>
      <c r="J88" s="17"/>
      <c r="K88" s="18" t="str">
        <f t="shared" si="2"/>
        <v xml:space="preserve"> </v>
      </c>
      <c r="L88" s="34"/>
      <c r="M88" s="82"/>
      <c r="N88" s="37"/>
    </row>
    <row r="89" spans="1:14" ht="12.75" customHeight="1" x14ac:dyDescent="0.3">
      <c r="A89" s="27"/>
      <c r="B89" s="41"/>
      <c r="C89" s="71"/>
      <c r="D89" s="28"/>
      <c r="E89" s="29"/>
      <c r="F89" s="56"/>
      <c r="G89" s="39"/>
      <c r="H89" s="51"/>
      <c r="I89" s="45"/>
      <c r="J89" s="17"/>
      <c r="K89" s="18" t="str">
        <f t="shared" si="2"/>
        <v xml:space="preserve"> </v>
      </c>
      <c r="L89" s="34"/>
      <c r="M89" s="82"/>
      <c r="N89" s="37"/>
    </row>
    <row r="90" spans="1:14" ht="12.75" customHeight="1" x14ac:dyDescent="0.3">
      <c r="A90" s="27"/>
      <c r="B90" s="41"/>
      <c r="C90" s="71"/>
      <c r="D90" s="28"/>
      <c r="E90" s="29"/>
      <c r="F90" s="56"/>
      <c r="G90" s="39"/>
      <c r="H90" s="51"/>
      <c r="I90" s="45"/>
      <c r="J90" s="17"/>
      <c r="K90" s="18" t="str">
        <f t="shared" si="2"/>
        <v xml:space="preserve"> </v>
      </c>
      <c r="L90" s="34"/>
      <c r="M90" s="82"/>
      <c r="N90" s="37"/>
    </row>
    <row r="91" spans="1:14" ht="12.75" customHeight="1" x14ac:dyDescent="0.3">
      <c r="A91" s="27"/>
      <c r="B91" s="41"/>
      <c r="C91" s="71"/>
      <c r="D91" s="28"/>
      <c r="E91" s="29"/>
      <c r="F91" s="56"/>
      <c r="G91" s="39"/>
      <c r="H91" s="51"/>
      <c r="I91" s="45"/>
      <c r="J91" s="17"/>
      <c r="K91" s="18" t="str">
        <f t="shared" si="2"/>
        <v xml:space="preserve"> </v>
      </c>
      <c r="L91" s="34"/>
      <c r="M91" s="82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2"/>
        <v xml:space="preserve"> </v>
      </c>
      <c r="L92" s="34"/>
      <c r="M92" s="82"/>
      <c r="N92" s="37"/>
    </row>
    <row r="93" spans="1:14" ht="12.75" customHeight="1" x14ac:dyDescent="0.3">
      <c r="A93" s="27"/>
      <c r="B93" s="41"/>
      <c r="C93" s="71"/>
      <c r="D93" s="28"/>
      <c r="E93" s="29"/>
      <c r="F93" s="56"/>
      <c r="G93" s="39"/>
      <c r="H93" s="51"/>
      <c r="I93" s="45"/>
      <c r="J93" s="17"/>
      <c r="K93" s="18" t="str">
        <f t="shared" si="2"/>
        <v xml:space="preserve"> </v>
      </c>
      <c r="L93" s="34"/>
      <c r="M93" s="82"/>
      <c r="N93" s="37"/>
    </row>
    <row r="94" spans="1:14" ht="12.75" customHeight="1" x14ac:dyDescent="0.3">
      <c r="A94" s="27"/>
      <c r="B94" s="41"/>
      <c r="C94" s="71"/>
      <c r="D94" s="28"/>
      <c r="E94" s="29"/>
      <c r="F94" s="56"/>
      <c r="G94" s="39"/>
      <c r="H94" s="51"/>
      <c r="I94" s="45"/>
      <c r="J94" s="17"/>
      <c r="K94" s="18" t="str">
        <f t="shared" si="2"/>
        <v xml:space="preserve"> </v>
      </c>
      <c r="L94" s="34"/>
      <c r="M94" s="82"/>
      <c r="N94" s="37"/>
    </row>
    <row r="95" spans="1:14" ht="12.75" customHeight="1" x14ac:dyDescent="0.3">
      <c r="A95" s="27"/>
      <c r="B95" s="41"/>
      <c r="C95" s="71"/>
      <c r="D95" s="28"/>
      <c r="E95" s="29"/>
      <c r="F95" s="56"/>
      <c r="G95" s="39"/>
      <c r="H95" s="51"/>
      <c r="I95" s="45"/>
      <c r="J95" s="17"/>
      <c r="K95" s="18" t="str">
        <f t="shared" si="2"/>
        <v xml:space="preserve"> </v>
      </c>
      <c r="L95" s="34"/>
      <c r="M95" s="82"/>
      <c r="N95" s="37"/>
    </row>
    <row r="96" spans="1:14" ht="12.75" customHeight="1" x14ac:dyDescent="0.3">
      <c r="A96" s="27"/>
      <c r="B96" s="41"/>
      <c r="C96" s="71"/>
      <c r="D96" s="28"/>
      <c r="E96" s="29"/>
      <c r="F96" s="56"/>
      <c r="G96" s="39"/>
      <c r="H96" s="51"/>
      <c r="I96" s="45"/>
      <c r="J96" s="17"/>
      <c r="K96" s="18" t="str">
        <f t="shared" si="2"/>
        <v xml:space="preserve"> </v>
      </c>
      <c r="L96" s="34"/>
      <c r="M96" s="82"/>
      <c r="N96" s="37"/>
    </row>
    <row r="97" spans="1:14" ht="12.75" customHeight="1" x14ac:dyDescent="0.3">
      <c r="A97" s="27"/>
      <c r="B97" s="41"/>
      <c r="C97" s="71"/>
      <c r="D97" s="28"/>
      <c r="E97" s="29"/>
      <c r="F97" s="56"/>
      <c r="G97" s="39"/>
      <c r="H97" s="51"/>
      <c r="I97" s="45"/>
      <c r="J97" s="17"/>
      <c r="K97" s="18" t="str">
        <f t="shared" si="2"/>
        <v xml:space="preserve"> </v>
      </c>
      <c r="L97" s="34"/>
      <c r="M97" s="82"/>
      <c r="N97" s="37"/>
    </row>
    <row r="98" spans="1:14" ht="12.75" customHeight="1" x14ac:dyDescent="0.3">
      <c r="A98" s="27"/>
      <c r="B98" s="41"/>
      <c r="C98" s="71"/>
      <c r="D98" s="28"/>
      <c r="E98" s="29"/>
      <c r="F98" s="56"/>
      <c r="G98" s="39"/>
      <c r="H98" s="51"/>
      <c r="I98" s="45"/>
      <c r="J98" s="17"/>
      <c r="K98" s="18" t="str">
        <f t="shared" si="2"/>
        <v xml:space="preserve"> </v>
      </c>
      <c r="L98" s="34"/>
      <c r="M98" s="82"/>
      <c r="N98" s="37"/>
    </row>
    <row r="99" spans="1:14" ht="12.75" customHeight="1" x14ac:dyDescent="0.3">
      <c r="A99" s="26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2"/>
        <v xml:space="preserve"> </v>
      </c>
      <c r="L99" s="34"/>
      <c r="M99" s="82"/>
      <c r="N99" s="37"/>
    </row>
    <row r="100" spans="1:14" ht="12.75" customHeight="1" x14ac:dyDescent="0.3">
      <c r="A100" s="27"/>
      <c r="B100" s="41"/>
      <c r="C100" s="71"/>
      <c r="D100" s="28"/>
      <c r="E100" s="29"/>
      <c r="F100" s="56"/>
      <c r="G100" s="39"/>
      <c r="H100" s="51"/>
      <c r="I100" s="45"/>
      <c r="J100" s="17"/>
      <c r="K100" s="18" t="str">
        <f t="shared" si="2"/>
        <v xml:space="preserve"> </v>
      </c>
      <c r="L100" s="34"/>
      <c r="M100" s="82"/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/>
      <c r="G101" s="39"/>
      <c r="H101" s="51"/>
      <c r="I101" s="45"/>
      <c r="J101" s="17"/>
      <c r="K101" s="18" t="str">
        <f t="shared" si="2"/>
        <v xml:space="preserve"> </v>
      </c>
      <c r="L101" s="34"/>
      <c r="M101" s="82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2"/>
        <v xml:space="preserve"> </v>
      </c>
      <c r="L102" s="34"/>
      <c r="M102" s="82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2"/>
        <v xml:space="preserve"> </v>
      </c>
      <c r="L103" s="34"/>
      <c r="M103" s="82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2"/>
        <v xml:space="preserve"> </v>
      </c>
      <c r="L104" s="34"/>
      <c r="M104" s="82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2"/>
        <v xml:space="preserve"> </v>
      </c>
      <c r="L105" s="34"/>
      <c r="M105" s="82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2"/>
        <v xml:space="preserve"> </v>
      </c>
      <c r="L106" s="34"/>
      <c r="M106" s="82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2"/>
        <v xml:space="preserve"> </v>
      </c>
      <c r="L107" s="34"/>
      <c r="M107" s="82"/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2"/>
        <v xml:space="preserve"> </v>
      </c>
      <c r="L108" s="34"/>
      <c r="M108" s="82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2"/>
        <v xml:space="preserve"> </v>
      </c>
      <c r="L109" s="34"/>
      <c r="M109" s="82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2"/>
        <v xml:space="preserve"> </v>
      </c>
      <c r="L110" s="34"/>
      <c r="M110" s="82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2"/>
        <v xml:space="preserve"> </v>
      </c>
      <c r="L111" s="34"/>
      <c r="M111" s="82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2"/>
        <v xml:space="preserve"> </v>
      </c>
      <c r="L112" s="34"/>
      <c r="M112" s="82"/>
      <c r="N112" s="37"/>
    </row>
    <row r="113" spans="1:14" ht="12.75" customHeight="1" x14ac:dyDescent="0.3">
      <c r="A113" s="27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2"/>
        <v xml:space="preserve"> </v>
      </c>
      <c r="L113" s="34"/>
      <c r="M113" s="82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2"/>
        <v xml:space="preserve"> </v>
      </c>
      <c r="L114" s="34"/>
      <c r="M114" s="82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2"/>
        <v xml:space="preserve"> </v>
      </c>
      <c r="L115" s="34"/>
      <c r="M115" s="82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2"/>
        <v xml:space="preserve"> </v>
      </c>
      <c r="L116" s="34"/>
      <c r="M116" s="82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2"/>
        <v xml:space="preserve"> </v>
      </c>
      <c r="L117" s="34"/>
      <c r="M117" s="82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2"/>
        <v xml:space="preserve"> </v>
      </c>
      <c r="L118" s="34"/>
      <c r="M118" s="82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2"/>
        <v xml:space="preserve"> </v>
      </c>
      <c r="L119" s="34"/>
      <c r="M119" s="82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ref="K120:K183" si="3">IF(I120,IF(ISNUMBER(J120),J120*I120," ")," ")</f>
        <v xml:space="preserve"> </v>
      </c>
      <c r="L120" s="34"/>
      <c r="M120" s="82"/>
      <c r="N120" s="37"/>
    </row>
    <row r="121" spans="1:14" ht="12.75" customHeight="1" x14ac:dyDescent="0.3">
      <c r="A121" s="26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3"/>
        <v xml:space="preserve"> </v>
      </c>
      <c r="L121" s="34"/>
      <c r="M121" s="82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3"/>
        <v xml:space="preserve"> </v>
      </c>
      <c r="L122" s="34"/>
      <c r="M122" s="82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3"/>
        <v xml:space="preserve"> </v>
      </c>
      <c r="L123" s="34"/>
      <c r="M123" s="82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3"/>
        <v xml:space="preserve"> </v>
      </c>
      <c r="L124" s="34"/>
      <c r="M124" s="82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3"/>
        <v xml:space="preserve"> </v>
      </c>
      <c r="L125" s="34"/>
      <c r="M125" s="82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3"/>
        <v xml:space="preserve"> </v>
      </c>
      <c r="L126" s="34"/>
      <c r="M126" s="82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3"/>
        <v xml:space="preserve"> </v>
      </c>
      <c r="L127" s="34"/>
      <c r="M127" s="82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3"/>
        <v xml:space="preserve"> </v>
      </c>
      <c r="L128" s="34"/>
      <c r="M128" s="82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3"/>
        <v xml:space="preserve"> </v>
      </c>
      <c r="L129" s="34"/>
      <c r="M129" s="82"/>
      <c r="N129" s="37"/>
    </row>
    <row r="130" spans="1:14" ht="12.75" customHeight="1" x14ac:dyDescent="0.3">
      <c r="A130" s="27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3"/>
        <v xml:space="preserve"> </v>
      </c>
      <c r="L130" s="34"/>
      <c r="M130" s="82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3"/>
        <v xml:space="preserve"> </v>
      </c>
      <c r="L131" s="34"/>
      <c r="M131" s="82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3"/>
        <v xml:space="preserve"> </v>
      </c>
      <c r="L132" s="34"/>
      <c r="M132" s="82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3"/>
        <v xml:space="preserve"> </v>
      </c>
      <c r="L133" s="34"/>
      <c r="M133" s="82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3"/>
        <v xml:space="preserve"> </v>
      </c>
      <c r="L134" s="34"/>
      <c r="M134" s="82"/>
      <c r="N134" s="37"/>
    </row>
    <row r="135" spans="1:14" ht="12.75" customHeight="1" x14ac:dyDescent="0.3">
      <c r="A135" s="27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si="3"/>
        <v xml:space="preserve"> </v>
      </c>
      <c r="L135" s="34"/>
      <c r="M135" s="82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3"/>
        <v xml:space="preserve"> </v>
      </c>
      <c r="L136" s="34"/>
      <c r="M136" s="82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3"/>
        <v xml:space="preserve"> </v>
      </c>
      <c r="L137" s="34"/>
      <c r="M137" s="82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3"/>
        <v xml:space="preserve"> </v>
      </c>
      <c r="L138" s="34"/>
      <c r="M138" s="82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3"/>
        <v xml:space="preserve"> </v>
      </c>
      <c r="L139" s="34"/>
      <c r="M139" s="82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3"/>
        <v xml:space="preserve"> </v>
      </c>
      <c r="L140" s="34"/>
      <c r="M140" s="82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3"/>
        <v xml:space="preserve"> </v>
      </c>
      <c r="L141" s="34"/>
      <c r="M141" s="82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3"/>
        <v xml:space="preserve"> </v>
      </c>
      <c r="L142" s="34"/>
      <c r="M142" s="82"/>
      <c r="N142" s="37"/>
    </row>
    <row r="143" spans="1:14" ht="12.75" customHeight="1" x14ac:dyDescent="0.3">
      <c r="A143" s="26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3"/>
        <v xml:space="preserve"> </v>
      </c>
      <c r="L143" s="34"/>
      <c r="M143" s="82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3"/>
        <v xml:space="preserve"> </v>
      </c>
      <c r="L144" s="34"/>
      <c r="M144" s="82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3"/>
        <v xml:space="preserve"> </v>
      </c>
      <c r="L145" s="34"/>
      <c r="M145" s="82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3"/>
        <v xml:space="preserve"> </v>
      </c>
      <c r="L146" s="34"/>
      <c r="M146" s="82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3"/>
        <v xml:space="preserve"> </v>
      </c>
      <c r="L147" s="34"/>
      <c r="M147" s="82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3"/>
        <v xml:space="preserve"> </v>
      </c>
      <c r="L148" s="34"/>
      <c r="M148" s="82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3"/>
        <v xml:space="preserve"> </v>
      </c>
      <c r="L149" s="34"/>
      <c r="M149" s="82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3"/>
        <v xml:space="preserve"> </v>
      </c>
      <c r="L150" s="34"/>
      <c r="M150" s="82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3"/>
        <v xml:space="preserve"> </v>
      </c>
      <c r="L151" s="34"/>
      <c r="M151" s="82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3"/>
        <v xml:space="preserve"> </v>
      </c>
      <c r="L152" s="34"/>
      <c r="M152" s="82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3"/>
        <v xml:space="preserve"> </v>
      </c>
      <c r="L153" s="34"/>
      <c r="M153" s="82"/>
      <c r="N153" s="37"/>
    </row>
    <row r="154" spans="1:14" ht="12.75" customHeight="1" x14ac:dyDescent="0.3">
      <c r="A154" s="27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3"/>
        <v xml:space="preserve"> </v>
      </c>
      <c r="L154" s="34"/>
      <c r="M154" s="82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3"/>
        <v xml:space="preserve"> </v>
      </c>
      <c r="L155" s="34"/>
      <c r="M155" s="82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3"/>
        <v xml:space="preserve"> </v>
      </c>
      <c r="L156" s="34"/>
      <c r="M156" s="82"/>
      <c r="N156" s="37"/>
    </row>
    <row r="157" spans="1:14" ht="12.75" customHeight="1" x14ac:dyDescent="0.3">
      <c r="A157" s="27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3"/>
        <v xml:space="preserve"> </v>
      </c>
      <c r="L157" s="34"/>
      <c r="M157" s="82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3"/>
        <v xml:space="preserve"> </v>
      </c>
      <c r="L158" s="34"/>
      <c r="M158" s="82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3"/>
        <v xml:space="preserve"> </v>
      </c>
      <c r="L159" s="34"/>
      <c r="M159" s="82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3"/>
        <v xml:space="preserve"> </v>
      </c>
      <c r="L160" s="34"/>
      <c r="M160" s="82"/>
      <c r="N160" s="37"/>
    </row>
    <row r="161" spans="1:14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3"/>
        <v xml:space="preserve"> </v>
      </c>
      <c r="L161" s="34"/>
      <c r="M161" s="82"/>
      <c r="N161" s="37"/>
    </row>
    <row r="162" spans="1:14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3"/>
        <v xml:space="preserve"> </v>
      </c>
      <c r="L162" s="34"/>
      <c r="M162" s="82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3"/>
        <v xml:space="preserve"> </v>
      </c>
      <c r="L163" s="34"/>
      <c r="M163" s="82"/>
      <c r="N163" s="37"/>
    </row>
    <row r="164" spans="1:14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3"/>
        <v xml:space="preserve"> </v>
      </c>
      <c r="L164" s="34"/>
      <c r="M164" s="82"/>
      <c r="N164" s="37"/>
    </row>
    <row r="165" spans="1:14" ht="12.75" customHeight="1" x14ac:dyDescent="0.3">
      <c r="A165" s="26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3"/>
        <v xml:space="preserve"> </v>
      </c>
      <c r="L165" s="34"/>
      <c r="M165" s="82"/>
      <c r="N165" s="37"/>
    </row>
    <row r="166" spans="1:14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3"/>
        <v xml:space="preserve"> </v>
      </c>
      <c r="L166" s="34"/>
      <c r="M166" s="82"/>
      <c r="N166" s="37"/>
    </row>
    <row r="167" spans="1:14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3"/>
        <v xml:space="preserve"> </v>
      </c>
      <c r="L167" s="34"/>
      <c r="M167" s="82"/>
      <c r="N167" s="37"/>
    </row>
    <row r="168" spans="1:14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3"/>
        <v xml:space="preserve"> </v>
      </c>
      <c r="L168" s="34"/>
      <c r="M168" s="82"/>
      <c r="N168" s="37"/>
    </row>
    <row r="169" spans="1:14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3"/>
        <v xml:space="preserve"> </v>
      </c>
      <c r="L169" s="34"/>
      <c r="M169" s="82"/>
      <c r="N169" s="37"/>
    </row>
    <row r="170" spans="1:14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3"/>
        <v xml:space="preserve"> </v>
      </c>
      <c r="L170" s="34"/>
      <c r="M170" s="82"/>
      <c r="N170" s="37"/>
    </row>
    <row r="171" spans="1:14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3"/>
        <v xml:space="preserve"> </v>
      </c>
      <c r="L171" s="34"/>
      <c r="M171" s="82"/>
      <c r="N171" s="37"/>
    </row>
    <row r="172" spans="1:14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3"/>
        <v xml:space="preserve"> </v>
      </c>
      <c r="L172" s="34"/>
      <c r="M172" s="82"/>
      <c r="N172" s="37"/>
    </row>
    <row r="173" spans="1:14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3"/>
        <v xml:space="preserve"> </v>
      </c>
      <c r="L173" s="34"/>
      <c r="M173" s="82"/>
      <c r="N173" s="37"/>
    </row>
    <row r="174" spans="1:14" ht="12.75" customHeight="1" x14ac:dyDescent="0.3">
      <c r="A174" s="27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3"/>
        <v xml:space="preserve"> </v>
      </c>
      <c r="L174" s="34"/>
      <c r="M174" s="82"/>
      <c r="N174" s="37"/>
    </row>
    <row r="175" spans="1:14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3"/>
        <v xml:space="preserve"> </v>
      </c>
      <c r="L175" s="34"/>
      <c r="M175" s="82"/>
      <c r="N175" s="37"/>
    </row>
    <row r="176" spans="1:14" ht="12.75" customHeight="1" x14ac:dyDescent="0.3">
      <c r="A176" s="27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3"/>
        <v xml:space="preserve"> </v>
      </c>
      <c r="L176" s="34"/>
      <c r="M176" s="82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3"/>
        <v xml:space="preserve"> </v>
      </c>
      <c r="L177" s="34"/>
      <c r="M177" s="82"/>
      <c r="N177" s="37"/>
    </row>
    <row r="178" spans="1:14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3"/>
        <v xml:space="preserve"> </v>
      </c>
      <c r="L178" s="34"/>
      <c r="M178" s="82"/>
      <c r="N178" s="37"/>
    </row>
    <row r="179" spans="1:14" ht="12.75" customHeight="1" x14ac:dyDescent="0.3">
      <c r="A179" s="27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3"/>
        <v xml:space="preserve"> </v>
      </c>
      <c r="L179" s="34"/>
      <c r="M179" s="82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3"/>
        <v xml:space="preserve"> </v>
      </c>
      <c r="L180" s="34"/>
      <c r="M180" s="82"/>
      <c r="N180" s="37"/>
    </row>
    <row r="181" spans="1:14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3"/>
        <v xml:space="preserve"> </v>
      </c>
      <c r="L181" s="34"/>
      <c r="M181" s="82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3"/>
        <v xml:space="preserve"> </v>
      </c>
      <c r="L182" s="34"/>
      <c r="M182" s="82"/>
      <c r="N182" s="37"/>
    </row>
    <row r="183" spans="1:14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3"/>
        <v xml:space="preserve"> </v>
      </c>
      <c r="L183" s="34"/>
      <c r="M183" s="82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ref="K184:K247" si="4">IF(I184,IF(ISNUMBER(J184),J184*I184," ")," ")</f>
        <v xml:space="preserve"> </v>
      </c>
      <c r="L184" s="34"/>
      <c r="M184" s="82"/>
      <c r="N184" s="37"/>
    </row>
    <row r="185" spans="1:14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4"/>
        <v xml:space="preserve"> </v>
      </c>
      <c r="L185" s="34"/>
      <c r="M185" s="82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si="4"/>
        <v xml:space="preserve"> </v>
      </c>
      <c r="L186" s="34"/>
      <c r="M186" s="82"/>
      <c r="N186" s="37"/>
    </row>
    <row r="187" spans="1:14" ht="12.75" customHeight="1" x14ac:dyDescent="0.3">
      <c r="A187" s="26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4"/>
        <v xml:space="preserve"> </v>
      </c>
      <c r="L187" s="34"/>
      <c r="M187" s="82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4"/>
        <v xml:space="preserve"> </v>
      </c>
      <c r="L188" s="34"/>
      <c r="M188" s="82"/>
      <c r="N188" s="37"/>
    </row>
    <row r="189" spans="1:14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4"/>
        <v xml:space="preserve"> </v>
      </c>
      <c r="L189" s="34"/>
      <c r="M189" s="82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4"/>
        <v xml:space="preserve"> </v>
      </c>
      <c r="L190" s="34"/>
      <c r="M190" s="82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4"/>
        <v xml:space="preserve"> </v>
      </c>
      <c r="L191" s="34"/>
      <c r="M191" s="82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4"/>
        <v xml:space="preserve"> </v>
      </c>
      <c r="L192" s="34"/>
      <c r="M192" s="82"/>
      <c r="N192" s="37"/>
    </row>
    <row r="193" spans="1:14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4"/>
        <v xml:space="preserve"> </v>
      </c>
      <c r="L193" s="34"/>
      <c r="M193" s="82"/>
      <c r="N193" s="37"/>
    </row>
    <row r="194" spans="1:14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4"/>
        <v xml:space="preserve"> </v>
      </c>
      <c r="L194" s="34"/>
      <c r="M194" s="82"/>
      <c r="N194" s="37"/>
    </row>
    <row r="195" spans="1:14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4"/>
        <v xml:space="preserve"> </v>
      </c>
      <c r="L195" s="34"/>
      <c r="M195" s="82"/>
      <c r="N195" s="37"/>
    </row>
    <row r="196" spans="1:14" ht="12.75" customHeight="1" x14ac:dyDescent="0.3">
      <c r="A196" s="27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4"/>
        <v xml:space="preserve"> </v>
      </c>
      <c r="L196" s="34"/>
      <c r="M196" s="82"/>
      <c r="N196" s="37"/>
    </row>
    <row r="197" spans="1:14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4"/>
        <v xml:space="preserve"> </v>
      </c>
      <c r="L197" s="34"/>
      <c r="M197" s="82"/>
      <c r="N197" s="37"/>
    </row>
    <row r="198" spans="1:14" ht="12.75" customHeight="1" x14ac:dyDescent="0.3">
      <c r="A198" s="27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4"/>
        <v xml:space="preserve"> </v>
      </c>
      <c r="L198" s="34"/>
      <c r="M198" s="82"/>
      <c r="N198" s="37"/>
    </row>
    <row r="199" spans="1:14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si="4"/>
        <v xml:space="preserve"> </v>
      </c>
      <c r="L199" s="34"/>
      <c r="M199" s="82"/>
      <c r="N199" s="37"/>
    </row>
    <row r="200" spans="1:14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4"/>
        <v xml:space="preserve"> </v>
      </c>
      <c r="L200" s="34"/>
      <c r="M200" s="82"/>
      <c r="N200" s="37"/>
    </row>
    <row r="201" spans="1:14" ht="12.75" customHeight="1" x14ac:dyDescent="0.3">
      <c r="A201" s="27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4"/>
        <v xml:space="preserve"> </v>
      </c>
      <c r="L201" s="34"/>
      <c r="M201" s="82"/>
      <c r="N201" s="37"/>
    </row>
    <row r="202" spans="1:14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4"/>
        <v xml:space="preserve"> </v>
      </c>
      <c r="L202" s="34"/>
      <c r="M202" s="82"/>
      <c r="N202" s="37"/>
    </row>
    <row r="203" spans="1:14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4"/>
        <v xml:space="preserve"> </v>
      </c>
      <c r="L203" s="34"/>
      <c r="M203" s="82"/>
      <c r="N203" s="37"/>
    </row>
    <row r="204" spans="1:14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4"/>
        <v xml:space="preserve"> </v>
      </c>
      <c r="L204" s="34"/>
      <c r="M204" s="82"/>
      <c r="N204" s="37"/>
    </row>
    <row r="205" spans="1:14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4"/>
        <v xml:space="preserve"> </v>
      </c>
      <c r="L205" s="34"/>
      <c r="M205" s="82"/>
      <c r="N205" s="37"/>
    </row>
    <row r="206" spans="1:14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4"/>
        <v xml:space="preserve"> </v>
      </c>
      <c r="L206" s="34"/>
      <c r="M206" s="82"/>
      <c r="N206" s="37"/>
    </row>
    <row r="207" spans="1:14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4"/>
        <v xml:space="preserve"> </v>
      </c>
      <c r="L207" s="34"/>
      <c r="M207" s="82"/>
      <c r="N207" s="37"/>
    </row>
    <row r="208" spans="1:14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4"/>
        <v xml:space="preserve"> </v>
      </c>
      <c r="L208" s="34"/>
      <c r="M208" s="82"/>
      <c r="N208" s="37"/>
    </row>
    <row r="209" spans="1:14" ht="12.75" customHeight="1" x14ac:dyDescent="0.3">
      <c r="A209" s="26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4"/>
        <v xml:space="preserve"> </v>
      </c>
      <c r="L209" s="34"/>
      <c r="M209" s="82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4"/>
        <v xml:space="preserve"> </v>
      </c>
      <c r="L210" s="34"/>
      <c r="M210" s="82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4"/>
        <v xml:space="preserve"> </v>
      </c>
      <c r="L211" s="34"/>
      <c r="M211" s="82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4"/>
        <v xml:space="preserve"> </v>
      </c>
      <c r="L212" s="34"/>
      <c r="M212" s="82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4"/>
        <v xml:space="preserve"> </v>
      </c>
      <c r="L213" s="34"/>
      <c r="M213" s="82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4"/>
        <v xml:space="preserve"> </v>
      </c>
      <c r="L214" s="34"/>
      <c r="M214" s="82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4"/>
        <v xml:space="preserve"> </v>
      </c>
      <c r="L215" s="34"/>
      <c r="M215" s="82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4"/>
        <v xml:space="preserve"> </v>
      </c>
      <c r="L216" s="34"/>
      <c r="M216" s="82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4"/>
        <v xml:space="preserve"> </v>
      </c>
      <c r="L217" s="34"/>
      <c r="M217" s="82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4"/>
        <v xml:space="preserve"> </v>
      </c>
      <c r="L218" s="34"/>
      <c r="M218" s="82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4"/>
        <v xml:space="preserve"> </v>
      </c>
      <c r="L219" s="34"/>
      <c r="M219" s="82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4"/>
        <v xml:space="preserve"> </v>
      </c>
      <c r="L220" s="34"/>
      <c r="M220" s="82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4"/>
        <v xml:space="preserve"> </v>
      </c>
      <c r="L221" s="34"/>
      <c r="M221" s="82"/>
      <c r="N221" s="37"/>
    </row>
    <row r="222" spans="1:14" ht="12.75" customHeight="1" x14ac:dyDescent="0.3">
      <c r="A222" s="27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4"/>
        <v xml:space="preserve"> </v>
      </c>
      <c r="L222" s="34"/>
      <c r="M222" s="82"/>
      <c r="N222" s="37"/>
    </row>
    <row r="223" spans="1:14" ht="12.75" customHeight="1" x14ac:dyDescent="0.3">
      <c r="A223" s="27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4"/>
        <v xml:space="preserve"> </v>
      </c>
      <c r="L223" s="34"/>
      <c r="M223" s="82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4"/>
        <v xml:space="preserve"> </v>
      </c>
      <c r="L224" s="34"/>
      <c r="M224" s="82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4"/>
        <v xml:space="preserve"> </v>
      </c>
      <c r="L225" s="34"/>
      <c r="M225" s="82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4"/>
        <v xml:space="preserve"> </v>
      </c>
      <c r="L226" s="34"/>
      <c r="M226" s="82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4"/>
        <v xml:space="preserve"> </v>
      </c>
      <c r="L227" s="34"/>
      <c r="M227" s="82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4"/>
        <v xml:space="preserve"> </v>
      </c>
      <c r="L228" s="34"/>
      <c r="M228" s="82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4"/>
        <v xml:space="preserve"> </v>
      </c>
      <c r="L229" s="34"/>
      <c r="M229" s="82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4"/>
        <v xml:space="preserve"> </v>
      </c>
      <c r="L230" s="34"/>
      <c r="M230" s="82"/>
      <c r="N230" s="37"/>
    </row>
    <row r="231" spans="1:14" ht="12.75" customHeight="1" x14ac:dyDescent="0.3">
      <c r="A231" s="26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4"/>
        <v xml:space="preserve"> </v>
      </c>
      <c r="L231" s="34"/>
      <c r="M231" s="82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4"/>
        <v xml:space="preserve"> </v>
      </c>
      <c r="L232" s="34"/>
      <c r="M232" s="82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4"/>
        <v xml:space="preserve"> </v>
      </c>
      <c r="L233" s="34"/>
      <c r="M233" s="82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4"/>
        <v xml:space="preserve"> </v>
      </c>
      <c r="L234" s="34"/>
      <c r="M234" s="82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4"/>
        <v xml:space="preserve"> </v>
      </c>
      <c r="L235" s="34"/>
      <c r="M235" s="82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4"/>
        <v xml:space="preserve"> </v>
      </c>
      <c r="L236" s="34"/>
      <c r="M236" s="82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4"/>
        <v xml:space="preserve"> </v>
      </c>
      <c r="L237" s="34"/>
      <c r="M237" s="82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4"/>
        <v xml:space="preserve"> </v>
      </c>
      <c r="L238" s="34"/>
      <c r="M238" s="82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4"/>
        <v xml:space="preserve"> </v>
      </c>
      <c r="L239" s="34"/>
      <c r="M239" s="82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4"/>
        <v xml:space="preserve"> </v>
      </c>
      <c r="L240" s="34"/>
      <c r="M240" s="82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4"/>
        <v xml:space="preserve"> </v>
      </c>
      <c r="L241" s="34"/>
      <c r="M241" s="82"/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4"/>
        <v xml:space="preserve"> </v>
      </c>
      <c r="L242" s="34"/>
      <c r="M242" s="82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4"/>
        <v xml:space="preserve"> </v>
      </c>
      <c r="L243" s="34"/>
      <c r="M243" s="82"/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4"/>
        <v xml:space="preserve"> </v>
      </c>
      <c r="L244" s="34"/>
      <c r="M244" s="82"/>
      <c r="N244" s="37"/>
    </row>
    <row r="245" spans="1:14" ht="12.75" customHeight="1" x14ac:dyDescent="0.3">
      <c r="A245" s="27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4"/>
        <v xml:space="preserve"> </v>
      </c>
      <c r="L245" s="34"/>
      <c r="M245" s="82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4"/>
        <v xml:space="preserve"> </v>
      </c>
      <c r="L246" s="34"/>
      <c r="M246" s="82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4"/>
        <v xml:space="preserve"> </v>
      </c>
      <c r="L247" s="34"/>
      <c r="M247" s="82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ref="K248:K311" si="5">IF(I248,IF(ISNUMBER(J248),J248*I248," ")," ")</f>
        <v xml:space="preserve"> </v>
      </c>
      <c r="L248" s="34"/>
      <c r="M248" s="82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5"/>
        <v xml:space="preserve"> </v>
      </c>
      <c r="L249" s="34"/>
      <c r="M249" s="82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si="5"/>
        <v xml:space="preserve"> </v>
      </c>
      <c r="L250" s="34"/>
      <c r="M250" s="82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5"/>
        <v xml:space="preserve"> </v>
      </c>
      <c r="L251" s="34"/>
      <c r="M251" s="82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5"/>
        <v xml:space="preserve"> </v>
      </c>
      <c r="L252" s="34"/>
      <c r="M252" s="82"/>
      <c r="N252" s="37"/>
    </row>
    <row r="253" spans="1:14" ht="12.75" customHeight="1" x14ac:dyDescent="0.3">
      <c r="A253" s="26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5"/>
        <v xml:space="preserve"> </v>
      </c>
      <c r="L253" s="34"/>
      <c r="M253" s="82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5"/>
        <v xml:space="preserve"> </v>
      </c>
      <c r="L254" s="34"/>
      <c r="M254" s="82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5"/>
        <v xml:space="preserve"> </v>
      </c>
      <c r="L255" s="34"/>
      <c r="M255" s="82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5"/>
        <v xml:space="preserve"> </v>
      </c>
      <c r="L256" s="34"/>
      <c r="M256" s="82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5"/>
        <v xml:space="preserve"> </v>
      </c>
      <c r="L257" s="34"/>
      <c r="M257" s="82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5"/>
        <v xml:space="preserve"> </v>
      </c>
      <c r="L258" s="34"/>
      <c r="M258" s="82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5"/>
        <v xml:space="preserve"> </v>
      </c>
      <c r="L259" s="34"/>
      <c r="M259" s="82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5"/>
        <v xml:space="preserve"> </v>
      </c>
      <c r="L260" s="34"/>
      <c r="M260" s="82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5"/>
        <v xml:space="preserve"> </v>
      </c>
      <c r="L261" s="34"/>
      <c r="M261" s="82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5"/>
        <v xml:space="preserve"> </v>
      </c>
      <c r="L262" s="34"/>
      <c r="M262" s="82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si="5"/>
        <v xml:space="preserve"> </v>
      </c>
      <c r="L263" s="34"/>
      <c r="M263" s="82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5"/>
        <v xml:space="preserve"> </v>
      </c>
      <c r="L264" s="34"/>
      <c r="M264" s="82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5"/>
        <v xml:space="preserve"> </v>
      </c>
      <c r="L265" s="34"/>
      <c r="M265" s="82"/>
      <c r="N265" s="37"/>
    </row>
    <row r="266" spans="1:14" ht="12.75" customHeight="1" x14ac:dyDescent="0.3">
      <c r="A266" s="27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5"/>
        <v xml:space="preserve"> </v>
      </c>
      <c r="L266" s="34"/>
      <c r="M266" s="82"/>
      <c r="N266" s="37"/>
    </row>
    <row r="267" spans="1:14" ht="12.75" customHeight="1" x14ac:dyDescent="0.3">
      <c r="A267" s="27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5"/>
        <v xml:space="preserve"> </v>
      </c>
      <c r="L267" s="34"/>
      <c r="M267" s="82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5"/>
        <v xml:space="preserve"> </v>
      </c>
      <c r="L268" s="34"/>
      <c r="M268" s="82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5"/>
        <v xml:space="preserve"> </v>
      </c>
      <c r="L269" s="34"/>
      <c r="M269" s="82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5"/>
        <v xml:space="preserve"> </v>
      </c>
      <c r="L270" s="34"/>
      <c r="M270" s="82"/>
      <c r="N270" s="37"/>
    </row>
    <row r="271" spans="1:14" ht="12.75" customHeight="1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5"/>
        <v xml:space="preserve"> </v>
      </c>
      <c r="L271" s="34"/>
      <c r="M271" s="82"/>
      <c r="N271" s="37"/>
    </row>
    <row r="272" spans="1:14" ht="12.75" customHeight="1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5"/>
        <v xml:space="preserve"> </v>
      </c>
      <c r="L272" s="34"/>
      <c r="M272" s="82"/>
      <c r="N272" s="37"/>
    </row>
    <row r="273" spans="1:14" ht="12.75" customHeight="1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5"/>
        <v xml:space="preserve"> </v>
      </c>
      <c r="L273" s="34"/>
      <c r="M273" s="82"/>
      <c r="N273" s="37"/>
    </row>
    <row r="274" spans="1:14" ht="12.75" customHeight="1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5"/>
        <v xml:space="preserve"> </v>
      </c>
      <c r="L274" s="34"/>
      <c r="M274" s="82"/>
      <c r="N274" s="37"/>
    </row>
    <row r="275" spans="1:14" ht="12.75" customHeight="1" x14ac:dyDescent="0.3">
      <c r="A275" s="26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5"/>
        <v xml:space="preserve"> </v>
      </c>
      <c r="L275" s="34"/>
      <c r="M275" s="82"/>
      <c r="N275" s="37"/>
    </row>
    <row r="276" spans="1:14" ht="12.75" customHeight="1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5"/>
        <v xml:space="preserve"> </v>
      </c>
      <c r="L276" s="34"/>
      <c r="M276" s="82"/>
      <c r="N276" s="37"/>
    </row>
    <row r="277" spans="1:14" ht="12.75" customHeight="1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5"/>
        <v xml:space="preserve"> </v>
      </c>
      <c r="L277" s="34"/>
      <c r="M277" s="82"/>
      <c r="N277" s="37"/>
    </row>
    <row r="278" spans="1:14" ht="12.75" customHeight="1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5"/>
        <v xml:space="preserve"> </v>
      </c>
      <c r="L278" s="34"/>
      <c r="M278" s="82"/>
      <c r="N278" s="37"/>
    </row>
    <row r="279" spans="1:14" ht="12.75" customHeight="1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5"/>
        <v xml:space="preserve"> </v>
      </c>
      <c r="L279" s="34"/>
      <c r="M279" s="82"/>
      <c r="N279" s="37"/>
    </row>
    <row r="280" spans="1:14" ht="12.75" customHeight="1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5"/>
        <v xml:space="preserve"> </v>
      </c>
      <c r="L280" s="34"/>
      <c r="M280" s="82"/>
      <c r="N280" s="37"/>
    </row>
    <row r="281" spans="1:14" ht="12.75" customHeight="1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5"/>
        <v xml:space="preserve"> </v>
      </c>
      <c r="L281" s="34"/>
      <c r="M281" s="82"/>
      <c r="N281" s="37"/>
    </row>
    <row r="282" spans="1:14" ht="12.75" customHeight="1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5"/>
        <v xml:space="preserve"> </v>
      </c>
      <c r="L282" s="34"/>
      <c r="M282" s="82"/>
      <c r="N282" s="37"/>
    </row>
    <row r="283" spans="1:14" ht="12.75" customHeight="1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5"/>
        <v xml:space="preserve"> </v>
      </c>
      <c r="L283" s="34"/>
      <c r="M283" s="82"/>
      <c r="N283" s="37"/>
    </row>
    <row r="284" spans="1:14" ht="12.75" customHeight="1" x14ac:dyDescent="0.3">
      <c r="A284" s="27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5"/>
        <v xml:space="preserve"> </v>
      </c>
      <c r="L284" s="34"/>
      <c r="M284" s="82"/>
      <c r="N284" s="37"/>
    </row>
    <row r="285" spans="1:14" ht="12.75" customHeight="1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5"/>
        <v xml:space="preserve"> </v>
      </c>
      <c r="L285" s="34"/>
      <c r="M285" s="82"/>
      <c r="N285" s="37"/>
    </row>
    <row r="286" spans="1:14" ht="12.75" customHeight="1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5"/>
        <v xml:space="preserve"> </v>
      </c>
      <c r="L286" s="34"/>
      <c r="M286" s="82"/>
      <c r="N286" s="37"/>
    </row>
    <row r="287" spans="1:14" ht="12.75" customHeight="1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5"/>
        <v xml:space="preserve"> </v>
      </c>
      <c r="L287" s="34"/>
      <c r="M287" s="82"/>
      <c r="N287" s="37"/>
    </row>
    <row r="288" spans="1:14" ht="12.75" customHeight="1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5"/>
        <v xml:space="preserve"> </v>
      </c>
      <c r="L288" s="34"/>
      <c r="M288" s="82"/>
      <c r="N288" s="37"/>
    </row>
    <row r="289" spans="1:14" ht="12.75" customHeight="1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5"/>
        <v xml:space="preserve"> </v>
      </c>
      <c r="L289" s="34"/>
      <c r="M289" s="82"/>
      <c r="N289" s="37"/>
    </row>
    <row r="290" spans="1:14" ht="12.75" customHeight="1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5"/>
        <v xml:space="preserve"> </v>
      </c>
      <c r="L290" s="34"/>
      <c r="M290" s="82"/>
      <c r="N290" s="37"/>
    </row>
    <row r="291" spans="1:14" ht="12.75" customHeight="1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5"/>
        <v xml:space="preserve"> </v>
      </c>
      <c r="L291" s="34"/>
      <c r="M291" s="82"/>
      <c r="N291" s="37"/>
    </row>
    <row r="292" spans="1:14" ht="12.75" customHeight="1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5"/>
        <v xml:space="preserve"> </v>
      </c>
      <c r="L292" s="34"/>
      <c r="M292" s="82"/>
      <c r="N292" s="37"/>
    </row>
    <row r="293" spans="1:14" ht="12.75" customHeight="1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5"/>
        <v xml:space="preserve"> </v>
      </c>
      <c r="L293" s="34"/>
      <c r="M293" s="82"/>
      <c r="N293" s="37"/>
    </row>
    <row r="294" spans="1:14" ht="12.75" customHeight="1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5"/>
        <v xml:space="preserve"> </v>
      </c>
      <c r="L294" s="34"/>
      <c r="M294" s="82"/>
      <c r="N294" s="37"/>
    </row>
    <row r="295" spans="1:14" ht="12.75" customHeight="1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5"/>
        <v xml:space="preserve"> </v>
      </c>
      <c r="L295" s="34"/>
      <c r="M295" s="82"/>
      <c r="N295" s="37"/>
    </row>
    <row r="296" spans="1:14" ht="12.75" customHeight="1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5"/>
        <v xml:space="preserve"> </v>
      </c>
      <c r="L296" s="34"/>
      <c r="M296" s="82"/>
      <c r="N296" s="37"/>
    </row>
    <row r="297" spans="1:14" ht="12.75" customHeight="1" x14ac:dyDescent="0.3">
      <c r="A297" s="26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5"/>
        <v xml:space="preserve"> </v>
      </c>
      <c r="L297" s="34"/>
      <c r="M297" s="82"/>
      <c r="N297" s="37"/>
    </row>
    <row r="298" spans="1:14" ht="12.75" customHeight="1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5"/>
        <v xml:space="preserve"> </v>
      </c>
      <c r="L298" s="34"/>
      <c r="M298" s="82"/>
      <c r="N298" s="37"/>
    </row>
    <row r="299" spans="1:14" ht="12.75" customHeight="1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5"/>
        <v xml:space="preserve"> </v>
      </c>
      <c r="L299" s="34"/>
      <c r="M299" s="82"/>
      <c r="N299" s="37"/>
    </row>
    <row r="300" spans="1:14" ht="12.75" customHeight="1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5"/>
        <v xml:space="preserve"> </v>
      </c>
      <c r="L300" s="34"/>
      <c r="M300" s="82"/>
      <c r="N300" s="37"/>
    </row>
    <row r="301" spans="1:14" ht="12.75" customHeight="1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5"/>
        <v xml:space="preserve"> </v>
      </c>
      <c r="L301" s="34"/>
      <c r="M301" s="82"/>
      <c r="N301" s="37"/>
    </row>
    <row r="302" spans="1:14" ht="12.75" customHeight="1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5"/>
        <v xml:space="preserve"> </v>
      </c>
      <c r="L302" s="34"/>
      <c r="M302" s="82"/>
      <c r="N302" s="37"/>
    </row>
    <row r="303" spans="1:14" ht="12.75" customHeight="1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5"/>
        <v xml:space="preserve"> </v>
      </c>
      <c r="L303" s="34"/>
      <c r="M303" s="82"/>
      <c r="N303" s="37"/>
    </row>
    <row r="304" spans="1:14" ht="12.75" customHeight="1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5"/>
        <v xml:space="preserve"> </v>
      </c>
      <c r="L304" s="34"/>
      <c r="M304" s="82"/>
      <c r="N304" s="37"/>
    </row>
    <row r="305" spans="1:14" ht="12.75" customHeight="1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5"/>
        <v xml:space="preserve"> </v>
      </c>
      <c r="L305" s="34"/>
      <c r="M305" s="82"/>
      <c r="N305" s="37"/>
    </row>
    <row r="306" spans="1:14" ht="12.75" customHeight="1" x14ac:dyDescent="0.3">
      <c r="A306" s="27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5"/>
        <v xml:space="preserve"> </v>
      </c>
      <c r="L306" s="34"/>
      <c r="M306" s="82"/>
      <c r="N306" s="37"/>
    </row>
    <row r="307" spans="1:14" ht="12.75" customHeight="1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5"/>
        <v xml:space="preserve"> </v>
      </c>
      <c r="L307" s="34"/>
      <c r="M307" s="82"/>
      <c r="N307" s="37"/>
    </row>
    <row r="308" spans="1:14" ht="12.75" customHeight="1" x14ac:dyDescent="0.3">
      <c r="A308" s="27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5"/>
        <v xml:space="preserve"> </v>
      </c>
      <c r="L308" s="34"/>
      <c r="M308" s="82"/>
      <c r="N308" s="37"/>
    </row>
    <row r="309" spans="1:14" ht="12.75" customHeight="1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5"/>
        <v xml:space="preserve"> </v>
      </c>
      <c r="L309" s="34"/>
      <c r="M309" s="82"/>
      <c r="N309" s="37"/>
    </row>
    <row r="310" spans="1:14" ht="12.75" customHeight="1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5"/>
        <v xml:space="preserve"> </v>
      </c>
      <c r="L310" s="34"/>
      <c r="M310" s="82"/>
      <c r="N310" s="37"/>
    </row>
    <row r="311" spans="1:14" ht="12.75" customHeight="1" x14ac:dyDescent="0.3">
      <c r="A311" s="27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5"/>
        <v xml:space="preserve"> </v>
      </c>
      <c r="L311" s="34"/>
      <c r="M311" s="82"/>
      <c r="N311" s="37"/>
    </row>
    <row r="312" spans="1:14" ht="12.75" customHeight="1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ref="K312:K375" si="6">IF(I312,IF(ISNUMBER(J312),J312*I312," ")," ")</f>
        <v xml:space="preserve"> </v>
      </c>
      <c r="L312" s="34"/>
      <c r="M312" s="82"/>
      <c r="N312" s="37"/>
    </row>
    <row r="313" spans="1:14" ht="12.75" customHeight="1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6"/>
        <v xml:space="preserve"> </v>
      </c>
      <c r="L313" s="34"/>
      <c r="M313" s="82"/>
      <c r="N313" s="37"/>
    </row>
    <row r="314" spans="1:14" ht="12.75" customHeight="1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si="6"/>
        <v xml:space="preserve"> </v>
      </c>
      <c r="L314" s="34"/>
      <c r="M314" s="82"/>
      <c r="N314" s="37"/>
    </row>
    <row r="315" spans="1:14" ht="12.75" customHeight="1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6"/>
        <v xml:space="preserve"> </v>
      </c>
      <c r="L315" s="34"/>
      <c r="M315" s="82"/>
      <c r="N315" s="37"/>
    </row>
    <row r="316" spans="1:14" ht="12.75" customHeight="1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6"/>
        <v xml:space="preserve"> </v>
      </c>
      <c r="L316" s="34"/>
      <c r="M316" s="82"/>
      <c r="N316" s="37"/>
    </row>
    <row r="317" spans="1:14" ht="12.75" customHeight="1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6"/>
        <v xml:space="preserve"> </v>
      </c>
      <c r="L317" s="34"/>
      <c r="M317" s="82"/>
      <c r="N317" s="37"/>
    </row>
    <row r="318" spans="1:14" ht="12.75" customHeight="1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6"/>
        <v xml:space="preserve"> </v>
      </c>
      <c r="L318" s="34"/>
      <c r="M318" s="82"/>
      <c r="N318" s="37"/>
    </row>
    <row r="319" spans="1:14" ht="12.75" customHeight="1" x14ac:dyDescent="0.3">
      <c r="A319" s="26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6"/>
        <v xml:space="preserve"> </v>
      </c>
      <c r="L319" s="34"/>
      <c r="M319" s="82"/>
      <c r="N319" s="37"/>
    </row>
    <row r="320" spans="1:14" ht="12.75" customHeight="1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6"/>
        <v xml:space="preserve"> </v>
      </c>
      <c r="L320" s="34"/>
      <c r="M320" s="82"/>
      <c r="N320" s="37"/>
    </row>
    <row r="321" spans="1:14" ht="12.75" customHeight="1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6"/>
        <v xml:space="preserve"> </v>
      </c>
      <c r="L321" s="34"/>
      <c r="M321" s="82"/>
      <c r="N321" s="37"/>
    </row>
    <row r="322" spans="1:14" ht="12.75" customHeight="1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6"/>
        <v xml:space="preserve"> </v>
      </c>
      <c r="L322" s="34"/>
      <c r="M322" s="82"/>
      <c r="N322" s="37"/>
    </row>
    <row r="323" spans="1:14" ht="12.75" customHeight="1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6"/>
        <v xml:space="preserve"> </v>
      </c>
      <c r="L323" s="34"/>
      <c r="M323" s="82"/>
      <c r="N323" s="37"/>
    </row>
    <row r="324" spans="1:14" ht="12.75" customHeight="1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6"/>
        <v xml:space="preserve"> </v>
      </c>
      <c r="L324" s="34"/>
      <c r="M324" s="82"/>
      <c r="N324" s="37"/>
    </row>
    <row r="325" spans="1:14" ht="12.75" customHeight="1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6"/>
        <v xml:space="preserve"> </v>
      </c>
      <c r="L325" s="34"/>
      <c r="M325" s="82"/>
      <c r="N325" s="37"/>
    </row>
    <row r="326" spans="1:14" ht="12.75" customHeight="1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6"/>
        <v xml:space="preserve"> </v>
      </c>
      <c r="L326" s="34"/>
      <c r="M326" s="82"/>
      <c r="N326" s="37"/>
    </row>
    <row r="327" spans="1:14" ht="12.75" customHeight="1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si="6"/>
        <v xml:space="preserve"> </v>
      </c>
      <c r="L327" s="34"/>
      <c r="M327" s="82"/>
      <c r="N327" s="37"/>
    </row>
    <row r="328" spans="1:14" ht="12.75" customHeight="1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6"/>
        <v xml:space="preserve"> </v>
      </c>
      <c r="L328" s="34"/>
      <c r="M328" s="82"/>
      <c r="N328" s="37"/>
    </row>
    <row r="329" spans="1:14" ht="12.75" customHeight="1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6"/>
        <v xml:space="preserve"> </v>
      </c>
      <c r="L329" s="34"/>
      <c r="M329" s="82"/>
      <c r="N329" s="37"/>
    </row>
    <row r="330" spans="1:14" ht="12.75" customHeight="1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6"/>
        <v xml:space="preserve"> </v>
      </c>
      <c r="L330" s="34"/>
      <c r="M330" s="82"/>
      <c r="N330" s="37"/>
    </row>
    <row r="331" spans="1:14" ht="12.75" customHeight="1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6"/>
        <v xml:space="preserve"> </v>
      </c>
      <c r="L331" s="34"/>
      <c r="M331" s="82"/>
      <c r="N331" s="37"/>
    </row>
    <row r="332" spans="1:14" ht="12.75" customHeight="1" x14ac:dyDescent="0.3">
      <c r="A332" s="27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6"/>
        <v xml:space="preserve"> </v>
      </c>
      <c r="L332" s="34"/>
      <c r="M332" s="82"/>
      <c r="N332" s="37"/>
    </row>
    <row r="333" spans="1:14" ht="12.75" customHeight="1" x14ac:dyDescent="0.3">
      <c r="A333" s="27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6"/>
        <v xml:space="preserve"> </v>
      </c>
      <c r="L333" s="34"/>
      <c r="M333" s="82"/>
      <c r="N333" s="37"/>
    </row>
    <row r="334" spans="1:14" ht="12.75" customHeight="1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6"/>
        <v xml:space="preserve"> </v>
      </c>
      <c r="L334" s="34"/>
      <c r="M334" s="82"/>
      <c r="N334" s="37"/>
    </row>
    <row r="335" spans="1:14" ht="12.75" customHeight="1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6"/>
        <v xml:space="preserve"> </v>
      </c>
      <c r="L335" s="34"/>
      <c r="M335" s="82"/>
      <c r="N335" s="37"/>
    </row>
    <row r="336" spans="1:14" ht="12.75" customHeight="1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6"/>
        <v xml:space="preserve"> </v>
      </c>
      <c r="L336" s="34"/>
      <c r="M336" s="82"/>
      <c r="N336" s="37"/>
    </row>
    <row r="337" spans="1:14" ht="12.75" customHeight="1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6"/>
        <v xml:space="preserve"> </v>
      </c>
      <c r="L337" s="34"/>
      <c r="M337" s="82"/>
      <c r="N337" s="37"/>
    </row>
    <row r="338" spans="1:14" ht="12.75" customHeight="1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6"/>
        <v xml:space="preserve"> </v>
      </c>
      <c r="L338" s="34"/>
      <c r="M338" s="82"/>
      <c r="N338" s="37"/>
    </row>
    <row r="339" spans="1:14" ht="12.75" customHeight="1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6"/>
        <v xml:space="preserve"> </v>
      </c>
      <c r="L339" s="34"/>
      <c r="M339" s="82"/>
      <c r="N339" s="37"/>
    </row>
    <row r="340" spans="1:14" ht="12.75" customHeight="1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6"/>
        <v xml:space="preserve"> </v>
      </c>
      <c r="L340" s="34"/>
      <c r="M340" s="82"/>
      <c r="N340" s="37"/>
    </row>
    <row r="341" spans="1:14" ht="12.75" customHeight="1" x14ac:dyDescent="0.3">
      <c r="A341" s="26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6"/>
        <v xml:space="preserve"> </v>
      </c>
      <c r="L341" s="34"/>
      <c r="M341" s="82"/>
      <c r="N341" s="37"/>
    </row>
    <row r="342" spans="1:14" ht="12.75" customHeight="1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6"/>
        <v xml:space="preserve"> </v>
      </c>
      <c r="L342" s="34"/>
      <c r="M342" s="82"/>
      <c r="N342" s="37"/>
    </row>
    <row r="343" spans="1:14" ht="12.75" customHeight="1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6"/>
        <v xml:space="preserve"> </v>
      </c>
      <c r="L343" s="34"/>
      <c r="M343" s="82"/>
      <c r="N343" s="37"/>
    </row>
    <row r="344" spans="1:14" ht="12.75" customHeight="1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6"/>
        <v xml:space="preserve"> </v>
      </c>
      <c r="L344" s="34"/>
      <c r="M344" s="82"/>
      <c r="N344" s="37"/>
    </row>
    <row r="345" spans="1:14" ht="12.75" customHeight="1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6"/>
        <v xml:space="preserve"> </v>
      </c>
      <c r="L345" s="34"/>
      <c r="M345" s="82"/>
      <c r="N345" s="37"/>
    </row>
    <row r="346" spans="1:14" ht="12.75" customHeight="1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6"/>
        <v xml:space="preserve"> </v>
      </c>
      <c r="L346" s="34"/>
      <c r="M346" s="82"/>
      <c r="N346" s="37"/>
    </row>
    <row r="347" spans="1:14" ht="12.75" customHeight="1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6"/>
        <v xml:space="preserve"> </v>
      </c>
      <c r="L347" s="34"/>
      <c r="M347" s="82"/>
      <c r="N347" s="37"/>
    </row>
    <row r="348" spans="1:14" ht="12.75" customHeight="1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6"/>
        <v xml:space="preserve"> </v>
      </c>
      <c r="L348" s="34"/>
      <c r="M348" s="82"/>
      <c r="N348" s="37"/>
    </row>
    <row r="349" spans="1:14" ht="12.75" customHeight="1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6"/>
        <v xml:space="preserve"> </v>
      </c>
      <c r="L349" s="34"/>
      <c r="M349" s="82"/>
      <c r="N349" s="37"/>
    </row>
    <row r="350" spans="1:14" ht="12.75" customHeight="1" x14ac:dyDescent="0.3">
      <c r="A350" s="27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6"/>
        <v xml:space="preserve"> </v>
      </c>
      <c r="L350" s="34"/>
      <c r="M350" s="82"/>
      <c r="N350" s="37"/>
    </row>
    <row r="351" spans="1:14" ht="12.75" customHeight="1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6"/>
        <v xml:space="preserve"> </v>
      </c>
      <c r="L351" s="34"/>
      <c r="M351" s="82"/>
      <c r="N351" s="37"/>
    </row>
    <row r="352" spans="1:14" ht="12.75" customHeight="1" x14ac:dyDescent="0.3">
      <c r="A352" s="27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6"/>
        <v xml:space="preserve"> </v>
      </c>
      <c r="L352" s="34"/>
      <c r="M352" s="82"/>
      <c r="N352" s="37"/>
    </row>
    <row r="353" spans="1:14" ht="12.75" customHeight="1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6"/>
        <v xml:space="preserve"> </v>
      </c>
      <c r="L353" s="34"/>
      <c r="M353" s="82"/>
      <c r="N353" s="37"/>
    </row>
    <row r="354" spans="1:14" ht="12.75" customHeight="1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6"/>
        <v xml:space="preserve"> </v>
      </c>
      <c r="L354" s="34"/>
      <c r="M354" s="82"/>
      <c r="N354" s="37"/>
    </row>
    <row r="355" spans="1:14" ht="12.75" customHeight="1" x14ac:dyDescent="0.3">
      <c r="A355" s="27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6"/>
        <v xml:space="preserve"> </v>
      </c>
      <c r="L355" s="34"/>
      <c r="M355" s="82"/>
      <c r="N355" s="37"/>
    </row>
    <row r="356" spans="1:14" ht="12.75" customHeight="1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6"/>
        <v xml:space="preserve"> </v>
      </c>
      <c r="L356" s="34"/>
      <c r="M356" s="82"/>
      <c r="N356" s="37"/>
    </row>
    <row r="357" spans="1:14" ht="12.75" customHeight="1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6"/>
        <v xml:space="preserve"> </v>
      </c>
      <c r="L357" s="34"/>
      <c r="M357" s="82"/>
      <c r="N357" s="37"/>
    </row>
    <row r="358" spans="1:14" ht="12.75" customHeight="1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6"/>
        <v xml:space="preserve"> </v>
      </c>
      <c r="L358" s="34"/>
      <c r="M358" s="82"/>
      <c r="N358" s="37"/>
    </row>
    <row r="359" spans="1:14" ht="12.75" customHeight="1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6"/>
        <v xml:space="preserve"> </v>
      </c>
      <c r="L359" s="34"/>
      <c r="M359" s="82"/>
      <c r="N359" s="37"/>
    </row>
    <row r="360" spans="1:14" ht="12.75" customHeight="1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6"/>
        <v xml:space="preserve"> </v>
      </c>
      <c r="L360" s="34"/>
      <c r="M360" s="82"/>
      <c r="N360" s="37"/>
    </row>
    <row r="361" spans="1:14" ht="12.75" customHeight="1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6"/>
        <v xml:space="preserve"> </v>
      </c>
      <c r="L361" s="34"/>
      <c r="M361" s="82"/>
      <c r="N361" s="37"/>
    </row>
    <row r="362" spans="1:14" ht="12.75" customHeight="1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6"/>
        <v xml:space="preserve"> </v>
      </c>
      <c r="L362" s="34"/>
      <c r="M362" s="82"/>
      <c r="N362" s="37"/>
    </row>
    <row r="363" spans="1:14" ht="12.75" customHeight="1" x14ac:dyDescent="0.3">
      <c r="A363" s="26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6"/>
        <v xml:space="preserve"> </v>
      </c>
      <c r="L363" s="34"/>
      <c r="M363" s="82"/>
      <c r="N363" s="37"/>
    </row>
    <row r="364" spans="1:14" ht="12.75" customHeight="1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6"/>
        <v xml:space="preserve"> </v>
      </c>
      <c r="L364" s="34"/>
      <c r="M364" s="82"/>
      <c r="N364" s="37"/>
    </row>
    <row r="365" spans="1:14" ht="12.75" customHeight="1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6"/>
        <v xml:space="preserve"> </v>
      </c>
      <c r="L365" s="34"/>
      <c r="M365" s="82"/>
      <c r="N365" s="37"/>
    </row>
    <row r="366" spans="1:14" ht="12.75" customHeight="1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6"/>
        <v xml:space="preserve"> </v>
      </c>
      <c r="L366" s="34"/>
      <c r="M366" s="82"/>
      <c r="N366" s="37"/>
    </row>
    <row r="367" spans="1:14" ht="12.75" customHeight="1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6"/>
        <v xml:space="preserve"> </v>
      </c>
      <c r="L367" s="34"/>
      <c r="M367" s="82"/>
      <c r="N367" s="37"/>
    </row>
    <row r="368" spans="1:14" ht="12.75" customHeight="1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6"/>
        <v xml:space="preserve"> </v>
      </c>
      <c r="L368" s="34"/>
      <c r="M368" s="82"/>
      <c r="N368" s="37"/>
    </row>
    <row r="369" spans="1:14" ht="12.75" customHeight="1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6"/>
        <v xml:space="preserve"> </v>
      </c>
      <c r="L369" s="34"/>
      <c r="M369" s="82"/>
      <c r="N369" s="37"/>
    </row>
    <row r="370" spans="1:14" ht="12.75" customHeight="1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6"/>
        <v xml:space="preserve"> </v>
      </c>
      <c r="L370" s="34"/>
      <c r="M370" s="82"/>
      <c r="N370" s="37"/>
    </row>
    <row r="371" spans="1:14" ht="12.75" customHeight="1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6"/>
        <v xml:space="preserve"> </v>
      </c>
      <c r="L371" s="34"/>
      <c r="M371" s="82"/>
      <c r="N371" s="37"/>
    </row>
    <row r="372" spans="1:14" ht="12.75" customHeight="1" x14ac:dyDescent="0.3">
      <c r="A372" s="27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6"/>
        <v xml:space="preserve"> </v>
      </c>
      <c r="L372" s="34"/>
      <c r="M372" s="82"/>
      <c r="N372" s="37"/>
    </row>
    <row r="373" spans="1:14" ht="12.75" customHeight="1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6"/>
        <v xml:space="preserve"> </v>
      </c>
      <c r="L373" s="34"/>
      <c r="M373" s="82"/>
      <c r="N373" s="37"/>
    </row>
    <row r="374" spans="1:14" ht="12.75" customHeight="1" x14ac:dyDescent="0.3">
      <c r="A374" s="27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6"/>
        <v xml:space="preserve"> </v>
      </c>
      <c r="L374" s="34"/>
      <c r="M374" s="82"/>
      <c r="N374" s="37"/>
    </row>
    <row r="375" spans="1:14" ht="12.75" customHeight="1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6"/>
        <v xml:space="preserve"> </v>
      </c>
      <c r="L375" s="34"/>
      <c r="M375" s="82"/>
      <c r="N375" s="37"/>
    </row>
    <row r="376" spans="1:14" ht="12.75" customHeight="1" x14ac:dyDescent="0.3">
      <c r="A376" s="2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ref="K376:K439" si="7">IF(I376,IF(ISNUMBER(J376),J376*I376," ")," ")</f>
        <v xml:space="preserve"> </v>
      </c>
      <c r="L376" s="34"/>
      <c r="M376" s="82"/>
      <c r="N376" s="37"/>
    </row>
    <row r="377" spans="1:14" ht="12.75" customHeight="1" x14ac:dyDescent="0.3">
      <c r="A377" s="27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7"/>
        <v xml:space="preserve"> </v>
      </c>
      <c r="L377" s="34"/>
      <c r="M377" s="82"/>
      <c r="N377" s="37"/>
    </row>
    <row r="378" spans="1:14" ht="12.75" customHeight="1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7"/>
        <v xml:space="preserve"> </v>
      </c>
      <c r="L378" s="34"/>
      <c r="M378" s="82"/>
      <c r="N378" s="37"/>
    </row>
    <row r="379" spans="1:14" ht="12.75" customHeight="1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7"/>
        <v xml:space="preserve"> </v>
      </c>
      <c r="L379" s="34"/>
      <c r="M379" s="82"/>
      <c r="N379" s="37"/>
    </row>
    <row r="380" spans="1:14" ht="12.75" customHeight="1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7"/>
        <v xml:space="preserve"> </v>
      </c>
      <c r="L380" s="34"/>
      <c r="M380" s="82"/>
      <c r="N380" s="37"/>
    </row>
    <row r="381" spans="1:14" ht="12.75" customHeight="1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7"/>
        <v xml:space="preserve"> </v>
      </c>
      <c r="L381" s="34"/>
      <c r="M381" s="82"/>
      <c r="N381" s="37"/>
    </row>
    <row r="382" spans="1:14" ht="12.75" customHeight="1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7"/>
        <v xml:space="preserve"> </v>
      </c>
      <c r="L382" s="34"/>
      <c r="M382" s="82"/>
      <c r="N382" s="37"/>
    </row>
    <row r="383" spans="1:14" ht="12.75" customHeight="1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7"/>
        <v xml:space="preserve"> </v>
      </c>
      <c r="L383" s="34"/>
      <c r="M383" s="82"/>
      <c r="N383" s="37"/>
    </row>
    <row r="384" spans="1:14" ht="12.75" customHeight="1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7"/>
        <v xml:space="preserve"> </v>
      </c>
      <c r="L384" s="34"/>
      <c r="M384" s="82"/>
      <c r="N384" s="37"/>
    </row>
    <row r="385" spans="1:14" ht="12.75" customHeight="1" x14ac:dyDescent="0.3">
      <c r="A385" s="26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7"/>
        <v xml:space="preserve"> </v>
      </c>
      <c r="L385" s="34"/>
      <c r="M385" s="82"/>
      <c r="N385" s="37"/>
    </row>
    <row r="386" spans="1:14" ht="12.75" customHeight="1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7"/>
        <v xml:space="preserve"> </v>
      </c>
      <c r="L386" s="34"/>
      <c r="M386" s="82"/>
      <c r="N386" s="37"/>
    </row>
    <row r="387" spans="1:14" ht="12.75" customHeight="1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7"/>
        <v xml:space="preserve"> </v>
      </c>
      <c r="L387" s="34"/>
      <c r="M387" s="82"/>
      <c r="N387" s="37"/>
    </row>
    <row r="388" spans="1:14" ht="12.75" customHeight="1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7"/>
        <v xml:space="preserve"> </v>
      </c>
      <c r="L388" s="34"/>
      <c r="M388" s="82"/>
      <c r="N388" s="37"/>
    </row>
    <row r="389" spans="1:14" ht="12.75" customHeight="1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7"/>
        <v xml:space="preserve"> </v>
      </c>
      <c r="L389" s="34"/>
      <c r="M389" s="82"/>
      <c r="N389" s="37"/>
    </row>
    <row r="390" spans="1:14" ht="12.75" customHeight="1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7"/>
        <v xml:space="preserve"> </v>
      </c>
      <c r="L390" s="34"/>
      <c r="M390" s="82"/>
      <c r="N390" s="37"/>
    </row>
    <row r="391" spans="1:14" ht="12.75" customHeight="1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si="7"/>
        <v xml:space="preserve"> </v>
      </c>
      <c r="L391" s="34"/>
      <c r="M391" s="82"/>
      <c r="N391" s="37"/>
    </row>
    <row r="392" spans="1:14" ht="12.75" customHeight="1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7"/>
        <v xml:space="preserve"> </v>
      </c>
      <c r="L392" s="34"/>
      <c r="M392" s="82"/>
      <c r="N392" s="37"/>
    </row>
    <row r="393" spans="1:14" ht="12.75" customHeight="1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7"/>
        <v xml:space="preserve"> </v>
      </c>
      <c r="L393" s="34"/>
      <c r="M393" s="82"/>
      <c r="N393" s="37"/>
    </row>
    <row r="394" spans="1:14" ht="12.75" customHeight="1" x14ac:dyDescent="0.3">
      <c r="A394" s="2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7"/>
        <v xml:space="preserve"> </v>
      </c>
      <c r="L394" s="34"/>
      <c r="M394" s="82"/>
      <c r="N394" s="37"/>
    </row>
    <row r="395" spans="1:14" ht="12.75" customHeight="1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7"/>
        <v xml:space="preserve"> </v>
      </c>
      <c r="L395" s="34"/>
      <c r="M395" s="82"/>
      <c r="N395" s="37"/>
    </row>
    <row r="396" spans="1:14" ht="12.75" customHeight="1" x14ac:dyDescent="0.3">
      <c r="A396" s="27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7"/>
        <v xml:space="preserve"> </v>
      </c>
      <c r="L396" s="34"/>
      <c r="M396" s="82"/>
      <c r="N396" s="37"/>
    </row>
    <row r="397" spans="1:14" ht="12.75" customHeight="1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7"/>
        <v xml:space="preserve"> </v>
      </c>
      <c r="L397" s="34"/>
      <c r="M397" s="82"/>
      <c r="N397" s="37"/>
    </row>
    <row r="398" spans="1:14" ht="12.75" customHeight="1" x14ac:dyDescent="0.3">
      <c r="A398" s="2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7"/>
        <v xml:space="preserve"> </v>
      </c>
      <c r="L398" s="34"/>
      <c r="M398" s="82"/>
      <c r="N398" s="37"/>
    </row>
    <row r="399" spans="1:14" ht="12.75" customHeight="1" x14ac:dyDescent="0.3">
      <c r="A399" s="27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7"/>
        <v xml:space="preserve"> </v>
      </c>
      <c r="L399" s="34"/>
      <c r="M399" s="82"/>
      <c r="N399" s="37"/>
    </row>
    <row r="400" spans="1:14" ht="12.75" customHeight="1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7"/>
        <v xml:space="preserve"> </v>
      </c>
      <c r="L400" s="34"/>
      <c r="M400" s="82"/>
      <c r="N400" s="37"/>
    </row>
    <row r="401" spans="1:14" ht="12.75" customHeight="1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7"/>
        <v xml:space="preserve"> </v>
      </c>
      <c r="L401" s="34"/>
      <c r="M401" s="82"/>
      <c r="N401" s="37"/>
    </row>
    <row r="402" spans="1:14" ht="12.75" customHeight="1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7"/>
        <v xml:space="preserve"> </v>
      </c>
      <c r="L402" s="34"/>
      <c r="M402" s="82"/>
      <c r="N402" s="37"/>
    </row>
    <row r="403" spans="1:14" ht="12.75" customHeight="1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7"/>
        <v xml:space="preserve"> </v>
      </c>
      <c r="L403" s="34"/>
      <c r="M403" s="82"/>
      <c r="N403" s="37"/>
    </row>
    <row r="404" spans="1:14" ht="12.75" customHeight="1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7"/>
        <v xml:space="preserve"> </v>
      </c>
      <c r="L404" s="34"/>
      <c r="M404" s="82"/>
      <c r="N404" s="37"/>
    </row>
    <row r="405" spans="1:14" ht="12.75" customHeight="1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7"/>
        <v xml:space="preserve"> </v>
      </c>
      <c r="L405" s="34"/>
      <c r="M405" s="82"/>
      <c r="N405" s="37"/>
    </row>
    <row r="406" spans="1:14" ht="12.75" customHeight="1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7"/>
        <v xml:space="preserve"> </v>
      </c>
      <c r="L406" s="34"/>
      <c r="M406" s="82"/>
      <c r="N406" s="37"/>
    </row>
    <row r="407" spans="1:14" ht="12.75" customHeight="1" x14ac:dyDescent="0.3">
      <c r="A407" s="26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7"/>
        <v xml:space="preserve"> </v>
      </c>
      <c r="L407" s="34"/>
      <c r="M407" s="82"/>
      <c r="N407" s="37"/>
    </row>
    <row r="408" spans="1:14" ht="12.75" customHeight="1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7"/>
        <v xml:space="preserve"> </v>
      </c>
      <c r="L408" s="34"/>
      <c r="M408" s="82"/>
      <c r="N408" s="37"/>
    </row>
    <row r="409" spans="1:14" ht="12.75" customHeight="1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7"/>
        <v xml:space="preserve"> </v>
      </c>
      <c r="L409" s="34"/>
      <c r="M409" s="82"/>
      <c r="N409" s="37"/>
    </row>
    <row r="410" spans="1:14" ht="12.75" customHeight="1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7"/>
        <v xml:space="preserve"> </v>
      </c>
      <c r="L410" s="34"/>
      <c r="M410" s="82"/>
      <c r="N410" s="37"/>
    </row>
    <row r="411" spans="1:14" ht="12.75" customHeight="1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7"/>
        <v xml:space="preserve"> </v>
      </c>
      <c r="L411" s="34"/>
      <c r="M411" s="82"/>
      <c r="N411" s="37"/>
    </row>
    <row r="412" spans="1:14" ht="12.75" customHeight="1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7"/>
        <v xml:space="preserve"> </v>
      </c>
      <c r="L412" s="34"/>
      <c r="M412" s="82"/>
      <c r="N412" s="37"/>
    </row>
    <row r="413" spans="1:14" ht="12.75" customHeight="1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7"/>
        <v xml:space="preserve"> </v>
      </c>
      <c r="L413" s="34"/>
      <c r="M413" s="82"/>
      <c r="N413" s="37"/>
    </row>
    <row r="414" spans="1:14" ht="12.75" customHeight="1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7"/>
        <v xml:space="preserve"> </v>
      </c>
      <c r="L414" s="34"/>
      <c r="M414" s="82"/>
      <c r="N414" s="37"/>
    </row>
    <row r="415" spans="1:14" ht="12.75" customHeight="1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7"/>
        <v xml:space="preserve"> </v>
      </c>
      <c r="L415" s="34"/>
      <c r="M415" s="82"/>
      <c r="N415" s="37"/>
    </row>
    <row r="416" spans="1:14" ht="12.75" customHeight="1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7"/>
        <v xml:space="preserve"> </v>
      </c>
      <c r="L416" s="34"/>
      <c r="M416" s="82"/>
      <c r="N416" s="37"/>
    </row>
    <row r="417" spans="1:14" ht="12.75" customHeight="1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7"/>
        <v xml:space="preserve"> </v>
      </c>
      <c r="L417" s="34"/>
      <c r="M417" s="82"/>
      <c r="N417" s="37"/>
    </row>
    <row r="418" spans="1:14" ht="12.75" customHeight="1" x14ac:dyDescent="0.3">
      <c r="A418" s="27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7"/>
        <v xml:space="preserve"> </v>
      </c>
      <c r="L418" s="34"/>
      <c r="M418" s="82"/>
      <c r="N418" s="37"/>
    </row>
    <row r="419" spans="1:14" ht="12.75" customHeight="1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7"/>
        <v xml:space="preserve"> </v>
      </c>
      <c r="L419" s="34"/>
      <c r="M419" s="82"/>
      <c r="N419" s="37"/>
    </row>
    <row r="420" spans="1:14" ht="12.75" customHeight="1" x14ac:dyDescent="0.3">
      <c r="A420" s="2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7"/>
        <v xml:space="preserve"> </v>
      </c>
      <c r="L420" s="34"/>
      <c r="M420" s="82"/>
      <c r="N420" s="37"/>
    </row>
    <row r="421" spans="1:14" ht="12.75" customHeight="1" x14ac:dyDescent="0.3">
      <c r="A421" s="27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7"/>
        <v xml:space="preserve"> </v>
      </c>
      <c r="L421" s="34"/>
      <c r="M421" s="82"/>
      <c r="N421" s="37"/>
    </row>
    <row r="422" spans="1:14" ht="12.75" customHeight="1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7"/>
        <v xml:space="preserve"> </v>
      </c>
      <c r="L422" s="34"/>
      <c r="M422" s="82"/>
      <c r="N422" s="37"/>
    </row>
    <row r="423" spans="1:14" ht="12.75" customHeight="1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7"/>
        <v xml:space="preserve"> </v>
      </c>
      <c r="L423" s="34"/>
      <c r="M423" s="82"/>
      <c r="N423" s="37"/>
    </row>
    <row r="424" spans="1:14" ht="12.75" customHeight="1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7"/>
        <v xml:space="preserve"> </v>
      </c>
      <c r="L424" s="34"/>
      <c r="M424" s="82"/>
      <c r="N424" s="37"/>
    </row>
    <row r="425" spans="1:14" ht="12.75" customHeight="1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7"/>
        <v xml:space="preserve"> </v>
      </c>
      <c r="L425" s="34"/>
      <c r="M425" s="82"/>
      <c r="N425" s="37"/>
    </row>
    <row r="426" spans="1:14" ht="12.75" customHeight="1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7"/>
        <v xml:space="preserve"> </v>
      </c>
      <c r="L426" s="34"/>
      <c r="M426" s="82"/>
      <c r="N426" s="37"/>
    </row>
    <row r="427" spans="1:14" ht="12.75" customHeight="1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7"/>
        <v xml:space="preserve"> </v>
      </c>
      <c r="L427" s="34"/>
      <c r="M427" s="82"/>
      <c r="N427" s="37"/>
    </row>
    <row r="428" spans="1:14" ht="12.75" customHeight="1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7"/>
        <v xml:space="preserve"> </v>
      </c>
      <c r="L428" s="34"/>
      <c r="M428" s="82"/>
      <c r="N428" s="37"/>
    </row>
    <row r="429" spans="1:14" ht="12.75" customHeight="1" x14ac:dyDescent="0.3">
      <c r="A429" s="26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7"/>
        <v xml:space="preserve"> </v>
      </c>
      <c r="L429" s="34"/>
      <c r="M429" s="82"/>
      <c r="N429" s="37"/>
    </row>
    <row r="430" spans="1:14" ht="12.75" customHeight="1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7"/>
        <v xml:space="preserve"> </v>
      </c>
      <c r="L430" s="34"/>
      <c r="M430" s="82"/>
      <c r="N430" s="37"/>
    </row>
    <row r="431" spans="1:14" ht="12.75" customHeight="1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7"/>
        <v xml:space="preserve"> </v>
      </c>
      <c r="L431" s="34"/>
      <c r="M431" s="82"/>
      <c r="N431" s="37"/>
    </row>
    <row r="432" spans="1:14" ht="12.75" customHeight="1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7"/>
        <v xml:space="preserve"> </v>
      </c>
      <c r="L432" s="34"/>
      <c r="M432" s="82"/>
      <c r="N432" s="37"/>
    </row>
    <row r="433" spans="1:14" ht="12.75" customHeight="1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7"/>
        <v xml:space="preserve"> </v>
      </c>
      <c r="L433" s="34"/>
      <c r="M433" s="82"/>
      <c r="N433" s="37"/>
    </row>
    <row r="434" spans="1:14" ht="12.75" customHeight="1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7"/>
        <v xml:space="preserve"> </v>
      </c>
      <c r="L434" s="34"/>
      <c r="M434" s="82"/>
      <c r="N434" s="37"/>
    </row>
    <row r="435" spans="1:14" ht="12.75" customHeight="1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7"/>
        <v xml:space="preserve"> </v>
      </c>
      <c r="L435" s="34"/>
      <c r="M435" s="82"/>
      <c r="N435" s="37"/>
    </row>
    <row r="436" spans="1:14" ht="12.75" customHeight="1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7"/>
        <v xml:space="preserve"> </v>
      </c>
      <c r="L436" s="34"/>
      <c r="M436" s="82"/>
      <c r="N436" s="37"/>
    </row>
    <row r="437" spans="1:14" ht="12.75" customHeight="1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7"/>
        <v xml:space="preserve"> </v>
      </c>
      <c r="L437" s="34"/>
      <c r="M437" s="82"/>
      <c r="N437" s="37"/>
    </row>
    <row r="438" spans="1:14" ht="12.75" customHeight="1" x14ac:dyDescent="0.3">
      <c r="A438" s="2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7"/>
        <v xml:space="preserve"> </v>
      </c>
      <c r="L438" s="34"/>
      <c r="M438" s="82"/>
      <c r="N438" s="37"/>
    </row>
    <row r="439" spans="1:14" ht="12.75" customHeight="1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7"/>
        <v xml:space="preserve"> </v>
      </c>
      <c r="L439" s="34"/>
      <c r="M439" s="82"/>
      <c r="N439" s="37"/>
    </row>
    <row r="440" spans="1:14" ht="12.75" customHeight="1" x14ac:dyDescent="0.3">
      <c r="A440" s="27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ref="K440:K503" si="8">IF(I440,IF(ISNUMBER(J440),J440*I440," ")," ")</f>
        <v xml:space="preserve"> </v>
      </c>
      <c r="L440" s="34"/>
      <c r="M440" s="82"/>
      <c r="N440" s="37"/>
    </row>
    <row r="441" spans="1:14" ht="12.75" customHeight="1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8"/>
        <v xml:space="preserve"> </v>
      </c>
      <c r="L441" s="34"/>
      <c r="M441" s="82"/>
      <c r="N441" s="37"/>
    </row>
    <row r="442" spans="1:14" ht="12.75" customHeight="1" x14ac:dyDescent="0.3">
      <c r="A442" s="2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8"/>
        <v xml:space="preserve"> </v>
      </c>
      <c r="L442" s="34"/>
      <c r="M442" s="82"/>
      <c r="N442" s="37"/>
    </row>
    <row r="443" spans="1:14" ht="12.75" customHeight="1" x14ac:dyDescent="0.3">
      <c r="A443" s="27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8"/>
        <v xml:space="preserve"> </v>
      </c>
      <c r="L443" s="34"/>
      <c r="M443" s="82"/>
      <c r="N443" s="37"/>
    </row>
    <row r="444" spans="1:14" ht="12.75" customHeight="1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8"/>
        <v xml:space="preserve"> </v>
      </c>
      <c r="L444" s="34"/>
      <c r="M444" s="82"/>
      <c r="N444" s="37"/>
    </row>
    <row r="445" spans="1:14" ht="12.75" customHeight="1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8"/>
        <v xml:space="preserve"> </v>
      </c>
      <c r="L445" s="34"/>
      <c r="M445" s="82"/>
      <c r="N445" s="37"/>
    </row>
    <row r="446" spans="1:14" ht="12.75" customHeight="1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8"/>
        <v xml:space="preserve"> </v>
      </c>
      <c r="L446" s="34"/>
      <c r="M446" s="82"/>
      <c r="N446" s="37"/>
    </row>
    <row r="447" spans="1:14" ht="12.75" customHeight="1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8"/>
        <v xml:space="preserve"> </v>
      </c>
      <c r="L447" s="34"/>
      <c r="M447" s="82"/>
      <c r="N447" s="37"/>
    </row>
    <row r="448" spans="1:14" ht="12.75" customHeight="1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8"/>
        <v xml:space="preserve"> </v>
      </c>
      <c r="L448" s="34"/>
      <c r="M448" s="82"/>
      <c r="N448" s="37"/>
    </row>
    <row r="449" spans="1:14" ht="12.75" customHeight="1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8"/>
        <v xml:space="preserve"> </v>
      </c>
      <c r="L449" s="34"/>
      <c r="M449" s="82"/>
      <c r="N449" s="37"/>
    </row>
    <row r="450" spans="1:14" ht="12.75" customHeight="1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8"/>
        <v xml:space="preserve"> </v>
      </c>
      <c r="L450" s="34"/>
      <c r="M450" s="82"/>
      <c r="N450" s="37"/>
    </row>
    <row r="451" spans="1:14" ht="12.75" customHeight="1" x14ac:dyDescent="0.3">
      <c r="A451" s="26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8"/>
        <v xml:space="preserve"> </v>
      </c>
      <c r="L451" s="34"/>
      <c r="M451" s="82"/>
      <c r="N451" s="37"/>
    </row>
    <row r="452" spans="1:14" ht="12.75" customHeight="1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8"/>
        <v xml:space="preserve"> </v>
      </c>
      <c r="L452" s="34"/>
      <c r="M452" s="82"/>
      <c r="N452" s="37"/>
    </row>
    <row r="453" spans="1:14" ht="12.75" customHeight="1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8"/>
        <v xml:space="preserve"> </v>
      </c>
      <c r="L453" s="34"/>
      <c r="M453" s="82"/>
      <c r="N453" s="37"/>
    </row>
    <row r="454" spans="1:14" ht="12.75" customHeight="1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8"/>
        <v xml:space="preserve"> </v>
      </c>
      <c r="L454" s="34"/>
      <c r="M454" s="82"/>
      <c r="N454" s="37"/>
    </row>
    <row r="455" spans="1:14" ht="12.75" customHeight="1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si="8"/>
        <v xml:space="preserve"> </v>
      </c>
      <c r="L455" s="34"/>
      <c r="M455" s="82"/>
      <c r="N455" s="37"/>
    </row>
    <row r="456" spans="1:14" ht="12.75" customHeight="1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8"/>
        <v xml:space="preserve"> </v>
      </c>
      <c r="L456" s="34"/>
      <c r="M456" s="82"/>
      <c r="N456" s="37"/>
    </row>
    <row r="457" spans="1:14" ht="12.75" customHeight="1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8"/>
        <v xml:space="preserve"> </v>
      </c>
      <c r="L457" s="34"/>
      <c r="M457" s="82"/>
      <c r="N457" s="37"/>
    </row>
    <row r="458" spans="1:14" ht="12.75" customHeight="1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8"/>
        <v xml:space="preserve"> </v>
      </c>
      <c r="L458" s="34"/>
      <c r="M458" s="82"/>
      <c r="N458" s="37"/>
    </row>
    <row r="459" spans="1:14" ht="12.75" customHeight="1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8"/>
        <v xml:space="preserve"> </v>
      </c>
      <c r="L459" s="34"/>
      <c r="M459" s="82"/>
      <c r="N459" s="37"/>
    </row>
    <row r="460" spans="1:14" ht="12.75" customHeight="1" x14ac:dyDescent="0.3">
      <c r="A460" s="2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8"/>
        <v xml:space="preserve"> </v>
      </c>
      <c r="L460" s="34"/>
      <c r="M460" s="82"/>
      <c r="N460" s="37"/>
    </row>
    <row r="461" spans="1:14" ht="12.75" customHeight="1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8"/>
        <v xml:space="preserve"> </v>
      </c>
      <c r="L461" s="34"/>
      <c r="M461" s="82"/>
      <c r="N461" s="37"/>
    </row>
    <row r="462" spans="1:14" ht="12.75" customHeight="1" x14ac:dyDescent="0.3">
      <c r="A462" s="27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8"/>
        <v xml:space="preserve"> </v>
      </c>
      <c r="L462" s="34"/>
      <c r="M462" s="82"/>
      <c r="N462" s="37"/>
    </row>
    <row r="463" spans="1:14" ht="12.75" customHeight="1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8"/>
        <v xml:space="preserve"> </v>
      </c>
      <c r="L463" s="34"/>
      <c r="M463" s="82"/>
      <c r="N463" s="37"/>
    </row>
    <row r="464" spans="1:14" ht="12.75" customHeight="1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8"/>
        <v xml:space="preserve"> </v>
      </c>
      <c r="L464" s="34"/>
      <c r="M464" s="82"/>
      <c r="N464" s="37"/>
    </row>
    <row r="465" spans="1:14" ht="12.75" customHeight="1" x14ac:dyDescent="0.3">
      <c r="A465" s="27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8"/>
        <v xml:space="preserve"> </v>
      </c>
      <c r="L465" s="34"/>
      <c r="M465" s="82"/>
      <c r="N465" s="37"/>
    </row>
    <row r="466" spans="1:14" ht="12.75" customHeight="1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8"/>
        <v xml:space="preserve"> </v>
      </c>
      <c r="L466" s="34"/>
      <c r="M466" s="82"/>
      <c r="N466" s="37"/>
    </row>
    <row r="467" spans="1:14" ht="12.75" customHeight="1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8"/>
        <v xml:space="preserve"> </v>
      </c>
      <c r="L467" s="34"/>
      <c r="M467" s="82"/>
      <c r="N467" s="37"/>
    </row>
    <row r="468" spans="1:14" ht="12.75" customHeight="1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8"/>
        <v xml:space="preserve"> </v>
      </c>
      <c r="L468" s="34"/>
      <c r="M468" s="82"/>
      <c r="N468" s="37"/>
    </row>
    <row r="469" spans="1:14" ht="12.75" customHeight="1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8"/>
        <v xml:space="preserve"> </v>
      </c>
      <c r="L469" s="34"/>
      <c r="M469" s="82"/>
      <c r="N469" s="37"/>
    </row>
    <row r="470" spans="1:14" ht="12.75" customHeight="1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8"/>
        <v xml:space="preserve"> </v>
      </c>
      <c r="L470" s="34"/>
      <c r="M470" s="82"/>
      <c r="N470" s="37"/>
    </row>
    <row r="471" spans="1:14" ht="12.75" customHeight="1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8"/>
        <v xml:space="preserve"> </v>
      </c>
      <c r="L471" s="34"/>
      <c r="M471" s="82"/>
      <c r="N471" s="37"/>
    </row>
    <row r="472" spans="1:14" ht="12.75" customHeight="1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8"/>
        <v xml:space="preserve"> </v>
      </c>
      <c r="L472" s="34"/>
      <c r="M472" s="82"/>
      <c r="N472" s="37"/>
    </row>
    <row r="473" spans="1:14" ht="12.75" customHeight="1" x14ac:dyDescent="0.3">
      <c r="A473" s="26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8"/>
        <v xml:space="preserve"> </v>
      </c>
      <c r="L473" s="34"/>
      <c r="M473" s="82"/>
      <c r="N473" s="37"/>
    </row>
    <row r="474" spans="1:14" ht="12.75" customHeight="1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8"/>
        <v xml:space="preserve"> </v>
      </c>
      <c r="L474" s="34"/>
      <c r="M474" s="82"/>
      <c r="N474" s="37"/>
    </row>
    <row r="475" spans="1:14" ht="12.75" customHeight="1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8"/>
        <v xml:space="preserve"> </v>
      </c>
      <c r="L475" s="34"/>
      <c r="M475" s="82"/>
      <c r="N475" s="37"/>
    </row>
    <row r="476" spans="1:14" ht="12.75" customHeight="1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8"/>
        <v xml:space="preserve"> </v>
      </c>
      <c r="L476" s="34"/>
      <c r="M476" s="82"/>
      <c r="N476" s="37"/>
    </row>
    <row r="477" spans="1:14" ht="12.75" customHeight="1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8"/>
        <v xml:space="preserve"> </v>
      </c>
      <c r="L477" s="34"/>
      <c r="M477" s="82"/>
      <c r="N477" s="37"/>
    </row>
    <row r="478" spans="1:14" ht="12.75" customHeight="1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8"/>
        <v xml:space="preserve"> </v>
      </c>
      <c r="L478" s="34"/>
      <c r="M478" s="82"/>
      <c r="N478" s="37"/>
    </row>
    <row r="479" spans="1:14" ht="12.75" customHeight="1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8"/>
        <v xml:space="preserve"> </v>
      </c>
      <c r="L479" s="34"/>
      <c r="M479" s="82"/>
      <c r="N479" s="37"/>
    </row>
    <row r="480" spans="1:14" ht="12.75" customHeight="1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8"/>
        <v xml:space="preserve"> </v>
      </c>
      <c r="L480" s="34"/>
      <c r="M480" s="82"/>
      <c r="N480" s="37"/>
    </row>
    <row r="481" spans="1:14" ht="12.75" customHeight="1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8"/>
        <v xml:space="preserve"> </v>
      </c>
      <c r="L481" s="34"/>
      <c r="M481" s="82"/>
      <c r="N481" s="37"/>
    </row>
    <row r="482" spans="1:14" ht="12.75" customHeight="1" x14ac:dyDescent="0.3">
      <c r="A482" s="2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8"/>
        <v xml:space="preserve"> </v>
      </c>
      <c r="L482" s="34"/>
      <c r="M482" s="82"/>
      <c r="N482" s="37"/>
    </row>
    <row r="483" spans="1:14" ht="12.75" customHeight="1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8"/>
        <v xml:space="preserve"> </v>
      </c>
      <c r="L483" s="34"/>
      <c r="M483" s="82"/>
      <c r="N483" s="37"/>
    </row>
    <row r="484" spans="1:14" ht="12.75" customHeight="1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8"/>
        <v xml:space="preserve"> </v>
      </c>
      <c r="L484" s="34"/>
      <c r="M484" s="82"/>
      <c r="N484" s="37"/>
    </row>
    <row r="485" spans="1:14" ht="12.75" customHeight="1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8"/>
        <v xml:space="preserve"> </v>
      </c>
      <c r="L485" s="34"/>
      <c r="M485" s="82"/>
      <c r="N485" s="37"/>
    </row>
    <row r="486" spans="1:14" ht="12.75" customHeight="1" x14ac:dyDescent="0.3">
      <c r="A486" s="2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8"/>
        <v xml:space="preserve"> </v>
      </c>
      <c r="L486" s="34"/>
      <c r="M486" s="82"/>
      <c r="N486" s="37"/>
    </row>
    <row r="487" spans="1:14" ht="12.75" customHeight="1" x14ac:dyDescent="0.3">
      <c r="A487" s="2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8"/>
        <v xml:space="preserve"> </v>
      </c>
      <c r="L487" s="34"/>
      <c r="M487" s="82"/>
      <c r="N487" s="37"/>
    </row>
    <row r="488" spans="1:14" ht="12.75" customHeight="1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8"/>
        <v xml:space="preserve"> </v>
      </c>
      <c r="L488" s="34"/>
      <c r="M488" s="82"/>
      <c r="N488" s="37"/>
    </row>
    <row r="489" spans="1:14" ht="12.75" customHeight="1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8"/>
        <v xml:space="preserve"> </v>
      </c>
      <c r="L489" s="34"/>
      <c r="M489" s="82"/>
      <c r="N489" s="37"/>
    </row>
    <row r="490" spans="1:14" ht="12.75" customHeight="1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8"/>
        <v xml:space="preserve"> </v>
      </c>
      <c r="L490" s="34"/>
      <c r="M490" s="82"/>
      <c r="N490" s="37"/>
    </row>
    <row r="491" spans="1:14" ht="12.75" customHeight="1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8"/>
        <v xml:space="preserve"> </v>
      </c>
      <c r="L491" s="34"/>
      <c r="M491" s="82"/>
      <c r="N491" s="37"/>
    </row>
    <row r="492" spans="1:14" ht="12.75" customHeight="1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8"/>
        <v xml:space="preserve"> </v>
      </c>
      <c r="L492" s="34"/>
      <c r="M492" s="82"/>
      <c r="N492" s="37"/>
    </row>
    <row r="493" spans="1:14" ht="12.75" customHeight="1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8"/>
        <v xml:space="preserve"> </v>
      </c>
      <c r="L493" s="34"/>
      <c r="M493" s="82"/>
      <c r="N493" s="37"/>
    </row>
    <row r="494" spans="1:14" ht="12.75" customHeight="1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8"/>
        <v xml:space="preserve"> </v>
      </c>
      <c r="L494" s="34"/>
      <c r="M494" s="82"/>
      <c r="N494" s="37"/>
    </row>
    <row r="495" spans="1:14" ht="12.75" customHeight="1" x14ac:dyDescent="0.3">
      <c r="A495" s="26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8"/>
        <v xml:space="preserve"> </v>
      </c>
      <c r="L495" s="34"/>
      <c r="M495" s="82"/>
      <c r="N495" s="37"/>
    </row>
    <row r="496" spans="1:14" ht="12.75" customHeight="1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8"/>
        <v xml:space="preserve"> </v>
      </c>
      <c r="L496" s="34"/>
      <c r="M496" s="82"/>
      <c r="N496" s="37"/>
    </row>
    <row r="497" spans="1:14" ht="12.75" customHeight="1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8"/>
        <v xml:space="preserve"> </v>
      </c>
      <c r="L497" s="34"/>
      <c r="M497" s="82"/>
      <c r="N497" s="37"/>
    </row>
    <row r="498" spans="1:14" ht="12.75" customHeight="1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8"/>
        <v xml:space="preserve"> </v>
      </c>
      <c r="L498" s="34"/>
      <c r="M498" s="82"/>
      <c r="N498" s="37"/>
    </row>
    <row r="499" spans="1:14" ht="12.75" customHeight="1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8"/>
        <v xml:space="preserve"> </v>
      </c>
      <c r="L499" s="34"/>
      <c r="M499" s="82"/>
      <c r="N499" s="37"/>
    </row>
    <row r="500" spans="1:14" ht="12.75" customHeight="1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8"/>
        <v xml:space="preserve"> </v>
      </c>
      <c r="L500" s="34"/>
      <c r="M500" s="82"/>
      <c r="N500" s="37"/>
    </row>
    <row r="501" spans="1:14" ht="12.75" customHeight="1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8"/>
        <v xml:space="preserve"> </v>
      </c>
      <c r="L501" s="34"/>
      <c r="M501" s="82"/>
      <c r="N501" s="37"/>
    </row>
    <row r="502" spans="1:14" ht="12.75" customHeight="1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8"/>
        <v xml:space="preserve"> </v>
      </c>
      <c r="L502" s="34"/>
      <c r="M502" s="82"/>
      <c r="N502" s="37"/>
    </row>
    <row r="503" spans="1:14" ht="12.75" customHeight="1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8"/>
        <v xml:space="preserve"> </v>
      </c>
      <c r="L503" s="34"/>
      <c r="M503" s="82"/>
      <c r="N503" s="37"/>
    </row>
    <row r="504" spans="1:14" ht="12.75" customHeight="1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ref="K504:K567" si="9">IF(I504,IF(ISNUMBER(J504),J504*I504," ")," ")</f>
        <v xml:space="preserve"> </v>
      </c>
      <c r="L504" s="34"/>
      <c r="M504" s="82"/>
      <c r="N504" s="37"/>
    </row>
    <row r="505" spans="1:14" ht="12.75" customHeight="1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9"/>
        <v xml:space="preserve"> </v>
      </c>
      <c r="L505" s="34"/>
      <c r="M505" s="82"/>
      <c r="N505" s="37"/>
    </row>
    <row r="506" spans="1:14" ht="12.75" customHeight="1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9"/>
        <v xml:space="preserve"> </v>
      </c>
      <c r="L506" s="34"/>
      <c r="M506" s="82"/>
      <c r="N506" s="37"/>
    </row>
    <row r="507" spans="1:14" ht="12.75" customHeight="1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9"/>
        <v xml:space="preserve"> </v>
      </c>
      <c r="L507" s="34"/>
      <c r="M507" s="82"/>
      <c r="N507" s="37"/>
    </row>
    <row r="508" spans="1:14" ht="12.75" customHeight="1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9"/>
        <v xml:space="preserve"> </v>
      </c>
      <c r="L508" s="34"/>
      <c r="M508" s="82"/>
      <c r="N508" s="37"/>
    </row>
    <row r="509" spans="1:14" ht="12.75" customHeight="1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9"/>
        <v xml:space="preserve"> </v>
      </c>
      <c r="L509" s="34"/>
      <c r="M509" s="82"/>
      <c r="N509" s="37"/>
    </row>
    <row r="510" spans="1:14" ht="12.75" customHeight="1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9"/>
        <v xml:space="preserve"> </v>
      </c>
      <c r="L510" s="34"/>
      <c r="M510" s="82"/>
      <c r="N510" s="37"/>
    </row>
    <row r="511" spans="1:14" ht="12.75" customHeight="1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9"/>
        <v xml:space="preserve"> </v>
      </c>
      <c r="L511" s="34"/>
      <c r="M511" s="82"/>
      <c r="N511" s="37"/>
    </row>
    <row r="512" spans="1:14" ht="12.75" customHeight="1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9"/>
        <v xml:space="preserve"> </v>
      </c>
      <c r="L512" s="34"/>
      <c r="M512" s="82"/>
      <c r="N512" s="37"/>
    </row>
    <row r="513" spans="1:14" ht="12.75" customHeight="1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9"/>
        <v xml:space="preserve"> </v>
      </c>
      <c r="L513" s="34"/>
      <c r="M513" s="82"/>
      <c r="N513" s="37"/>
    </row>
    <row r="514" spans="1:14" ht="12.75" customHeight="1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9"/>
        <v xml:space="preserve"> </v>
      </c>
      <c r="L514" s="34"/>
      <c r="M514" s="82"/>
      <c r="N514" s="37"/>
    </row>
    <row r="515" spans="1:14" ht="12.75" customHeight="1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9"/>
        <v xml:space="preserve"> </v>
      </c>
      <c r="L515" s="34"/>
      <c r="M515" s="82"/>
      <c r="N515" s="37"/>
    </row>
    <row r="516" spans="1:14" ht="12.75" customHeight="1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9"/>
        <v xml:space="preserve"> </v>
      </c>
      <c r="L516" s="34"/>
      <c r="M516" s="82"/>
      <c r="N516" s="37"/>
    </row>
    <row r="517" spans="1:14" ht="12.75" customHeight="1" x14ac:dyDescent="0.3">
      <c r="A517" s="26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9"/>
        <v xml:space="preserve"> </v>
      </c>
      <c r="L517" s="34"/>
      <c r="M517" s="82"/>
      <c r="N517" s="37"/>
    </row>
    <row r="518" spans="1:14" ht="12.75" customHeight="1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9"/>
        <v xml:space="preserve"> </v>
      </c>
      <c r="L518" s="34"/>
      <c r="M518" s="82"/>
      <c r="N518" s="37"/>
    </row>
    <row r="519" spans="1:14" ht="12.75" customHeight="1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si="9"/>
        <v xml:space="preserve"> </v>
      </c>
      <c r="L519" s="34"/>
      <c r="M519" s="82"/>
      <c r="N519" s="37"/>
    </row>
    <row r="520" spans="1:14" ht="12.75" customHeight="1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9"/>
        <v xml:space="preserve"> </v>
      </c>
      <c r="L520" s="34"/>
      <c r="M520" s="82"/>
      <c r="N520" s="37"/>
    </row>
    <row r="521" spans="1:14" ht="12.75" customHeight="1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9"/>
        <v xml:space="preserve"> </v>
      </c>
      <c r="L521" s="34"/>
      <c r="M521" s="82"/>
      <c r="N521" s="37"/>
    </row>
    <row r="522" spans="1:14" ht="12.75" customHeight="1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9"/>
        <v xml:space="preserve"> </v>
      </c>
      <c r="L522" s="34"/>
      <c r="M522" s="82"/>
      <c r="N522" s="37"/>
    </row>
    <row r="523" spans="1:14" ht="12.75" customHeight="1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9"/>
        <v xml:space="preserve"> </v>
      </c>
      <c r="L523" s="34"/>
      <c r="M523" s="82"/>
      <c r="N523" s="37"/>
    </row>
    <row r="524" spans="1:14" ht="12.75" customHeight="1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9"/>
        <v xml:space="preserve"> </v>
      </c>
      <c r="L524" s="34"/>
      <c r="M524" s="82"/>
      <c r="N524" s="37"/>
    </row>
    <row r="525" spans="1:14" ht="12.75" customHeight="1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9"/>
        <v xml:space="preserve"> </v>
      </c>
      <c r="L525" s="34"/>
      <c r="M525" s="82"/>
      <c r="N525" s="37"/>
    </row>
    <row r="526" spans="1:14" ht="12.75" customHeight="1" x14ac:dyDescent="0.3">
      <c r="A526" s="2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9"/>
        <v xml:space="preserve"> </v>
      </c>
      <c r="L526" s="34"/>
      <c r="M526" s="82"/>
      <c r="N526" s="37"/>
    </row>
    <row r="527" spans="1:14" ht="12.75" customHeight="1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9"/>
        <v xml:space="preserve"> </v>
      </c>
      <c r="L527" s="34"/>
      <c r="M527" s="82"/>
      <c r="N527" s="37"/>
    </row>
    <row r="528" spans="1:14" ht="12.75" customHeight="1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9"/>
        <v xml:space="preserve"> </v>
      </c>
      <c r="L528" s="34"/>
      <c r="M528" s="82"/>
      <c r="N528" s="37"/>
    </row>
    <row r="529" spans="1:14" ht="12.75" customHeight="1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9"/>
        <v xml:space="preserve"> </v>
      </c>
      <c r="L529" s="34"/>
      <c r="M529" s="82"/>
      <c r="N529" s="37"/>
    </row>
    <row r="530" spans="1:14" ht="12.75" customHeight="1" x14ac:dyDescent="0.3">
      <c r="A530" s="2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9"/>
        <v xml:space="preserve"> </v>
      </c>
      <c r="L530" s="34"/>
      <c r="M530" s="82"/>
      <c r="N530" s="37"/>
    </row>
    <row r="531" spans="1:14" ht="12.75" customHeight="1" x14ac:dyDescent="0.3">
      <c r="A531" s="27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9"/>
        <v xml:space="preserve"> </v>
      </c>
      <c r="L531" s="34"/>
      <c r="M531" s="82"/>
      <c r="N531" s="37"/>
    </row>
    <row r="532" spans="1:14" ht="12.75" customHeight="1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9"/>
        <v xml:space="preserve"> </v>
      </c>
      <c r="L532" s="34"/>
      <c r="M532" s="82"/>
      <c r="N532" s="37"/>
    </row>
    <row r="533" spans="1:14" ht="12.75" customHeight="1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9"/>
        <v xml:space="preserve"> </v>
      </c>
      <c r="L533" s="34"/>
      <c r="M533" s="82"/>
      <c r="N533" s="37"/>
    </row>
    <row r="534" spans="1:14" ht="12.75" customHeight="1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9"/>
        <v xml:space="preserve"> </v>
      </c>
      <c r="L534" s="34"/>
      <c r="M534" s="82"/>
      <c r="N534" s="37"/>
    </row>
    <row r="535" spans="1:14" ht="12.75" customHeight="1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9"/>
        <v xml:space="preserve"> </v>
      </c>
      <c r="L535" s="34"/>
      <c r="M535" s="82"/>
      <c r="N535" s="37"/>
    </row>
    <row r="536" spans="1:14" ht="12.75" customHeight="1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9"/>
        <v xml:space="preserve"> </v>
      </c>
      <c r="L536" s="34"/>
      <c r="M536" s="82"/>
      <c r="N536" s="37"/>
    </row>
    <row r="537" spans="1:14" ht="12.75" customHeight="1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9"/>
        <v xml:space="preserve"> </v>
      </c>
      <c r="L537" s="34"/>
      <c r="M537" s="82"/>
      <c r="N537" s="37"/>
    </row>
    <row r="538" spans="1:14" ht="12.75" customHeight="1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9"/>
        <v xml:space="preserve"> </v>
      </c>
      <c r="L538" s="34"/>
      <c r="M538" s="82"/>
      <c r="N538" s="37"/>
    </row>
    <row r="539" spans="1:14" ht="12.75" customHeight="1" x14ac:dyDescent="0.3">
      <c r="A539" s="26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9"/>
        <v xml:space="preserve"> </v>
      </c>
      <c r="L539" s="34"/>
      <c r="M539" s="82"/>
      <c r="N539" s="37"/>
    </row>
    <row r="540" spans="1:14" ht="12.75" customHeight="1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9"/>
        <v xml:space="preserve"> </v>
      </c>
      <c r="L540" s="34"/>
      <c r="M540" s="82"/>
      <c r="N540" s="37"/>
    </row>
    <row r="541" spans="1:14" ht="12.75" customHeight="1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9"/>
        <v xml:space="preserve"> </v>
      </c>
      <c r="L541" s="34"/>
      <c r="M541" s="82"/>
      <c r="N541" s="37"/>
    </row>
    <row r="542" spans="1:14" ht="12.75" customHeight="1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9"/>
        <v xml:space="preserve"> </v>
      </c>
      <c r="L542" s="34"/>
      <c r="M542" s="82"/>
      <c r="N542" s="37"/>
    </row>
    <row r="543" spans="1:14" ht="12.75" customHeight="1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9"/>
        <v xml:space="preserve"> </v>
      </c>
      <c r="L543" s="34"/>
      <c r="M543" s="82"/>
      <c r="N543" s="37"/>
    </row>
    <row r="544" spans="1:14" ht="12.75" customHeight="1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9"/>
        <v xml:space="preserve"> </v>
      </c>
      <c r="L544" s="34"/>
      <c r="M544" s="82"/>
      <c r="N544" s="37"/>
    </row>
    <row r="545" spans="1:14" ht="12.75" customHeight="1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9"/>
        <v xml:space="preserve"> </v>
      </c>
      <c r="L545" s="34"/>
      <c r="M545" s="82"/>
      <c r="N545" s="37"/>
    </row>
    <row r="546" spans="1:14" ht="12.75" customHeight="1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9"/>
        <v xml:space="preserve"> </v>
      </c>
      <c r="L546" s="34"/>
      <c r="M546" s="82"/>
      <c r="N546" s="37"/>
    </row>
    <row r="547" spans="1:14" ht="12.75" customHeight="1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9"/>
        <v xml:space="preserve"> </v>
      </c>
      <c r="L547" s="34"/>
      <c r="M547" s="82"/>
      <c r="N547" s="37"/>
    </row>
    <row r="548" spans="1:14" ht="12.75" customHeight="1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9"/>
        <v xml:space="preserve"> </v>
      </c>
      <c r="L548" s="34"/>
      <c r="M548" s="82"/>
      <c r="N548" s="37"/>
    </row>
    <row r="549" spans="1:14" ht="12.75" customHeight="1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9"/>
        <v xml:space="preserve"> </v>
      </c>
      <c r="L549" s="34"/>
      <c r="M549" s="82"/>
      <c r="N549" s="37"/>
    </row>
    <row r="550" spans="1:14" ht="12.75" customHeight="1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9"/>
        <v xml:space="preserve"> </v>
      </c>
      <c r="L550" s="34"/>
      <c r="M550" s="82"/>
      <c r="N550" s="37"/>
    </row>
    <row r="551" spans="1:14" ht="12.75" customHeight="1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9"/>
        <v xml:space="preserve"> </v>
      </c>
      <c r="L551" s="34"/>
      <c r="M551" s="82"/>
      <c r="N551" s="37"/>
    </row>
    <row r="552" spans="1:14" ht="12.75" customHeight="1" x14ac:dyDescent="0.3">
      <c r="A552" s="2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9"/>
        <v xml:space="preserve"> </v>
      </c>
      <c r="L552" s="34"/>
      <c r="M552" s="82"/>
      <c r="N552" s="37"/>
    </row>
    <row r="553" spans="1:14" ht="12.75" customHeight="1" x14ac:dyDescent="0.3">
      <c r="A553" s="2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9"/>
        <v xml:space="preserve"> </v>
      </c>
      <c r="L553" s="34"/>
      <c r="M553" s="82"/>
      <c r="N553" s="37"/>
    </row>
    <row r="554" spans="1:14" ht="12.75" customHeight="1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9"/>
        <v xml:space="preserve"> </v>
      </c>
      <c r="L554" s="34"/>
      <c r="M554" s="82"/>
      <c r="N554" s="37"/>
    </row>
    <row r="555" spans="1:14" ht="12.75" customHeight="1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9"/>
        <v xml:space="preserve"> </v>
      </c>
      <c r="L555" s="34"/>
      <c r="M555" s="82"/>
      <c r="N555" s="37"/>
    </row>
    <row r="556" spans="1:14" ht="12.75" customHeight="1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9"/>
        <v xml:space="preserve"> </v>
      </c>
      <c r="L556" s="34"/>
      <c r="M556" s="82"/>
      <c r="N556" s="37"/>
    </row>
    <row r="557" spans="1:14" ht="12.75" customHeight="1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9"/>
        <v xml:space="preserve"> </v>
      </c>
      <c r="L557" s="34"/>
      <c r="M557" s="82"/>
      <c r="N557" s="37"/>
    </row>
    <row r="558" spans="1:14" ht="12.75" customHeight="1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9"/>
        <v xml:space="preserve"> </v>
      </c>
      <c r="L558" s="34"/>
      <c r="M558" s="82"/>
      <c r="N558" s="37"/>
    </row>
    <row r="559" spans="1:14" ht="12.75" customHeight="1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9"/>
        <v xml:space="preserve"> </v>
      </c>
      <c r="L559" s="34"/>
      <c r="M559" s="82"/>
      <c r="N559" s="37"/>
    </row>
    <row r="560" spans="1:14" ht="12.75" customHeight="1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9"/>
        <v xml:space="preserve"> </v>
      </c>
      <c r="L560" s="34"/>
      <c r="M560" s="82"/>
      <c r="N560" s="37"/>
    </row>
    <row r="561" spans="1:14" ht="12.75" customHeight="1" x14ac:dyDescent="0.3">
      <c r="A561" s="26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9"/>
        <v xml:space="preserve"> </v>
      </c>
      <c r="L561" s="34"/>
      <c r="M561" s="82"/>
      <c r="N561" s="37"/>
    </row>
    <row r="562" spans="1:14" ht="12.75" customHeight="1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9"/>
        <v xml:space="preserve"> </v>
      </c>
      <c r="L562" s="34"/>
      <c r="M562" s="82"/>
      <c r="N562" s="37"/>
    </row>
    <row r="563" spans="1:14" ht="12.75" customHeight="1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9"/>
        <v xml:space="preserve"> </v>
      </c>
      <c r="L563" s="34"/>
      <c r="M563" s="82"/>
      <c r="N563" s="37"/>
    </row>
    <row r="564" spans="1:14" ht="12.75" customHeight="1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9"/>
        <v xml:space="preserve"> </v>
      </c>
      <c r="L564" s="34"/>
      <c r="M564" s="82"/>
      <c r="N564" s="37"/>
    </row>
    <row r="565" spans="1:14" ht="12.75" customHeight="1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9"/>
        <v xml:space="preserve"> </v>
      </c>
      <c r="L565" s="34"/>
      <c r="M565" s="82"/>
      <c r="N565" s="37"/>
    </row>
    <row r="566" spans="1:14" ht="12.75" customHeight="1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9"/>
        <v xml:space="preserve"> </v>
      </c>
      <c r="L566" s="34"/>
      <c r="M566" s="82"/>
      <c r="N566" s="37"/>
    </row>
    <row r="567" spans="1:14" ht="12.75" customHeight="1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9"/>
        <v xml:space="preserve"> </v>
      </c>
      <c r="L567" s="34"/>
      <c r="M567" s="82"/>
      <c r="N567" s="37"/>
    </row>
    <row r="568" spans="1:14" ht="12.75" customHeight="1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ref="K568:K631" si="10">IF(I568,IF(ISNUMBER(J568),J568*I568," ")," ")</f>
        <v xml:space="preserve"> </v>
      </c>
      <c r="L568" s="34"/>
      <c r="M568" s="82"/>
      <c r="N568" s="37"/>
    </row>
    <row r="569" spans="1:14" ht="12.75" customHeight="1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10"/>
        <v xml:space="preserve"> </v>
      </c>
      <c r="L569" s="34"/>
      <c r="M569" s="82"/>
      <c r="N569" s="37"/>
    </row>
    <row r="570" spans="1:14" ht="12.75" customHeight="1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10"/>
        <v xml:space="preserve"> </v>
      </c>
      <c r="L570" s="34"/>
      <c r="M570" s="82"/>
      <c r="N570" s="37"/>
    </row>
    <row r="571" spans="1:14" ht="12.75" customHeight="1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10"/>
        <v xml:space="preserve"> </v>
      </c>
      <c r="L571" s="34"/>
      <c r="M571" s="82"/>
      <c r="N571" s="37"/>
    </row>
    <row r="572" spans="1:14" ht="12.75" customHeight="1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10"/>
        <v xml:space="preserve"> </v>
      </c>
      <c r="L572" s="34"/>
      <c r="M572" s="82"/>
      <c r="N572" s="37"/>
    </row>
    <row r="573" spans="1:14" ht="12.75" customHeight="1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10"/>
        <v xml:space="preserve"> </v>
      </c>
      <c r="L573" s="34"/>
      <c r="M573" s="82"/>
      <c r="N573" s="37"/>
    </row>
    <row r="574" spans="1:14" ht="12.75" customHeight="1" x14ac:dyDescent="0.3">
      <c r="A574" s="2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10"/>
        <v xml:space="preserve"> </v>
      </c>
      <c r="L574" s="34"/>
      <c r="M574" s="82"/>
      <c r="N574" s="37"/>
    </row>
    <row r="575" spans="1:14" ht="12.75" customHeight="1" x14ac:dyDescent="0.3">
      <c r="A575" s="2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10"/>
        <v xml:space="preserve"> </v>
      </c>
      <c r="L575" s="34"/>
      <c r="M575" s="82"/>
      <c r="N575" s="37"/>
    </row>
    <row r="576" spans="1:14" ht="12.75" customHeight="1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10"/>
        <v xml:space="preserve"> </v>
      </c>
      <c r="L576" s="34"/>
      <c r="M576" s="82"/>
      <c r="N576" s="37"/>
    </row>
    <row r="577" spans="1:14" ht="12.75" customHeight="1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10"/>
        <v xml:space="preserve"> </v>
      </c>
      <c r="L577" s="34"/>
      <c r="M577" s="82"/>
      <c r="N577" s="37"/>
    </row>
    <row r="578" spans="1:14" ht="12.75" customHeight="1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10"/>
        <v xml:space="preserve"> </v>
      </c>
      <c r="L578" s="34"/>
      <c r="M578" s="82"/>
      <c r="N578" s="37"/>
    </row>
    <row r="579" spans="1:14" ht="12.75" customHeight="1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10"/>
        <v xml:space="preserve"> </v>
      </c>
      <c r="L579" s="34"/>
      <c r="M579" s="82"/>
      <c r="N579" s="37"/>
    </row>
    <row r="580" spans="1:14" ht="12.75" customHeight="1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10"/>
        <v xml:space="preserve"> </v>
      </c>
      <c r="L580" s="34"/>
      <c r="M580" s="82"/>
      <c r="N580" s="37"/>
    </row>
    <row r="581" spans="1:14" ht="12.75" customHeight="1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10"/>
        <v xml:space="preserve"> </v>
      </c>
      <c r="L581" s="34"/>
      <c r="M581" s="82"/>
      <c r="N581" s="37"/>
    </row>
    <row r="582" spans="1:14" ht="12.75" customHeight="1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10"/>
        <v xml:space="preserve"> </v>
      </c>
      <c r="L582" s="34"/>
      <c r="M582" s="82"/>
      <c r="N582" s="37"/>
    </row>
    <row r="583" spans="1:14" ht="12.75" customHeight="1" x14ac:dyDescent="0.3">
      <c r="A583" s="26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si="10"/>
        <v xml:space="preserve"> </v>
      </c>
      <c r="L583" s="34"/>
      <c r="M583" s="82"/>
      <c r="N583" s="37"/>
    </row>
    <row r="584" spans="1:14" ht="12.75" customHeight="1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10"/>
        <v xml:space="preserve"> </v>
      </c>
      <c r="L584" s="34"/>
      <c r="M584" s="82"/>
      <c r="N584" s="37"/>
    </row>
    <row r="585" spans="1:14" ht="12.75" customHeight="1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10"/>
        <v xml:space="preserve"> </v>
      </c>
      <c r="L585" s="34"/>
      <c r="M585" s="82"/>
      <c r="N585" s="37"/>
    </row>
    <row r="586" spans="1:14" ht="12.75" customHeight="1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10"/>
        <v xml:space="preserve"> </v>
      </c>
      <c r="L586" s="34"/>
      <c r="M586" s="82"/>
      <c r="N586" s="37"/>
    </row>
    <row r="587" spans="1:14" ht="12.75" customHeight="1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10"/>
        <v xml:space="preserve"> </v>
      </c>
      <c r="L587" s="34"/>
      <c r="M587" s="82"/>
      <c r="N587" s="37"/>
    </row>
    <row r="588" spans="1:14" ht="12.75" customHeight="1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10"/>
        <v xml:space="preserve"> </v>
      </c>
      <c r="L588" s="34"/>
      <c r="M588" s="82"/>
      <c r="N588" s="37"/>
    </row>
    <row r="589" spans="1:14" ht="12.75" customHeight="1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10"/>
        <v xml:space="preserve"> </v>
      </c>
      <c r="L589" s="34"/>
      <c r="M589" s="82"/>
      <c r="N589" s="37"/>
    </row>
    <row r="590" spans="1:14" ht="12.75" customHeight="1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10"/>
        <v xml:space="preserve"> </v>
      </c>
      <c r="L590" s="34"/>
      <c r="M590" s="82"/>
      <c r="N590" s="37"/>
    </row>
    <row r="591" spans="1:14" ht="12.75" customHeight="1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10"/>
        <v xml:space="preserve"> </v>
      </c>
      <c r="L591" s="34"/>
      <c r="M591" s="82"/>
      <c r="N591" s="37"/>
    </row>
    <row r="592" spans="1:14" ht="12.75" customHeight="1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10"/>
        <v xml:space="preserve"> </v>
      </c>
      <c r="L592" s="34"/>
      <c r="M592" s="82"/>
      <c r="N592" s="37"/>
    </row>
    <row r="593" spans="1:14" ht="12.75" customHeight="1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10"/>
        <v xml:space="preserve"> </v>
      </c>
      <c r="L593" s="34"/>
      <c r="M593" s="82"/>
      <c r="N593" s="37"/>
    </row>
    <row r="594" spans="1:14" ht="12.75" customHeight="1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10"/>
        <v xml:space="preserve"> </v>
      </c>
      <c r="L594" s="34"/>
      <c r="M594" s="82"/>
      <c r="N594" s="37"/>
    </row>
    <row r="595" spans="1:14" ht="12.75" customHeight="1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10"/>
        <v xml:space="preserve"> </v>
      </c>
      <c r="L595" s="34"/>
      <c r="M595" s="82"/>
      <c r="N595" s="37"/>
    </row>
    <row r="596" spans="1:14" ht="12.75" customHeight="1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10"/>
        <v xml:space="preserve"> </v>
      </c>
      <c r="L596" s="34"/>
      <c r="M596" s="82"/>
      <c r="N596" s="37"/>
    </row>
    <row r="597" spans="1:14" ht="12.75" customHeight="1" x14ac:dyDescent="0.3">
      <c r="A597" s="2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10"/>
        <v xml:space="preserve"> </v>
      </c>
      <c r="L597" s="34"/>
      <c r="M597" s="82"/>
      <c r="N597" s="37"/>
    </row>
    <row r="598" spans="1:14" ht="12.75" customHeight="1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10"/>
        <v xml:space="preserve"> </v>
      </c>
      <c r="L598" s="34"/>
      <c r="M598" s="82"/>
      <c r="N598" s="37"/>
    </row>
    <row r="599" spans="1:14" ht="12.75" customHeight="1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10"/>
        <v xml:space="preserve"> </v>
      </c>
      <c r="L599" s="34"/>
      <c r="M599" s="82"/>
      <c r="N599" s="37"/>
    </row>
    <row r="600" spans="1:14" ht="12.75" customHeight="1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10"/>
        <v xml:space="preserve"> </v>
      </c>
      <c r="L600" s="34"/>
      <c r="M600" s="82"/>
      <c r="N600" s="37"/>
    </row>
    <row r="601" spans="1:14" ht="12.75" customHeight="1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10"/>
        <v xml:space="preserve"> </v>
      </c>
      <c r="L601" s="34"/>
      <c r="M601" s="82"/>
      <c r="N601" s="37"/>
    </row>
    <row r="602" spans="1:14" ht="12.75" customHeight="1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10"/>
        <v xml:space="preserve"> </v>
      </c>
      <c r="L602" s="34"/>
      <c r="M602" s="82"/>
      <c r="N602" s="37"/>
    </row>
    <row r="603" spans="1:14" ht="12.75" customHeight="1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10"/>
        <v xml:space="preserve"> </v>
      </c>
      <c r="L603" s="34"/>
      <c r="M603" s="82"/>
      <c r="N603" s="37"/>
    </row>
    <row r="604" spans="1:14" ht="12.75" customHeight="1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10"/>
        <v xml:space="preserve"> </v>
      </c>
      <c r="L604" s="34"/>
      <c r="M604" s="82"/>
      <c r="N604" s="37"/>
    </row>
    <row r="605" spans="1:14" ht="12.75" customHeight="1" x14ac:dyDescent="0.3">
      <c r="A605" s="26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10"/>
        <v xml:space="preserve"> </v>
      </c>
      <c r="L605" s="34"/>
      <c r="M605" s="82"/>
      <c r="N605" s="37"/>
    </row>
    <row r="606" spans="1:14" ht="12.75" customHeight="1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10"/>
        <v xml:space="preserve"> </v>
      </c>
      <c r="L606" s="34"/>
      <c r="M606" s="82"/>
      <c r="N606" s="37"/>
    </row>
    <row r="607" spans="1:14" ht="12.75" customHeight="1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10"/>
        <v xml:space="preserve"> </v>
      </c>
      <c r="L607" s="34"/>
      <c r="M607" s="82"/>
      <c r="N607" s="37"/>
    </row>
    <row r="608" spans="1:14" ht="12.75" customHeight="1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10"/>
        <v xml:space="preserve"> </v>
      </c>
      <c r="L608" s="34"/>
      <c r="M608" s="82"/>
      <c r="N608" s="37"/>
    </row>
    <row r="609" spans="1:14" ht="12.75" customHeight="1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10"/>
        <v xml:space="preserve"> </v>
      </c>
      <c r="L609" s="34"/>
      <c r="M609" s="82"/>
      <c r="N609" s="37"/>
    </row>
    <row r="610" spans="1:14" ht="12.75" customHeight="1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10"/>
        <v xml:space="preserve"> </v>
      </c>
      <c r="L610" s="34"/>
      <c r="M610" s="82"/>
      <c r="N610" s="37"/>
    </row>
    <row r="611" spans="1:14" ht="12.75" customHeight="1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10"/>
        <v xml:space="preserve"> </v>
      </c>
      <c r="L611" s="34"/>
      <c r="M611" s="82"/>
      <c r="N611" s="37"/>
    </row>
    <row r="612" spans="1:14" ht="12.75" customHeight="1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10"/>
        <v xml:space="preserve"> </v>
      </c>
      <c r="L612" s="34"/>
      <c r="M612" s="82"/>
      <c r="N612" s="37"/>
    </row>
    <row r="613" spans="1:14" ht="12.75" customHeight="1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10"/>
        <v xml:space="preserve"> </v>
      </c>
      <c r="L613" s="34"/>
      <c r="M613" s="82"/>
      <c r="N613" s="37"/>
    </row>
    <row r="614" spans="1:14" ht="12.75" customHeight="1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10"/>
        <v xml:space="preserve"> </v>
      </c>
      <c r="L614" s="34"/>
      <c r="M614" s="82"/>
      <c r="N614" s="37"/>
    </row>
    <row r="615" spans="1:14" ht="12.75" customHeight="1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10"/>
        <v xml:space="preserve"> </v>
      </c>
      <c r="L615" s="34"/>
      <c r="M615" s="82"/>
      <c r="N615" s="37"/>
    </row>
    <row r="616" spans="1:14" ht="12.75" customHeight="1" x14ac:dyDescent="0.3">
      <c r="A616" s="27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10"/>
        <v xml:space="preserve"> </v>
      </c>
      <c r="L616" s="34"/>
      <c r="M616" s="82"/>
      <c r="N616" s="37"/>
    </row>
    <row r="617" spans="1:14" ht="12.75" customHeight="1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10"/>
        <v xml:space="preserve"> </v>
      </c>
      <c r="L617" s="34"/>
      <c r="M617" s="82"/>
      <c r="N617" s="37"/>
    </row>
    <row r="618" spans="1:14" ht="12.75" customHeight="1" x14ac:dyDescent="0.3">
      <c r="A618" s="2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10"/>
        <v xml:space="preserve"> </v>
      </c>
      <c r="L618" s="34"/>
      <c r="M618" s="82"/>
      <c r="N618" s="37"/>
    </row>
    <row r="619" spans="1:14" ht="12.75" customHeight="1" x14ac:dyDescent="0.3">
      <c r="A619" s="27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10"/>
        <v xml:space="preserve"> </v>
      </c>
      <c r="L619" s="34"/>
      <c r="M619" s="82"/>
      <c r="N619" s="37"/>
    </row>
    <row r="620" spans="1:14" ht="12.75" customHeight="1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10"/>
        <v xml:space="preserve"> </v>
      </c>
      <c r="L620" s="34"/>
      <c r="M620" s="82"/>
      <c r="N620" s="37"/>
    </row>
    <row r="621" spans="1:14" ht="12.75" customHeight="1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10"/>
        <v xml:space="preserve"> </v>
      </c>
      <c r="L621" s="34"/>
      <c r="M621" s="82"/>
      <c r="N621" s="37"/>
    </row>
    <row r="622" spans="1:14" ht="12.75" customHeight="1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10"/>
        <v xml:space="preserve"> </v>
      </c>
      <c r="L622" s="34"/>
      <c r="M622" s="82"/>
      <c r="N622" s="37"/>
    </row>
    <row r="623" spans="1:14" ht="12.75" customHeight="1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10"/>
        <v xml:space="preserve"> </v>
      </c>
      <c r="L623" s="34"/>
      <c r="M623" s="82"/>
      <c r="N623" s="37"/>
    </row>
    <row r="624" spans="1:14" ht="12.75" customHeight="1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10"/>
        <v xml:space="preserve"> </v>
      </c>
      <c r="L624" s="34"/>
      <c r="M624" s="82"/>
      <c r="N624" s="37"/>
    </row>
    <row r="625" spans="1:14" ht="12.75" customHeight="1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10"/>
        <v xml:space="preserve"> </v>
      </c>
      <c r="L625" s="34"/>
      <c r="M625" s="82"/>
      <c r="N625" s="37"/>
    </row>
    <row r="626" spans="1:14" ht="12.75" customHeight="1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10"/>
        <v xml:space="preserve"> </v>
      </c>
      <c r="L626" s="34"/>
      <c r="M626" s="82"/>
      <c r="N626" s="37"/>
    </row>
    <row r="627" spans="1:14" ht="12.75" customHeight="1" x14ac:dyDescent="0.3">
      <c r="A627" s="26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10"/>
        <v xml:space="preserve"> </v>
      </c>
      <c r="L627" s="34"/>
      <c r="M627" s="82"/>
      <c r="N627" s="37"/>
    </row>
    <row r="628" spans="1:14" ht="12.75" customHeight="1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10"/>
        <v xml:space="preserve"> </v>
      </c>
      <c r="L628" s="34"/>
      <c r="M628" s="82"/>
      <c r="N628" s="37"/>
    </row>
    <row r="629" spans="1:14" ht="12.75" customHeight="1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10"/>
        <v xml:space="preserve"> </v>
      </c>
      <c r="L629" s="34"/>
      <c r="M629" s="82"/>
      <c r="N629" s="37"/>
    </row>
    <row r="630" spans="1:14" ht="12.75" customHeight="1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10"/>
        <v xml:space="preserve"> </v>
      </c>
      <c r="L630" s="34"/>
      <c r="M630" s="82"/>
      <c r="N630" s="37"/>
    </row>
    <row r="631" spans="1:14" ht="12.75" customHeight="1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10"/>
        <v xml:space="preserve"> </v>
      </c>
      <c r="L631" s="34"/>
      <c r="M631" s="82"/>
      <c r="N631" s="37"/>
    </row>
    <row r="632" spans="1:14" ht="12.75" customHeight="1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ref="K632:K695" si="11">IF(I632,IF(ISNUMBER(J632),J632*I632," ")," ")</f>
        <v xml:space="preserve"> </v>
      </c>
      <c r="L632" s="34"/>
      <c r="M632" s="82"/>
      <c r="N632" s="37"/>
    </row>
    <row r="633" spans="1:14" ht="12.75" customHeight="1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11"/>
        <v xml:space="preserve"> </v>
      </c>
      <c r="L633" s="34"/>
      <c r="M633" s="82"/>
      <c r="N633" s="37"/>
    </row>
    <row r="634" spans="1:14" ht="12.75" customHeight="1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11"/>
        <v xml:space="preserve"> </v>
      </c>
      <c r="L634" s="34"/>
      <c r="M634" s="82"/>
      <c r="N634" s="37"/>
    </row>
    <row r="635" spans="1:14" ht="12.75" customHeight="1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11"/>
        <v xml:space="preserve"> </v>
      </c>
      <c r="L635" s="34"/>
      <c r="M635" s="82"/>
      <c r="N635" s="37"/>
    </row>
    <row r="636" spans="1:14" ht="12.75" customHeight="1" x14ac:dyDescent="0.3">
      <c r="A636" s="2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11"/>
        <v xml:space="preserve"> </v>
      </c>
      <c r="L636" s="34"/>
      <c r="M636" s="82"/>
      <c r="N636" s="37"/>
    </row>
    <row r="637" spans="1:14" ht="12.75" customHeight="1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11"/>
        <v xml:space="preserve"> </v>
      </c>
      <c r="L637" s="34"/>
      <c r="M637" s="82"/>
      <c r="N637" s="37"/>
    </row>
    <row r="638" spans="1:14" ht="12.75" customHeight="1" x14ac:dyDescent="0.3">
      <c r="A638" s="27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11"/>
        <v xml:space="preserve"> </v>
      </c>
      <c r="L638" s="34"/>
      <c r="M638" s="82"/>
      <c r="N638" s="37"/>
    </row>
    <row r="639" spans="1:14" ht="12.75" customHeight="1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11"/>
        <v xml:space="preserve"> </v>
      </c>
      <c r="L639" s="34"/>
      <c r="M639" s="82"/>
      <c r="N639" s="37"/>
    </row>
    <row r="640" spans="1:14" ht="12.75" customHeight="1" x14ac:dyDescent="0.3">
      <c r="A640" s="2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11"/>
        <v xml:space="preserve"> </v>
      </c>
      <c r="L640" s="34"/>
      <c r="M640" s="82"/>
      <c r="N640" s="37"/>
    </row>
    <row r="641" spans="1:14" ht="12.75" customHeight="1" x14ac:dyDescent="0.3">
      <c r="A641" s="27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11"/>
        <v xml:space="preserve"> </v>
      </c>
      <c r="L641" s="34"/>
      <c r="M641" s="82"/>
      <c r="N641" s="37"/>
    </row>
    <row r="642" spans="1:14" ht="12.75" customHeight="1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11"/>
        <v xml:space="preserve"> </v>
      </c>
      <c r="L642" s="34"/>
      <c r="M642" s="82"/>
      <c r="N642" s="37"/>
    </row>
    <row r="643" spans="1:14" ht="12.75" customHeight="1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11"/>
        <v xml:space="preserve"> </v>
      </c>
      <c r="L643" s="34"/>
      <c r="M643" s="82"/>
      <c r="N643" s="37"/>
    </row>
    <row r="644" spans="1:14" ht="12.75" customHeight="1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11"/>
        <v xml:space="preserve"> </v>
      </c>
      <c r="L644" s="34"/>
      <c r="M644" s="82"/>
      <c r="N644" s="37"/>
    </row>
    <row r="645" spans="1:14" ht="12.75" customHeight="1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11"/>
        <v xml:space="preserve"> </v>
      </c>
      <c r="L645" s="34"/>
      <c r="M645" s="82"/>
      <c r="N645" s="37"/>
    </row>
    <row r="646" spans="1:14" ht="12.75" customHeight="1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11"/>
        <v xml:space="preserve"> </v>
      </c>
      <c r="L646" s="34"/>
      <c r="M646" s="82"/>
      <c r="N646" s="37"/>
    </row>
    <row r="647" spans="1:14" ht="12.75" customHeight="1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si="11"/>
        <v xml:space="preserve"> </v>
      </c>
      <c r="L647" s="34"/>
      <c r="M647" s="82"/>
      <c r="N647" s="37"/>
    </row>
    <row r="648" spans="1:14" ht="12.75" customHeight="1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1"/>
        <v xml:space="preserve"> </v>
      </c>
      <c r="L648" s="34"/>
      <c r="M648" s="82"/>
      <c r="N648" s="37"/>
    </row>
    <row r="649" spans="1:14" ht="12.75" customHeight="1" x14ac:dyDescent="0.3">
      <c r="A649" s="26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1"/>
        <v xml:space="preserve"> </v>
      </c>
      <c r="L649" s="34"/>
      <c r="M649" s="82"/>
      <c r="N649" s="37"/>
    </row>
    <row r="650" spans="1:14" ht="12.75" customHeight="1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1"/>
        <v xml:space="preserve"> </v>
      </c>
      <c r="L650" s="34"/>
      <c r="M650" s="82"/>
      <c r="N650" s="37"/>
    </row>
    <row r="651" spans="1:14" ht="12.75" customHeight="1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1"/>
        <v xml:space="preserve"> </v>
      </c>
      <c r="L651" s="34"/>
      <c r="M651" s="82"/>
      <c r="N651" s="37"/>
    </row>
    <row r="652" spans="1:14" ht="12.75" customHeight="1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1"/>
        <v xml:space="preserve"> </v>
      </c>
      <c r="L652" s="34"/>
      <c r="M652" s="82"/>
      <c r="N652" s="37"/>
    </row>
    <row r="653" spans="1:14" ht="12.75" customHeight="1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1"/>
        <v xml:space="preserve"> </v>
      </c>
      <c r="L653" s="34"/>
      <c r="M653" s="82"/>
      <c r="N653" s="37"/>
    </row>
    <row r="654" spans="1:14" ht="12.75" customHeight="1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1"/>
        <v xml:space="preserve"> </v>
      </c>
      <c r="L654" s="34"/>
      <c r="M654" s="82"/>
      <c r="N654" s="37"/>
    </row>
    <row r="655" spans="1:14" ht="12.75" customHeight="1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1"/>
        <v xml:space="preserve"> </v>
      </c>
      <c r="L655" s="34"/>
      <c r="M655" s="82"/>
      <c r="N655" s="37"/>
    </row>
    <row r="656" spans="1:14" ht="12.75" customHeight="1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1"/>
        <v xml:space="preserve"> </v>
      </c>
      <c r="L656" s="34"/>
      <c r="M656" s="82"/>
      <c r="N656" s="37"/>
    </row>
    <row r="657" spans="1:23" ht="12.75" customHeight="1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1"/>
        <v xml:space="preserve"> </v>
      </c>
      <c r="L657" s="34"/>
      <c r="M657" s="82"/>
      <c r="N657" s="37"/>
    </row>
    <row r="658" spans="1:23" ht="12.75" customHeight="1" x14ac:dyDescent="0.3">
      <c r="A658" s="2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1"/>
        <v xml:space="preserve"> </v>
      </c>
      <c r="L658" s="34"/>
      <c r="M658" s="82"/>
      <c r="N658" s="37"/>
    </row>
    <row r="659" spans="1:23" ht="12.75" customHeight="1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1"/>
        <v xml:space="preserve"> </v>
      </c>
      <c r="L659" s="34"/>
      <c r="M659" s="82"/>
      <c r="N659" s="37"/>
    </row>
    <row r="660" spans="1:23" ht="12.75" customHeight="1" x14ac:dyDescent="0.3">
      <c r="A660" s="27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1"/>
        <v xml:space="preserve"> </v>
      </c>
      <c r="L660" s="34"/>
      <c r="M660" s="82"/>
      <c r="N660" s="37"/>
    </row>
    <row r="661" spans="1:23" ht="12.75" customHeight="1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1"/>
        <v xml:space="preserve"> </v>
      </c>
      <c r="L661" s="34"/>
      <c r="M661" s="82"/>
      <c r="N661" s="37"/>
    </row>
    <row r="662" spans="1:23" ht="12.75" customHeight="1" x14ac:dyDescent="0.3">
      <c r="A662" s="2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1"/>
        <v xml:space="preserve"> </v>
      </c>
      <c r="L662" s="34"/>
      <c r="M662" s="82"/>
      <c r="N662" s="37"/>
    </row>
    <row r="663" spans="1:23" ht="12.75" customHeight="1" x14ac:dyDescent="0.3">
      <c r="A663" s="2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1"/>
        <v xml:space="preserve"> </v>
      </c>
      <c r="L663" s="34"/>
      <c r="M663" s="82"/>
      <c r="N663" s="37"/>
    </row>
    <row r="664" spans="1:23" ht="12.75" customHeight="1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1"/>
        <v xml:space="preserve"> </v>
      </c>
      <c r="L664" s="34"/>
      <c r="M664" s="82"/>
      <c r="N664" s="37"/>
    </row>
    <row r="665" spans="1:23" ht="12.75" customHeight="1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1"/>
        <v xml:space="preserve"> </v>
      </c>
      <c r="L665" s="34"/>
      <c r="M665" s="82"/>
      <c r="N665" s="37"/>
      <c r="W665" s="12"/>
    </row>
    <row r="666" spans="1:23" ht="12.75" customHeight="1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1"/>
        <v xml:space="preserve"> </v>
      </c>
      <c r="L666" s="34"/>
      <c r="M666" s="82"/>
      <c r="N666" s="37"/>
    </row>
    <row r="667" spans="1:23" ht="12.75" customHeight="1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1"/>
        <v xml:space="preserve"> </v>
      </c>
      <c r="L667" s="34"/>
      <c r="M667" s="82"/>
      <c r="N667" s="37"/>
    </row>
    <row r="668" spans="1:23" ht="12.75" customHeight="1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1"/>
        <v xml:space="preserve"> </v>
      </c>
      <c r="L668" s="34"/>
      <c r="M668" s="82"/>
      <c r="N668" s="37"/>
    </row>
    <row r="669" spans="1:23" ht="12.75" customHeight="1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1"/>
        <v xml:space="preserve"> </v>
      </c>
      <c r="L669" s="34"/>
      <c r="M669" s="82"/>
      <c r="N669" s="37"/>
      <c r="W669" s="12"/>
    </row>
    <row r="670" spans="1:23" ht="12.75" customHeight="1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1"/>
        <v xml:space="preserve"> </v>
      </c>
      <c r="L670" s="34"/>
      <c r="M670" s="82"/>
      <c r="N670" s="37"/>
    </row>
    <row r="671" spans="1:23" ht="12.75" customHeight="1" x14ac:dyDescent="0.3">
      <c r="A671" s="26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1"/>
        <v xml:space="preserve"> </v>
      </c>
      <c r="L671" s="34"/>
      <c r="M671" s="82"/>
      <c r="N671" s="37"/>
    </row>
    <row r="672" spans="1:23" ht="12.75" customHeight="1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1"/>
        <v xml:space="preserve"> </v>
      </c>
      <c r="L672" s="34"/>
      <c r="M672" s="82"/>
      <c r="N672" s="37"/>
    </row>
    <row r="673" spans="1:14" ht="12.75" customHeight="1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1"/>
        <v xml:space="preserve"> </v>
      </c>
      <c r="L673" s="34"/>
      <c r="M673" s="82"/>
      <c r="N673" s="37"/>
    </row>
    <row r="674" spans="1:14" ht="12.75" customHeight="1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1"/>
        <v xml:space="preserve"> </v>
      </c>
      <c r="L674" s="34"/>
      <c r="M674" s="82"/>
      <c r="N674" s="37"/>
    </row>
    <row r="675" spans="1:14" ht="12.75" customHeight="1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1"/>
        <v xml:space="preserve"> </v>
      </c>
      <c r="L675" s="34"/>
      <c r="M675" s="82"/>
      <c r="N675" s="37"/>
    </row>
    <row r="676" spans="1:14" ht="12.75" customHeight="1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1"/>
        <v xml:space="preserve"> </v>
      </c>
      <c r="L676" s="34"/>
      <c r="M676" s="82"/>
      <c r="N676" s="37"/>
    </row>
    <row r="677" spans="1:14" ht="12.75" customHeight="1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1"/>
        <v xml:space="preserve"> </v>
      </c>
      <c r="L677" s="34"/>
      <c r="M677" s="82"/>
      <c r="N677" s="37"/>
    </row>
    <row r="678" spans="1:14" ht="12.75" customHeight="1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1"/>
        <v xml:space="preserve"> </v>
      </c>
      <c r="L678" s="34"/>
      <c r="M678" s="82"/>
      <c r="N678" s="37"/>
    </row>
    <row r="679" spans="1:14" ht="12.75" customHeight="1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1"/>
        <v xml:space="preserve"> </v>
      </c>
      <c r="L679" s="34"/>
      <c r="M679" s="82"/>
      <c r="N679" s="37"/>
    </row>
    <row r="680" spans="1:14" ht="12.75" customHeight="1" x14ac:dyDescent="0.3">
      <c r="A680" s="2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1"/>
        <v xml:space="preserve"> </v>
      </c>
      <c r="L680" s="34"/>
      <c r="M680" s="82"/>
      <c r="N680" s="37"/>
    </row>
    <row r="681" spans="1:14" ht="12.75" customHeight="1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1"/>
        <v xml:space="preserve"> </v>
      </c>
      <c r="L681" s="34"/>
      <c r="M681" s="82"/>
      <c r="N681" s="37"/>
    </row>
    <row r="682" spans="1:14" ht="12.75" customHeight="1" x14ac:dyDescent="0.3">
      <c r="A682" s="27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1"/>
        <v xml:space="preserve"> </v>
      </c>
      <c r="L682" s="34"/>
      <c r="M682" s="82"/>
      <c r="N682" s="37"/>
    </row>
    <row r="683" spans="1:14" ht="12.75" customHeight="1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1"/>
        <v xml:space="preserve"> </v>
      </c>
      <c r="L683" s="34"/>
      <c r="M683" s="82"/>
      <c r="N683" s="37"/>
    </row>
    <row r="684" spans="1:14" ht="12.75" customHeight="1" x14ac:dyDescent="0.3">
      <c r="A684" s="2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1"/>
        <v xml:space="preserve"> </v>
      </c>
      <c r="L684" s="34"/>
      <c r="M684" s="82"/>
      <c r="N684" s="37"/>
    </row>
    <row r="685" spans="1:14" ht="12.75" customHeight="1" x14ac:dyDescent="0.3">
      <c r="A685" s="27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1"/>
        <v xml:space="preserve"> </v>
      </c>
      <c r="L685" s="34"/>
      <c r="M685" s="82"/>
      <c r="N685" s="37"/>
    </row>
    <row r="686" spans="1:14" ht="12.75" customHeight="1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1"/>
        <v xml:space="preserve"> </v>
      </c>
      <c r="L686" s="34"/>
      <c r="M686" s="82"/>
      <c r="N686" s="37"/>
    </row>
    <row r="687" spans="1:14" ht="12.75" customHeight="1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1"/>
        <v xml:space="preserve"> </v>
      </c>
      <c r="L687" s="34"/>
      <c r="M687" s="82"/>
      <c r="N687" s="37"/>
    </row>
    <row r="688" spans="1:14" ht="12.75" customHeight="1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1"/>
        <v xml:space="preserve"> </v>
      </c>
      <c r="L688" s="34"/>
      <c r="M688" s="82"/>
      <c r="N688" s="37"/>
    </row>
    <row r="689" spans="1:14" ht="12.75" customHeight="1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1"/>
        <v xml:space="preserve"> </v>
      </c>
      <c r="L689" s="34"/>
      <c r="M689" s="82"/>
      <c r="N689" s="37"/>
    </row>
    <row r="690" spans="1:14" ht="12.75" customHeight="1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1"/>
        <v xml:space="preserve"> </v>
      </c>
      <c r="L690" s="34"/>
      <c r="M690" s="82"/>
      <c r="N690" s="37"/>
    </row>
    <row r="691" spans="1:14" ht="12.75" customHeight="1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1"/>
        <v xml:space="preserve"> </v>
      </c>
      <c r="L691" s="34"/>
      <c r="M691" s="82"/>
      <c r="N691" s="37"/>
    </row>
    <row r="692" spans="1:14" ht="12.75" customHeight="1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1"/>
        <v xml:space="preserve"> </v>
      </c>
      <c r="L692" s="34"/>
      <c r="M692" s="82"/>
      <c r="N692" s="37"/>
    </row>
    <row r="693" spans="1:14" ht="12.75" customHeight="1" x14ac:dyDescent="0.3">
      <c r="A693" s="26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1"/>
        <v xml:space="preserve"> </v>
      </c>
      <c r="L693" s="34"/>
      <c r="M693" s="82"/>
      <c r="N693" s="37"/>
    </row>
    <row r="694" spans="1:14" ht="12.75" customHeight="1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1"/>
        <v xml:space="preserve"> </v>
      </c>
      <c r="L694" s="34"/>
      <c r="M694" s="82"/>
      <c r="N694" s="37"/>
    </row>
    <row r="695" spans="1:14" ht="12.75" customHeight="1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1"/>
        <v xml:space="preserve"> </v>
      </c>
      <c r="L695" s="34"/>
      <c r="M695" s="82"/>
      <c r="N695" s="37"/>
    </row>
    <row r="696" spans="1:14" ht="12.75" customHeight="1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ref="K696:K759" si="12">IF(I696,IF(ISNUMBER(J696),J696*I696," ")," ")</f>
        <v xml:space="preserve"> </v>
      </c>
      <c r="L696" s="34"/>
      <c r="M696" s="82"/>
      <c r="N696" s="37"/>
    </row>
    <row r="697" spans="1:14" ht="12.75" customHeight="1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2"/>
        <v xml:space="preserve"> </v>
      </c>
      <c r="L697" s="34"/>
      <c r="M697" s="82"/>
      <c r="N697" s="37"/>
    </row>
    <row r="698" spans="1:14" ht="12.75" customHeight="1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12"/>
        <v xml:space="preserve"> </v>
      </c>
      <c r="L698" s="34"/>
      <c r="M698" s="82"/>
      <c r="N698" s="37"/>
    </row>
    <row r="699" spans="1:14" ht="12.75" customHeight="1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2"/>
        <v xml:space="preserve"> </v>
      </c>
      <c r="L699" s="34"/>
      <c r="M699" s="82"/>
      <c r="N699" s="37"/>
    </row>
    <row r="700" spans="1:14" ht="12.75" customHeight="1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2"/>
        <v xml:space="preserve"> </v>
      </c>
      <c r="L700" s="34"/>
      <c r="M700" s="82"/>
      <c r="N700" s="37"/>
    </row>
    <row r="701" spans="1:14" ht="12.75" customHeight="1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2"/>
        <v xml:space="preserve"> </v>
      </c>
      <c r="L701" s="34"/>
      <c r="M701" s="82"/>
      <c r="N701" s="37"/>
    </row>
    <row r="702" spans="1:14" ht="12.75" customHeight="1" x14ac:dyDescent="0.3">
      <c r="A702" s="2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2"/>
        <v xml:space="preserve"> </v>
      </c>
      <c r="L702" s="34"/>
      <c r="M702" s="82"/>
      <c r="N702" s="37"/>
    </row>
    <row r="703" spans="1:14" ht="12.75" customHeight="1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2"/>
        <v xml:space="preserve"> </v>
      </c>
      <c r="L703" s="34"/>
      <c r="M703" s="82"/>
      <c r="N703" s="37"/>
    </row>
    <row r="704" spans="1:14" ht="12.75" customHeight="1" x14ac:dyDescent="0.3">
      <c r="A704" s="27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2"/>
        <v xml:space="preserve"> </v>
      </c>
      <c r="L704" s="34"/>
      <c r="M704" s="82"/>
      <c r="N704" s="37"/>
    </row>
    <row r="705" spans="1:14" ht="12.75" customHeight="1" x14ac:dyDescent="0.3">
      <c r="A705" s="2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12"/>
        <v xml:space="preserve"> </v>
      </c>
      <c r="L705" s="34"/>
      <c r="M705" s="82"/>
      <c r="N705" s="37"/>
    </row>
    <row r="706" spans="1:14" ht="12.75" customHeight="1" x14ac:dyDescent="0.3">
      <c r="A706" s="2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12"/>
        <v xml:space="preserve"> </v>
      </c>
      <c r="L706" s="34"/>
      <c r="M706" s="82"/>
      <c r="N706" s="37"/>
    </row>
    <row r="707" spans="1:14" ht="12.75" customHeight="1" x14ac:dyDescent="0.3">
      <c r="A707" s="27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12"/>
        <v xml:space="preserve"> </v>
      </c>
      <c r="L707" s="34"/>
      <c r="M707" s="82"/>
      <c r="N707" s="37"/>
    </row>
    <row r="708" spans="1:14" ht="12.75" customHeight="1" x14ac:dyDescent="0.3">
      <c r="A708" s="2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12"/>
        <v xml:space="preserve"> </v>
      </c>
      <c r="L708" s="34"/>
      <c r="M708" s="82"/>
      <c r="N708" s="37"/>
    </row>
    <row r="709" spans="1:14" ht="12.75" customHeight="1" x14ac:dyDescent="0.3">
      <c r="A709" s="2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12"/>
        <v xml:space="preserve"> </v>
      </c>
      <c r="L709" s="34"/>
      <c r="M709" s="82"/>
      <c r="N709" s="37"/>
    </row>
    <row r="710" spans="1:14" ht="12.75" customHeight="1" x14ac:dyDescent="0.3">
      <c r="A710" s="27"/>
      <c r="B710" s="41"/>
      <c r="C710" s="71"/>
      <c r="D710" s="28"/>
      <c r="E710" s="29"/>
      <c r="F710" s="56"/>
      <c r="G710" s="39"/>
      <c r="H710" s="51"/>
      <c r="I710" s="45"/>
      <c r="J710" s="17"/>
      <c r="K710" s="18" t="str">
        <f t="shared" si="12"/>
        <v xml:space="preserve"> </v>
      </c>
      <c r="L710" s="34"/>
      <c r="M710" s="82"/>
      <c r="N710" s="37"/>
    </row>
    <row r="711" spans="1:14" ht="12.75" customHeight="1" x14ac:dyDescent="0.3">
      <c r="A711" s="27"/>
      <c r="B711" s="41"/>
      <c r="C711" s="71"/>
      <c r="D711" s="28"/>
      <c r="E711" s="29"/>
      <c r="F711" s="56"/>
      <c r="G711" s="39"/>
      <c r="H711" s="51"/>
      <c r="I711" s="45"/>
      <c r="J711" s="17"/>
      <c r="K711" s="18" t="str">
        <f t="shared" si="12"/>
        <v xml:space="preserve"> </v>
      </c>
      <c r="L711" s="34"/>
      <c r="M711" s="82"/>
      <c r="N711" s="37"/>
    </row>
    <row r="712" spans="1:14" ht="12.75" customHeight="1" x14ac:dyDescent="0.3">
      <c r="A712" s="2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12"/>
        <v xml:space="preserve"> </v>
      </c>
      <c r="L712" s="34"/>
      <c r="M712" s="82"/>
      <c r="N712" s="37"/>
    </row>
    <row r="713" spans="1:14" ht="12.75" customHeight="1" x14ac:dyDescent="0.3">
      <c r="A713" s="27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12"/>
        <v xml:space="preserve"> </v>
      </c>
      <c r="L713" s="34"/>
      <c r="M713" s="82"/>
      <c r="N713" s="37"/>
    </row>
    <row r="714" spans="1:14" ht="12.75" customHeight="1" x14ac:dyDescent="0.3">
      <c r="A714" s="2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12"/>
        <v xml:space="preserve"> </v>
      </c>
      <c r="L714" s="34"/>
      <c r="M714" s="82"/>
      <c r="N714" s="37"/>
    </row>
    <row r="715" spans="1:14" ht="12.75" customHeight="1" x14ac:dyDescent="0.3">
      <c r="A715" s="26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12"/>
        <v xml:space="preserve"> </v>
      </c>
      <c r="L715" s="34"/>
      <c r="M715" s="82"/>
      <c r="N715" s="37"/>
    </row>
    <row r="716" spans="1:14" ht="12.75" customHeight="1" x14ac:dyDescent="0.3">
      <c r="A716" s="2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12"/>
        <v xml:space="preserve"> </v>
      </c>
      <c r="L716" s="34"/>
      <c r="M716" s="82"/>
      <c r="N716" s="37"/>
    </row>
    <row r="717" spans="1:14" ht="12.75" customHeight="1" x14ac:dyDescent="0.3">
      <c r="A717" s="2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12"/>
        <v xml:space="preserve"> </v>
      </c>
      <c r="L717" s="34"/>
      <c r="M717" s="82"/>
      <c r="N717" s="37"/>
    </row>
    <row r="718" spans="1:14" ht="12.75" customHeight="1" x14ac:dyDescent="0.3">
      <c r="A718" s="2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12"/>
        <v xml:space="preserve"> </v>
      </c>
      <c r="L718" s="34"/>
      <c r="M718" s="82"/>
      <c r="N718" s="37"/>
    </row>
    <row r="719" spans="1:14" ht="12.75" customHeight="1" x14ac:dyDescent="0.3">
      <c r="A719" s="2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12"/>
        <v xml:space="preserve"> </v>
      </c>
      <c r="L719" s="34"/>
      <c r="M719" s="82"/>
      <c r="N719" s="37"/>
    </row>
    <row r="720" spans="1:14" ht="12.75" customHeight="1" x14ac:dyDescent="0.3">
      <c r="A720" s="2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12"/>
        <v xml:space="preserve"> </v>
      </c>
      <c r="L720" s="34"/>
      <c r="M720" s="82"/>
      <c r="N720" s="37"/>
    </row>
    <row r="721" spans="1:14" ht="12.75" customHeight="1" x14ac:dyDescent="0.3">
      <c r="A721" s="2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12"/>
        <v xml:space="preserve"> </v>
      </c>
      <c r="L721" s="34"/>
      <c r="M721" s="82"/>
      <c r="N721" s="37"/>
    </row>
    <row r="722" spans="1:14" ht="12.75" customHeight="1" x14ac:dyDescent="0.3">
      <c r="A722" s="2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12"/>
        <v xml:space="preserve"> </v>
      </c>
      <c r="L722" s="34"/>
      <c r="M722" s="82"/>
      <c r="N722" s="37"/>
    </row>
    <row r="723" spans="1:14" ht="12.75" customHeight="1" x14ac:dyDescent="0.3">
      <c r="A723" s="2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12"/>
        <v xml:space="preserve"> </v>
      </c>
      <c r="L723" s="34"/>
      <c r="M723" s="82"/>
      <c r="N723" s="37"/>
    </row>
    <row r="724" spans="1:14" ht="12.75" customHeight="1" x14ac:dyDescent="0.3">
      <c r="A724" s="2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12"/>
        <v xml:space="preserve"> </v>
      </c>
      <c r="L724" s="34"/>
      <c r="M724" s="82"/>
      <c r="N724" s="37"/>
    </row>
    <row r="725" spans="1:14" ht="12.75" customHeight="1" x14ac:dyDescent="0.3">
      <c r="A725" s="2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12"/>
        <v xml:space="preserve"> </v>
      </c>
      <c r="L725" s="34"/>
      <c r="M725" s="82"/>
      <c r="N725" s="37"/>
    </row>
    <row r="726" spans="1:14" ht="12.75" customHeight="1" x14ac:dyDescent="0.3">
      <c r="A726" s="27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12"/>
        <v xml:space="preserve"> </v>
      </c>
      <c r="L726" s="34"/>
      <c r="M726" s="82"/>
      <c r="N726" s="37"/>
    </row>
    <row r="727" spans="1:14" ht="12.75" customHeight="1" x14ac:dyDescent="0.3">
      <c r="A727" s="2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12"/>
        <v xml:space="preserve"> </v>
      </c>
      <c r="L727" s="34"/>
      <c r="M727" s="82"/>
      <c r="N727" s="37"/>
    </row>
    <row r="728" spans="1:14" ht="12.75" customHeight="1" x14ac:dyDescent="0.3">
      <c r="A728" s="27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12"/>
        <v xml:space="preserve"> </v>
      </c>
      <c r="L728" s="34"/>
      <c r="M728" s="82"/>
      <c r="N728" s="37"/>
    </row>
    <row r="729" spans="1:14" ht="12.75" customHeight="1" x14ac:dyDescent="0.3">
      <c r="A729" s="27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12"/>
        <v xml:space="preserve"> </v>
      </c>
      <c r="L729" s="34"/>
      <c r="M729" s="82"/>
      <c r="N729" s="37"/>
    </row>
    <row r="730" spans="1:14" ht="12.75" customHeight="1" x14ac:dyDescent="0.3">
      <c r="A730" s="2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12"/>
        <v xml:space="preserve"> </v>
      </c>
      <c r="L730" s="34"/>
      <c r="M730" s="82"/>
      <c r="N730" s="37"/>
    </row>
    <row r="731" spans="1:14" ht="12.75" customHeight="1" x14ac:dyDescent="0.3">
      <c r="A731" s="27"/>
      <c r="B731" s="41"/>
      <c r="C731" s="71"/>
      <c r="D731" s="28"/>
      <c r="E731" s="29"/>
      <c r="F731" s="56"/>
      <c r="G731" s="39"/>
      <c r="H731" s="51"/>
      <c r="I731" s="45"/>
      <c r="J731" s="17"/>
      <c r="K731" s="18" t="str">
        <f t="shared" si="12"/>
        <v xml:space="preserve"> </v>
      </c>
      <c r="L731" s="34"/>
      <c r="M731" s="82"/>
      <c r="N731" s="37"/>
    </row>
    <row r="732" spans="1:14" ht="12.75" customHeight="1" x14ac:dyDescent="0.3">
      <c r="A732" s="27"/>
      <c r="B732" s="41"/>
      <c r="C732" s="71"/>
      <c r="D732" s="28"/>
      <c r="E732" s="29"/>
      <c r="F732" s="56"/>
      <c r="G732" s="39"/>
      <c r="H732" s="51"/>
      <c r="I732" s="45"/>
      <c r="J732" s="17"/>
      <c r="K732" s="18" t="str">
        <f t="shared" si="12"/>
        <v xml:space="preserve"> </v>
      </c>
      <c r="L732" s="34"/>
      <c r="M732" s="82"/>
      <c r="N732" s="37"/>
    </row>
    <row r="733" spans="1:14" ht="12.75" customHeight="1" x14ac:dyDescent="0.3">
      <c r="A733" s="27"/>
      <c r="B733" s="41"/>
      <c r="C733" s="71"/>
      <c r="D733" s="28"/>
      <c r="E733" s="29"/>
      <c r="F733" s="56"/>
      <c r="G733" s="39"/>
      <c r="H733" s="51"/>
      <c r="I733" s="45"/>
      <c r="J733" s="17"/>
      <c r="K733" s="18" t="str">
        <f t="shared" si="12"/>
        <v xml:space="preserve"> </v>
      </c>
      <c r="L733" s="34"/>
      <c r="M733" s="82"/>
      <c r="N733" s="37"/>
    </row>
    <row r="734" spans="1:14" ht="12.75" customHeight="1" x14ac:dyDescent="0.3">
      <c r="A734" s="27"/>
      <c r="B734" s="41"/>
      <c r="C734" s="71"/>
      <c r="D734" s="28"/>
      <c r="E734" s="29"/>
      <c r="F734" s="56"/>
      <c r="G734" s="39"/>
      <c r="H734" s="51"/>
      <c r="I734" s="45"/>
      <c r="J734" s="17"/>
      <c r="K734" s="18" t="str">
        <f t="shared" si="12"/>
        <v xml:space="preserve"> </v>
      </c>
      <c r="L734" s="34"/>
      <c r="M734" s="82"/>
      <c r="N734" s="37"/>
    </row>
    <row r="735" spans="1:14" ht="12.75" customHeight="1" x14ac:dyDescent="0.3">
      <c r="A735" s="27"/>
      <c r="B735" s="41"/>
      <c r="C735" s="71"/>
      <c r="D735" s="28"/>
      <c r="E735" s="29"/>
      <c r="F735" s="56"/>
      <c r="G735" s="39"/>
      <c r="H735" s="51"/>
      <c r="I735" s="45"/>
      <c r="J735" s="17"/>
      <c r="K735" s="18" t="str">
        <f t="shared" si="12"/>
        <v xml:space="preserve"> </v>
      </c>
      <c r="L735" s="34"/>
      <c r="M735" s="82"/>
      <c r="N735" s="37"/>
    </row>
    <row r="736" spans="1:14" ht="12.75" customHeight="1" x14ac:dyDescent="0.3">
      <c r="A736" s="27"/>
      <c r="B736" s="41"/>
      <c r="C736" s="71"/>
      <c r="D736" s="28"/>
      <c r="E736" s="29"/>
      <c r="F736" s="56"/>
      <c r="G736" s="39"/>
      <c r="H736" s="51"/>
      <c r="I736" s="45"/>
      <c r="J736" s="17"/>
      <c r="K736" s="18" t="str">
        <f t="shared" si="12"/>
        <v xml:space="preserve"> </v>
      </c>
      <c r="L736" s="34"/>
      <c r="M736" s="82"/>
      <c r="N736" s="37"/>
    </row>
    <row r="737" spans="1:14" ht="12.75" customHeight="1" x14ac:dyDescent="0.3">
      <c r="A737" s="26"/>
      <c r="B737" s="41"/>
      <c r="C737" s="71"/>
      <c r="D737" s="28"/>
      <c r="E737" s="29"/>
      <c r="F737" s="56"/>
      <c r="G737" s="39"/>
      <c r="H737" s="51"/>
      <c r="I737" s="45"/>
      <c r="J737" s="17"/>
      <c r="K737" s="18" t="str">
        <f t="shared" si="12"/>
        <v xml:space="preserve"> </v>
      </c>
      <c r="L737" s="34"/>
      <c r="M737" s="82"/>
      <c r="N737" s="37"/>
    </row>
    <row r="738" spans="1:14" ht="12.75" customHeight="1" x14ac:dyDescent="0.3">
      <c r="A738" s="27"/>
      <c r="B738" s="41"/>
      <c r="C738" s="71"/>
      <c r="D738" s="28"/>
      <c r="E738" s="29"/>
      <c r="F738" s="56"/>
      <c r="G738" s="39"/>
      <c r="H738" s="51"/>
      <c r="I738" s="45"/>
      <c r="J738" s="17"/>
      <c r="K738" s="18" t="str">
        <f t="shared" si="12"/>
        <v xml:space="preserve"> </v>
      </c>
      <c r="L738" s="34"/>
      <c r="M738" s="82"/>
      <c r="N738" s="37"/>
    </row>
    <row r="739" spans="1:14" ht="12.75" customHeight="1" x14ac:dyDescent="0.3">
      <c r="A739" s="27"/>
      <c r="B739" s="41"/>
      <c r="C739" s="71"/>
      <c r="D739" s="28"/>
      <c r="E739" s="29"/>
      <c r="F739" s="56"/>
      <c r="G739" s="39"/>
      <c r="H739" s="51"/>
      <c r="I739" s="45"/>
      <c r="J739" s="17"/>
      <c r="K739" s="18" t="str">
        <f t="shared" si="12"/>
        <v xml:space="preserve"> </v>
      </c>
      <c r="L739" s="34"/>
      <c r="M739" s="82"/>
      <c r="N739" s="37"/>
    </row>
    <row r="740" spans="1:14" ht="12.75" customHeight="1" x14ac:dyDescent="0.3">
      <c r="A740" s="27"/>
      <c r="B740" s="41"/>
      <c r="C740" s="71"/>
      <c r="D740" s="28"/>
      <c r="E740" s="29"/>
      <c r="F740" s="56"/>
      <c r="G740" s="39"/>
      <c r="H740" s="51"/>
      <c r="I740" s="45"/>
      <c r="J740" s="17"/>
      <c r="K740" s="18" t="str">
        <f t="shared" si="12"/>
        <v xml:space="preserve"> </v>
      </c>
      <c r="L740" s="34"/>
      <c r="M740" s="82"/>
      <c r="N740" s="37"/>
    </row>
    <row r="741" spans="1:14" ht="12.75" customHeight="1" x14ac:dyDescent="0.3">
      <c r="A741" s="27"/>
      <c r="B741" s="41"/>
      <c r="C741" s="71"/>
      <c r="D741" s="28"/>
      <c r="E741" s="29"/>
      <c r="F741" s="56"/>
      <c r="G741" s="39"/>
      <c r="H741" s="51"/>
      <c r="I741" s="45"/>
      <c r="J741" s="17"/>
      <c r="K741" s="18" t="str">
        <f t="shared" si="12"/>
        <v xml:space="preserve"> </v>
      </c>
      <c r="L741" s="34"/>
      <c r="M741" s="82"/>
      <c r="N741" s="37"/>
    </row>
    <row r="742" spans="1:14" ht="12.75" customHeight="1" x14ac:dyDescent="0.3">
      <c r="A742" s="27"/>
      <c r="B742" s="41"/>
      <c r="C742" s="71"/>
      <c r="D742" s="28"/>
      <c r="E742" s="29"/>
      <c r="F742" s="56"/>
      <c r="G742" s="39"/>
      <c r="H742" s="51"/>
      <c r="I742" s="45"/>
      <c r="J742" s="17"/>
      <c r="K742" s="18" t="str">
        <f t="shared" si="12"/>
        <v xml:space="preserve"> </v>
      </c>
      <c r="L742" s="34"/>
      <c r="M742" s="82"/>
      <c r="N742" s="37"/>
    </row>
    <row r="743" spans="1:14" ht="12.75" customHeight="1" x14ac:dyDescent="0.3">
      <c r="A743" s="27"/>
      <c r="B743" s="41"/>
      <c r="C743" s="71"/>
      <c r="D743" s="28"/>
      <c r="E743" s="29"/>
      <c r="F743" s="56"/>
      <c r="G743" s="39"/>
      <c r="H743" s="51"/>
      <c r="I743" s="45"/>
      <c r="J743" s="17"/>
      <c r="K743" s="18" t="str">
        <f t="shared" si="12"/>
        <v xml:space="preserve"> </v>
      </c>
      <c r="L743" s="34"/>
      <c r="M743" s="82"/>
      <c r="N743" s="37"/>
    </row>
    <row r="744" spans="1:14" ht="12.75" customHeight="1" x14ac:dyDescent="0.3">
      <c r="A744" s="27"/>
      <c r="B744" s="41"/>
      <c r="C744" s="71"/>
      <c r="D744" s="28"/>
      <c r="E744" s="29"/>
      <c r="F744" s="56"/>
      <c r="G744" s="39"/>
      <c r="H744" s="51"/>
      <c r="I744" s="45"/>
      <c r="J744" s="17"/>
      <c r="K744" s="18" t="str">
        <f t="shared" si="12"/>
        <v xml:space="preserve"> </v>
      </c>
      <c r="L744" s="34"/>
      <c r="M744" s="82"/>
      <c r="N744" s="37"/>
    </row>
    <row r="745" spans="1:14" ht="12.75" customHeight="1" x14ac:dyDescent="0.3">
      <c r="A745" s="27"/>
      <c r="B745" s="41"/>
      <c r="C745" s="71"/>
      <c r="D745" s="28"/>
      <c r="E745" s="29"/>
      <c r="F745" s="56"/>
      <c r="G745" s="39"/>
      <c r="H745" s="51"/>
      <c r="I745" s="45"/>
      <c r="J745" s="17"/>
      <c r="K745" s="18" t="str">
        <f t="shared" si="12"/>
        <v xml:space="preserve"> </v>
      </c>
      <c r="L745" s="34"/>
      <c r="M745" s="82"/>
      <c r="N745" s="37"/>
    </row>
    <row r="746" spans="1:14" ht="12.75" customHeight="1" x14ac:dyDescent="0.3">
      <c r="A746" s="27"/>
      <c r="B746" s="41"/>
      <c r="C746" s="71"/>
      <c r="D746" s="28"/>
      <c r="E746" s="29"/>
      <c r="F746" s="56"/>
      <c r="G746" s="39"/>
      <c r="H746" s="51"/>
      <c r="I746" s="45"/>
      <c r="J746" s="17"/>
      <c r="K746" s="18" t="str">
        <f t="shared" si="12"/>
        <v xml:space="preserve"> </v>
      </c>
      <c r="L746" s="34"/>
      <c r="M746" s="82"/>
      <c r="N746" s="37"/>
    </row>
    <row r="747" spans="1:14" ht="12.75" customHeight="1" x14ac:dyDescent="0.3">
      <c r="A747" s="27"/>
      <c r="B747" s="41"/>
      <c r="C747" s="71"/>
      <c r="D747" s="28"/>
      <c r="E747" s="29"/>
      <c r="F747" s="56"/>
      <c r="G747" s="39"/>
      <c r="H747" s="51"/>
      <c r="I747" s="45"/>
      <c r="J747" s="17"/>
      <c r="K747" s="18" t="str">
        <f t="shared" si="12"/>
        <v xml:space="preserve"> </v>
      </c>
      <c r="L747" s="34"/>
      <c r="M747" s="82"/>
      <c r="N747" s="37"/>
    </row>
    <row r="748" spans="1:14" ht="12.75" customHeight="1" x14ac:dyDescent="0.3">
      <c r="A748" s="27"/>
      <c r="B748" s="41"/>
      <c r="C748" s="71"/>
      <c r="D748" s="28"/>
      <c r="E748" s="29"/>
      <c r="F748" s="56"/>
      <c r="G748" s="39"/>
      <c r="H748" s="51"/>
      <c r="I748" s="45"/>
      <c r="J748" s="17"/>
      <c r="K748" s="18" t="str">
        <f t="shared" si="12"/>
        <v xml:space="preserve"> </v>
      </c>
      <c r="L748" s="34"/>
      <c r="M748" s="82"/>
      <c r="N748" s="37"/>
    </row>
    <row r="749" spans="1:14" ht="12.75" customHeight="1" x14ac:dyDescent="0.3">
      <c r="A749" s="27"/>
      <c r="B749" s="41"/>
      <c r="C749" s="71"/>
      <c r="D749" s="28"/>
      <c r="E749" s="29"/>
      <c r="F749" s="56"/>
      <c r="G749" s="39"/>
      <c r="H749" s="51"/>
      <c r="I749" s="45"/>
      <c r="J749" s="17"/>
      <c r="K749" s="18" t="str">
        <f t="shared" si="12"/>
        <v xml:space="preserve"> </v>
      </c>
      <c r="L749" s="34"/>
      <c r="M749" s="82"/>
      <c r="N749" s="37"/>
    </row>
    <row r="750" spans="1:14" ht="12.75" customHeight="1" x14ac:dyDescent="0.3">
      <c r="A750" s="27"/>
      <c r="B750" s="41"/>
      <c r="C750" s="71"/>
      <c r="D750" s="28"/>
      <c r="E750" s="29"/>
      <c r="F750" s="56"/>
      <c r="G750" s="39"/>
      <c r="H750" s="51"/>
      <c r="I750" s="45"/>
      <c r="J750" s="17"/>
      <c r="K750" s="18" t="str">
        <f t="shared" si="12"/>
        <v xml:space="preserve"> </v>
      </c>
      <c r="L750" s="34"/>
      <c r="M750" s="82"/>
      <c r="N750" s="37"/>
    </row>
    <row r="751" spans="1:14" ht="12.75" customHeight="1" x14ac:dyDescent="0.3">
      <c r="A751" s="27"/>
      <c r="B751" s="41"/>
      <c r="C751" s="71"/>
      <c r="D751" s="28"/>
      <c r="E751" s="29"/>
      <c r="F751" s="56"/>
      <c r="G751" s="39"/>
      <c r="H751" s="51"/>
      <c r="I751" s="45"/>
      <c r="J751" s="17"/>
      <c r="K751" s="18" t="str">
        <f t="shared" si="12"/>
        <v xml:space="preserve"> </v>
      </c>
      <c r="L751" s="34"/>
      <c r="M751" s="82"/>
      <c r="N751" s="37"/>
    </row>
    <row r="752" spans="1:14" ht="12.75" customHeight="1" x14ac:dyDescent="0.3">
      <c r="A752" s="27"/>
      <c r="B752" s="41"/>
      <c r="C752" s="71"/>
      <c r="D752" s="28"/>
      <c r="E752" s="29"/>
      <c r="F752" s="56"/>
      <c r="G752" s="39"/>
      <c r="H752" s="51"/>
      <c r="I752" s="45"/>
      <c r="J752" s="17"/>
      <c r="K752" s="18" t="str">
        <f t="shared" si="12"/>
        <v xml:space="preserve"> </v>
      </c>
      <c r="L752" s="34"/>
      <c r="M752" s="82"/>
      <c r="N752" s="37"/>
    </row>
    <row r="753" spans="1:14" ht="12.75" customHeight="1" x14ac:dyDescent="0.3">
      <c r="A753" s="27"/>
      <c r="B753" s="41"/>
      <c r="C753" s="71"/>
      <c r="D753" s="28"/>
      <c r="E753" s="29"/>
      <c r="F753" s="56"/>
      <c r="G753" s="39"/>
      <c r="H753" s="51"/>
      <c r="I753" s="45"/>
      <c r="J753" s="17"/>
      <c r="K753" s="18" t="str">
        <f t="shared" si="12"/>
        <v xml:space="preserve"> </v>
      </c>
      <c r="L753" s="34"/>
      <c r="M753" s="82"/>
      <c r="N753" s="37"/>
    </row>
    <row r="754" spans="1:14" ht="12.75" customHeight="1" x14ac:dyDescent="0.3">
      <c r="A754" s="27"/>
      <c r="B754" s="41"/>
      <c r="C754" s="71"/>
      <c r="D754" s="28"/>
      <c r="E754" s="29"/>
      <c r="F754" s="56"/>
      <c r="G754" s="39"/>
      <c r="H754" s="51"/>
      <c r="I754" s="45"/>
      <c r="J754" s="17"/>
      <c r="K754" s="18" t="str">
        <f t="shared" si="12"/>
        <v xml:space="preserve"> </v>
      </c>
      <c r="L754" s="34"/>
      <c r="M754" s="82"/>
      <c r="N754" s="37"/>
    </row>
    <row r="755" spans="1:14" ht="12.75" customHeight="1" x14ac:dyDescent="0.3">
      <c r="A755" s="27"/>
      <c r="B755" s="41"/>
      <c r="C755" s="71"/>
      <c r="D755" s="28"/>
      <c r="E755" s="29"/>
      <c r="F755" s="56"/>
      <c r="G755" s="39"/>
      <c r="H755" s="51"/>
      <c r="I755" s="45"/>
      <c r="J755" s="17"/>
      <c r="K755" s="18" t="str">
        <f t="shared" si="12"/>
        <v xml:space="preserve"> </v>
      </c>
      <c r="L755" s="34"/>
      <c r="M755" s="82"/>
      <c r="N755" s="37"/>
    </row>
    <row r="756" spans="1:14" ht="12.75" customHeight="1" x14ac:dyDescent="0.3">
      <c r="A756" s="27"/>
      <c r="B756" s="41"/>
      <c r="C756" s="71"/>
      <c r="D756" s="28"/>
      <c r="E756" s="29"/>
      <c r="F756" s="56"/>
      <c r="G756" s="39"/>
      <c r="H756" s="51"/>
      <c r="I756" s="45"/>
      <c r="J756" s="17"/>
      <c r="K756" s="18" t="str">
        <f t="shared" si="12"/>
        <v xml:space="preserve"> </v>
      </c>
      <c r="L756" s="34"/>
      <c r="M756" s="82"/>
      <c r="N756" s="37"/>
    </row>
    <row r="757" spans="1:14" ht="12.75" customHeight="1" x14ac:dyDescent="0.3">
      <c r="A757" s="27"/>
      <c r="B757" s="41"/>
      <c r="C757" s="71"/>
      <c r="D757" s="28"/>
      <c r="E757" s="29"/>
      <c r="F757" s="56"/>
      <c r="G757" s="39"/>
      <c r="H757" s="51"/>
      <c r="I757" s="45"/>
      <c r="J757" s="17"/>
      <c r="K757" s="18" t="str">
        <f t="shared" si="12"/>
        <v xml:space="preserve"> </v>
      </c>
      <c r="L757" s="34"/>
      <c r="M757" s="82"/>
      <c r="N757" s="37"/>
    </row>
    <row r="758" spans="1:14" ht="12.75" customHeight="1" x14ac:dyDescent="0.3">
      <c r="A758" s="27"/>
      <c r="B758" s="41"/>
      <c r="C758" s="71"/>
      <c r="D758" s="28"/>
      <c r="E758" s="29"/>
      <c r="F758" s="56"/>
      <c r="G758" s="39"/>
      <c r="H758" s="51"/>
      <c r="I758" s="45"/>
      <c r="J758" s="17"/>
      <c r="K758" s="18" t="str">
        <f t="shared" si="12"/>
        <v xml:space="preserve"> </v>
      </c>
      <c r="L758" s="34"/>
      <c r="M758" s="82"/>
      <c r="N758" s="37"/>
    </row>
    <row r="759" spans="1:14" ht="12.75" customHeight="1" x14ac:dyDescent="0.3">
      <c r="A759" s="26"/>
      <c r="B759" s="41"/>
      <c r="C759" s="71"/>
      <c r="D759" s="28"/>
      <c r="E759" s="29"/>
      <c r="F759" s="56"/>
      <c r="G759" s="39"/>
      <c r="H759" s="51"/>
      <c r="I759" s="45"/>
      <c r="J759" s="17"/>
      <c r="K759" s="18" t="str">
        <f t="shared" si="12"/>
        <v xml:space="preserve"> </v>
      </c>
      <c r="L759" s="34"/>
      <c r="M759" s="82"/>
      <c r="N759" s="37"/>
    </row>
    <row r="760" spans="1:14" ht="12.75" customHeight="1" x14ac:dyDescent="0.3">
      <c r="A760" s="27"/>
      <c r="B760" s="41"/>
      <c r="C760" s="71"/>
      <c r="D760" s="28"/>
      <c r="E760" s="29"/>
      <c r="F760" s="56"/>
      <c r="G760" s="39"/>
      <c r="H760" s="51"/>
      <c r="I760" s="45"/>
      <c r="J760" s="17"/>
      <c r="K760" s="18" t="str">
        <f t="shared" ref="K760:K823" si="13">IF(I760,IF(ISNUMBER(J760),J760*I760," ")," ")</f>
        <v xml:space="preserve"> </v>
      </c>
      <c r="L760" s="34"/>
      <c r="M760" s="82"/>
      <c r="N760" s="37"/>
    </row>
    <row r="761" spans="1:14" ht="12.75" customHeight="1" x14ac:dyDescent="0.3">
      <c r="A761" s="27"/>
      <c r="B761" s="41"/>
      <c r="C761" s="71"/>
      <c r="D761" s="28"/>
      <c r="E761" s="29"/>
      <c r="F761" s="56"/>
      <c r="G761" s="39"/>
      <c r="H761" s="51"/>
      <c r="I761" s="45"/>
      <c r="J761" s="17"/>
      <c r="K761" s="18" t="str">
        <f t="shared" si="13"/>
        <v xml:space="preserve"> </v>
      </c>
      <c r="L761" s="34"/>
      <c r="M761" s="82"/>
      <c r="N761" s="37"/>
    </row>
    <row r="762" spans="1:14" ht="12.75" customHeight="1" x14ac:dyDescent="0.3">
      <c r="A762" s="27"/>
      <c r="B762" s="41"/>
      <c r="C762" s="71"/>
      <c r="D762" s="28"/>
      <c r="E762" s="29"/>
      <c r="F762" s="56"/>
      <c r="G762" s="39"/>
      <c r="H762" s="51"/>
      <c r="I762" s="45"/>
      <c r="J762" s="17"/>
      <c r="K762" s="18" t="str">
        <f t="shared" si="13"/>
        <v xml:space="preserve"> </v>
      </c>
      <c r="L762" s="34"/>
      <c r="M762" s="82"/>
      <c r="N762" s="37"/>
    </row>
    <row r="763" spans="1:14" x14ac:dyDescent="0.3">
      <c r="A763" s="27"/>
      <c r="B763" s="41"/>
      <c r="C763" s="71"/>
      <c r="D763" s="28"/>
      <c r="E763" s="29"/>
      <c r="F763" s="56"/>
      <c r="G763" s="39"/>
      <c r="H763" s="51"/>
      <c r="I763" s="45"/>
      <c r="J763" s="17"/>
      <c r="K763" s="18" t="str">
        <f t="shared" si="13"/>
        <v xml:space="preserve"> </v>
      </c>
      <c r="L763" s="34"/>
      <c r="M763" s="82"/>
      <c r="N763" s="37"/>
    </row>
    <row r="764" spans="1:14" x14ac:dyDescent="0.3">
      <c r="A764" s="27"/>
      <c r="B764" s="41"/>
      <c r="C764" s="71"/>
      <c r="D764" s="28"/>
      <c r="E764" s="29"/>
      <c r="F764" s="56"/>
      <c r="G764" s="39"/>
      <c r="H764" s="51"/>
      <c r="I764" s="45"/>
      <c r="J764" s="17"/>
      <c r="K764" s="18" t="str">
        <f t="shared" si="13"/>
        <v xml:space="preserve"> </v>
      </c>
      <c r="L764" s="34"/>
      <c r="M764" s="82"/>
      <c r="N764" s="37"/>
    </row>
    <row r="765" spans="1:14" x14ac:dyDescent="0.3">
      <c r="A765" s="27"/>
      <c r="B765" s="41"/>
      <c r="C765" s="71"/>
      <c r="D765" s="28"/>
      <c r="E765" s="29"/>
      <c r="F765" s="56"/>
      <c r="G765" s="39"/>
      <c r="H765" s="51"/>
      <c r="I765" s="45"/>
      <c r="J765" s="17"/>
      <c r="K765" s="18" t="str">
        <f t="shared" si="13"/>
        <v xml:space="preserve"> </v>
      </c>
      <c r="L765" s="34"/>
      <c r="M765" s="82"/>
      <c r="N765" s="37"/>
    </row>
    <row r="766" spans="1:14" x14ac:dyDescent="0.3">
      <c r="A766" s="27"/>
      <c r="B766" s="41"/>
      <c r="C766" s="71"/>
      <c r="D766" s="28"/>
      <c r="E766" s="29"/>
      <c r="F766" s="56"/>
      <c r="G766" s="39"/>
      <c r="H766" s="51"/>
      <c r="I766" s="45"/>
      <c r="J766" s="17"/>
      <c r="K766" s="18" t="str">
        <f t="shared" si="13"/>
        <v xml:space="preserve"> </v>
      </c>
      <c r="L766" s="34"/>
      <c r="M766" s="82"/>
      <c r="N766" s="37"/>
    </row>
    <row r="767" spans="1:14" x14ac:dyDescent="0.3">
      <c r="A767" s="27"/>
      <c r="B767" s="41"/>
      <c r="C767" s="71"/>
      <c r="D767" s="28"/>
      <c r="E767" s="29"/>
      <c r="F767" s="56"/>
      <c r="G767" s="39"/>
      <c r="H767" s="51"/>
      <c r="I767" s="45"/>
      <c r="J767" s="17"/>
      <c r="K767" s="18" t="str">
        <f t="shared" si="13"/>
        <v xml:space="preserve"> </v>
      </c>
      <c r="L767" s="34"/>
      <c r="M767" s="82"/>
      <c r="N767" s="37"/>
    </row>
    <row r="768" spans="1:14" x14ac:dyDescent="0.3">
      <c r="A768" s="27"/>
      <c r="B768" s="41"/>
      <c r="C768" s="71"/>
      <c r="D768" s="28"/>
      <c r="E768" s="29"/>
      <c r="F768" s="56"/>
      <c r="G768" s="39"/>
      <c r="H768" s="51"/>
      <c r="I768" s="45"/>
      <c r="J768" s="17"/>
      <c r="K768" s="18" t="str">
        <f t="shared" si="13"/>
        <v xml:space="preserve"> </v>
      </c>
      <c r="L768" s="34"/>
      <c r="M768" s="82"/>
      <c r="N768" s="37"/>
    </row>
    <row r="769" spans="1:14" x14ac:dyDescent="0.3">
      <c r="A769" s="27"/>
      <c r="B769" s="41"/>
      <c r="C769" s="71"/>
      <c r="D769" s="28"/>
      <c r="E769" s="29"/>
      <c r="F769" s="56"/>
      <c r="G769" s="39"/>
      <c r="H769" s="51"/>
      <c r="I769" s="45"/>
      <c r="J769" s="17"/>
      <c r="K769" s="18" t="str">
        <f t="shared" si="13"/>
        <v xml:space="preserve"> </v>
      </c>
      <c r="L769" s="34"/>
      <c r="M769" s="82"/>
      <c r="N769" s="37"/>
    </row>
    <row r="770" spans="1:14" x14ac:dyDescent="0.3">
      <c r="A770" s="27"/>
      <c r="B770" s="41"/>
      <c r="C770" s="71"/>
      <c r="D770" s="28"/>
      <c r="E770" s="29"/>
      <c r="F770" s="56"/>
      <c r="G770" s="39"/>
      <c r="H770" s="51"/>
      <c r="I770" s="45"/>
      <c r="J770" s="17"/>
      <c r="K770" s="18" t="str">
        <f t="shared" si="13"/>
        <v xml:space="preserve"> </v>
      </c>
      <c r="L770" s="34"/>
      <c r="M770" s="82"/>
      <c r="N770" s="37"/>
    </row>
    <row r="771" spans="1:14" x14ac:dyDescent="0.3">
      <c r="A771" s="27"/>
      <c r="B771" s="41"/>
      <c r="C771" s="71"/>
      <c r="D771" s="28"/>
      <c r="E771" s="29"/>
      <c r="F771" s="56"/>
      <c r="G771" s="39"/>
      <c r="H771" s="51"/>
      <c r="I771" s="45"/>
      <c r="J771" s="17"/>
      <c r="K771" s="18" t="str">
        <f t="shared" si="13"/>
        <v xml:space="preserve"> </v>
      </c>
      <c r="L771" s="34"/>
      <c r="M771" s="82"/>
      <c r="N771" s="37"/>
    </row>
    <row r="772" spans="1:14" x14ac:dyDescent="0.3">
      <c r="A772" s="27"/>
      <c r="B772" s="41"/>
      <c r="C772" s="71"/>
      <c r="D772" s="28"/>
      <c r="E772" s="29"/>
      <c r="F772" s="56"/>
      <c r="G772" s="39"/>
      <c r="H772" s="51"/>
      <c r="I772" s="45"/>
      <c r="J772" s="17"/>
      <c r="K772" s="18" t="str">
        <f t="shared" si="13"/>
        <v xml:space="preserve"> </v>
      </c>
      <c r="L772" s="34"/>
      <c r="M772" s="82"/>
      <c r="N772" s="37"/>
    </row>
    <row r="773" spans="1:14" x14ac:dyDescent="0.3">
      <c r="A773" s="27"/>
      <c r="B773" s="41"/>
      <c r="C773" s="71"/>
      <c r="D773" s="28"/>
      <c r="E773" s="29"/>
      <c r="F773" s="56"/>
      <c r="G773" s="39"/>
      <c r="H773" s="51"/>
      <c r="I773" s="45"/>
      <c r="J773" s="17"/>
      <c r="K773" s="18" t="str">
        <f t="shared" si="13"/>
        <v xml:space="preserve"> </v>
      </c>
      <c r="L773" s="34"/>
      <c r="M773" s="82"/>
      <c r="N773" s="37"/>
    </row>
    <row r="774" spans="1:14" x14ac:dyDescent="0.3">
      <c r="A774" s="27"/>
      <c r="B774" s="41"/>
      <c r="C774" s="71"/>
      <c r="D774" s="28"/>
      <c r="E774" s="29"/>
      <c r="F774" s="56"/>
      <c r="G774" s="39"/>
      <c r="H774" s="51"/>
      <c r="I774" s="45"/>
      <c r="J774" s="17"/>
      <c r="K774" s="18" t="str">
        <f t="shared" si="13"/>
        <v xml:space="preserve"> </v>
      </c>
      <c r="L774" s="34"/>
      <c r="M774" s="82"/>
      <c r="N774" s="37"/>
    </row>
    <row r="775" spans="1:14" x14ac:dyDescent="0.3">
      <c r="A775" s="27"/>
      <c r="B775" s="41"/>
      <c r="C775" s="71"/>
      <c r="D775" s="28"/>
      <c r="E775" s="29"/>
      <c r="F775" s="56"/>
      <c r="G775" s="39"/>
      <c r="H775" s="51"/>
      <c r="I775" s="45"/>
      <c r="J775" s="17"/>
      <c r="K775" s="18" t="str">
        <f t="shared" si="13"/>
        <v xml:space="preserve"> </v>
      </c>
      <c r="L775" s="34"/>
      <c r="M775" s="82"/>
      <c r="N775" s="37"/>
    </row>
    <row r="776" spans="1:14" x14ac:dyDescent="0.3">
      <c r="A776" s="27"/>
      <c r="B776" s="41"/>
      <c r="C776" s="71"/>
      <c r="D776" s="28"/>
      <c r="E776" s="29"/>
      <c r="F776" s="56"/>
      <c r="G776" s="39"/>
      <c r="H776" s="51"/>
      <c r="I776" s="45"/>
      <c r="J776" s="17"/>
      <c r="K776" s="18" t="str">
        <f t="shared" si="13"/>
        <v xml:space="preserve"> </v>
      </c>
      <c r="L776" s="34"/>
      <c r="M776" s="82"/>
      <c r="N776" s="37"/>
    </row>
    <row r="777" spans="1:14" x14ac:dyDescent="0.3">
      <c r="A777" s="27"/>
      <c r="B777" s="41"/>
      <c r="C777" s="71"/>
      <c r="D777" s="28"/>
      <c r="E777" s="29"/>
      <c r="F777" s="56"/>
      <c r="G777" s="39"/>
      <c r="H777" s="51"/>
      <c r="I777" s="45"/>
      <c r="J777" s="17"/>
      <c r="K777" s="18" t="str">
        <f t="shared" si="13"/>
        <v xml:space="preserve"> </v>
      </c>
      <c r="L777" s="34"/>
      <c r="M777" s="82"/>
      <c r="N777" s="37"/>
    </row>
    <row r="778" spans="1:14" x14ac:dyDescent="0.3">
      <c r="A778" s="27"/>
      <c r="B778" s="41"/>
      <c r="C778" s="71"/>
      <c r="D778" s="28"/>
      <c r="E778" s="29"/>
      <c r="F778" s="56"/>
      <c r="G778" s="39"/>
      <c r="H778" s="51"/>
      <c r="I778" s="45"/>
      <c r="J778" s="17"/>
      <c r="K778" s="18" t="str">
        <f t="shared" si="13"/>
        <v xml:space="preserve"> </v>
      </c>
      <c r="L778" s="34"/>
      <c r="M778" s="82"/>
      <c r="N778" s="37"/>
    </row>
    <row r="779" spans="1:14" x14ac:dyDescent="0.3">
      <c r="A779" s="27"/>
      <c r="B779" s="41"/>
      <c r="C779" s="71"/>
      <c r="D779" s="28"/>
      <c r="E779" s="29"/>
      <c r="F779" s="56"/>
      <c r="G779" s="39"/>
      <c r="H779" s="51"/>
      <c r="I779" s="45"/>
      <c r="J779" s="17"/>
      <c r="K779" s="18" t="str">
        <f t="shared" si="13"/>
        <v xml:space="preserve"> </v>
      </c>
      <c r="L779" s="34"/>
      <c r="M779" s="82"/>
      <c r="N779" s="37"/>
    </row>
    <row r="780" spans="1:14" x14ac:dyDescent="0.3">
      <c r="A780" s="27"/>
      <c r="B780" s="41"/>
      <c r="C780" s="71"/>
      <c r="D780" s="28"/>
      <c r="E780" s="29"/>
      <c r="F780" s="56"/>
      <c r="G780" s="39"/>
      <c r="H780" s="51"/>
      <c r="I780" s="45"/>
      <c r="J780" s="17"/>
      <c r="K780" s="18" t="str">
        <f t="shared" si="13"/>
        <v xml:space="preserve"> </v>
      </c>
      <c r="L780" s="34"/>
      <c r="M780" s="82"/>
      <c r="N780" s="37"/>
    </row>
    <row r="781" spans="1:14" x14ac:dyDescent="0.3">
      <c r="A781" s="26"/>
      <c r="B781" s="41"/>
      <c r="C781" s="71"/>
      <c r="D781" s="28"/>
      <c r="E781" s="29"/>
      <c r="F781" s="56"/>
      <c r="G781" s="39"/>
      <c r="H781" s="51"/>
      <c r="I781" s="45"/>
      <c r="J781" s="17"/>
      <c r="K781" s="18" t="str">
        <f t="shared" si="13"/>
        <v xml:space="preserve"> </v>
      </c>
      <c r="L781" s="34"/>
      <c r="M781" s="82"/>
      <c r="N781" s="37"/>
    </row>
    <row r="782" spans="1:14" x14ac:dyDescent="0.3">
      <c r="A782" s="27"/>
      <c r="B782" s="41"/>
      <c r="C782" s="71"/>
      <c r="D782" s="28"/>
      <c r="E782" s="29"/>
      <c r="F782" s="56"/>
      <c r="G782" s="39"/>
      <c r="H782" s="51"/>
      <c r="I782" s="45"/>
      <c r="J782" s="17"/>
      <c r="K782" s="18" t="str">
        <f t="shared" si="13"/>
        <v xml:space="preserve"> </v>
      </c>
      <c r="L782" s="34"/>
      <c r="M782" s="82"/>
      <c r="N782" s="37"/>
    </row>
    <row r="783" spans="1:14" x14ac:dyDescent="0.3">
      <c r="A783" s="27"/>
      <c r="B783" s="41"/>
      <c r="C783" s="71"/>
      <c r="D783" s="28"/>
      <c r="E783" s="29"/>
      <c r="F783" s="56"/>
      <c r="G783" s="39"/>
      <c r="H783" s="51"/>
      <c r="I783" s="45"/>
      <c r="J783" s="17"/>
      <c r="K783" s="18" t="str">
        <f t="shared" si="13"/>
        <v xml:space="preserve"> </v>
      </c>
      <c r="L783" s="34"/>
      <c r="M783" s="82"/>
      <c r="N783" s="37"/>
    </row>
    <row r="784" spans="1:14" x14ac:dyDescent="0.3">
      <c r="A784" s="27"/>
      <c r="B784" s="41"/>
      <c r="C784" s="71"/>
      <c r="D784" s="28"/>
      <c r="E784" s="29"/>
      <c r="F784" s="56"/>
      <c r="G784" s="39"/>
      <c r="H784" s="51"/>
      <c r="I784" s="45"/>
      <c r="J784" s="17"/>
      <c r="K784" s="18" t="str">
        <f t="shared" si="13"/>
        <v xml:space="preserve"> </v>
      </c>
      <c r="L784" s="34"/>
      <c r="M784" s="82"/>
      <c r="N784" s="37"/>
    </row>
    <row r="785" spans="1:14" x14ac:dyDescent="0.3">
      <c r="A785" s="27"/>
      <c r="B785" s="41"/>
      <c r="C785" s="71"/>
      <c r="D785" s="28"/>
      <c r="E785" s="29"/>
      <c r="F785" s="56"/>
      <c r="G785" s="39"/>
      <c r="H785" s="51"/>
      <c r="I785" s="45"/>
      <c r="J785" s="17"/>
      <c r="K785" s="18" t="str">
        <f t="shared" si="13"/>
        <v xml:space="preserve"> </v>
      </c>
      <c r="L785" s="34"/>
      <c r="M785" s="82"/>
      <c r="N785" s="37"/>
    </row>
    <row r="786" spans="1:14" x14ac:dyDescent="0.3">
      <c r="A786" s="27"/>
      <c r="B786" s="41"/>
      <c r="C786" s="71"/>
      <c r="D786" s="28"/>
      <c r="E786" s="29"/>
      <c r="F786" s="56"/>
      <c r="G786" s="39"/>
      <c r="H786" s="51"/>
      <c r="I786" s="45"/>
      <c r="J786" s="17"/>
      <c r="K786" s="18" t="str">
        <f t="shared" si="13"/>
        <v xml:space="preserve"> </v>
      </c>
      <c r="L786" s="34"/>
      <c r="M786" s="82"/>
      <c r="N786" s="37"/>
    </row>
    <row r="787" spans="1:14" x14ac:dyDescent="0.3">
      <c r="A787" s="27"/>
      <c r="B787" s="41"/>
      <c r="C787" s="71"/>
      <c r="D787" s="28"/>
      <c r="E787" s="29"/>
      <c r="F787" s="56"/>
      <c r="G787" s="39"/>
      <c r="H787" s="51"/>
      <c r="I787" s="45"/>
      <c r="J787" s="17"/>
      <c r="K787" s="18" t="str">
        <f t="shared" si="13"/>
        <v xml:space="preserve"> </v>
      </c>
      <c r="L787" s="34"/>
      <c r="M787" s="82"/>
      <c r="N787" s="37"/>
    </row>
    <row r="788" spans="1:14" x14ac:dyDescent="0.3">
      <c r="A788" s="27"/>
      <c r="B788" s="41"/>
      <c r="C788" s="71"/>
      <c r="D788" s="28"/>
      <c r="E788" s="29"/>
      <c r="F788" s="56"/>
      <c r="G788" s="39"/>
      <c r="H788" s="51"/>
      <c r="I788" s="45"/>
      <c r="J788" s="17"/>
      <c r="K788" s="18" t="str">
        <f t="shared" si="13"/>
        <v xml:space="preserve"> </v>
      </c>
      <c r="L788" s="34"/>
      <c r="M788" s="82"/>
      <c r="N788" s="37"/>
    </row>
    <row r="789" spans="1:14" x14ac:dyDescent="0.3">
      <c r="A789" s="27"/>
      <c r="B789" s="41"/>
      <c r="C789" s="71"/>
      <c r="D789" s="28"/>
      <c r="E789" s="29"/>
      <c r="F789" s="56"/>
      <c r="G789" s="39"/>
      <c r="H789" s="51"/>
      <c r="I789" s="45"/>
      <c r="J789" s="17"/>
      <c r="K789" s="18" t="str">
        <f t="shared" si="13"/>
        <v xml:space="preserve"> </v>
      </c>
      <c r="L789" s="34"/>
      <c r="M789" s="82"/>
      <c r="N789" s="37"/>
    </row>
    <row r="790" spans="1:14" x14ac:dyDescent="0.3">
      <c r="A790" s="27"/>
      <c r="B790" s="41"/>
      <c r="C790" s="71"/>
      <c r="D790" s="28"/>
      <c r="E790" s="29"/>
      <c r="F790" s="56"/>
      <c r="G790" s="39"/>
      <c r="H790" s="51"/>
      <c r="I790" s="45"/>
      <c r="J790" s="17"/>
      <c r="K790" s="18" t="str">
        <f t="shared" si="13"/>
        <v xml:space="preserve"> </v>
      </c>
      <c r="L790" s="34"/>
      <c r="M790" s="82"/>
      <c r="N790" s="37"/>
    </row>
    <row r="791" spans="1:14" x14ac:dyDescent="0.3">
      <c r="A791" s="27"/>
      <c r="B791" s="41"/>
      <c r="C791" s="71"/>
      <c r="D791" s="28"/>
      <c r="E791" s="29"/>
      <c r="F791" s="56"/>
      <c r="G791" s="39"/>
      <c r="H791" s="51"/>
      <c r="I791" s="45"/>
      <c r="J791" s="17"/>
      <c r="K791" s="18" t="str">
        <f t="shared" si="13"/>
        <v xml:space="preserve"> </v>
      </c>
      <c r="L791" s="34"/>
      <c r="M791" s="82"/>
      <c r="N791" s="37"/>
    </row>
    <row r="792" spans="1:14" x14ac:dyDescent="0.3">
      <c r="A792" s="27"/>
      <c r="B792" s="41"/>
      <c r="C792" s="71"/>
      <c r="D792" s="28"/>
      <c r="E792" s="29"/>
      <c r="F792" s="56"/>
      <c r="G792" s="39"/>
      <c r="H792" s="51"/>
      <c r="I792" s="45"/>
      <c r="J792" s="17"/>
      <c r="K792" s="18" t="str">
        <f t="shared" si="13"/>
        <v xml:space="preserve"> </v>
      </c>
      <c r="L792" s="34"/>
      <c r="M792" s="82"/>
      <c r="N792" s="37"/>
    </row>
    <row r="793" spans="1:14" x14ac:dyDescent="0.3">
      <c r="A793" s="27"/>
      <c r="B793" s="41"/>
      <c r="C793" s="71"/>
      <c r="D793" s="28"/>
      <c r="E793" s="29"/>
      <c r="F793" s="56"/>
      <c r="G793" s="39"/>
      <c r="H793" s="51"/>
      <c r="I793" s="45"/>
      <c r="J793" s="17"/>
      <c r="K793" s="18" t="str">
        <f t="shared" si="13"/>
        <v xml:space="preserve"> </v>
      </c>
      <c r="L793" s="34"/>
      <c r="M793" s="82"/>
      <c r="N793" s="37"/>
    </row>
    <row r="794" spans="1:14" x14ac:dyDescent="0.3">
      <c r="A794" s="27"/>
      <c r="B794" s="41"/>
      <c r="C794" s="71"/>
      <c r="D794" s="28"/>
      <c r="E794" s="29"/>
      <c r="F794" s="56"/>
      <c r="G794" s="39"/>
      <c r="H794" s="51"/>
      <c r="I794" s="45"/>
      <c r="J794" s="17"/>
      <c r="K794" s="18" t="str">
        <f t="shared" si="13"/>
        <v xml:space="preserve"> </v>
      </c>
      <c r="L794" s="34"/>
      <c r="M794" s="82"/>
      <c r="N794" s="37"/>
    </row>
    <row r="795" spans="1:14" x14ac:dyDescent="0.3">
      <c r="A795" s="27"/>
      <c r="B795" s="41"/>
      <c r="C795" s="71"/>
      <c r="D795" s="28"/>
      <c r="E795" s="29"/>
      <c r="F795" s="56"/>
      <c r="G795" s="39"/>
      <c r="H795" s="51"/>
      <c r="I795" s="45"/>
      <c r="J795" s="17"/>
      <c r="K795" s="18" t="str">
        <f t="shared" si="13"/>
        <v xml:space="preserve"> </v>
      </c>
      <c r="L795" s="34"/>
      <c r="M795" s="82"/>
      <c r="N795" s="37"/>
    </row>
    <row r="796" spans="1:14" x14ac:dyDescent="0.3">
      <c r="A796" s="27"/>
      <c r="B796" s="41"/>
      <c r="C796" s="71"/>
      <c r="D796" s="28"/>
      <c r="E796" s="29"/>
      <c r="F796" s="56"/>
      <c r="G796" s="39"/>
      <c r="H796" s="51"/>
      <c r="I796" s="45"/>
      <c r="J796" s="17"/>
      <c r="K796" s="18" t="str">
        <f t="shared" si="13"/>
        <v xml:space="preserve"> </v>
      </c>
      <c r="L796" s="34"/>
      <c r="M796" s="82"/>
      <c r="N796" s="37"/>
    </row>
    <row r="797" spans="1:14" x14ac:dyDescent="0.3">
      <c r="A797" s="27"/>
      <c r="B797" s="41"/>
      <c r="C797" s="71"/>
      <c r="D797" s="28"/>
      <c r="E797" s="29"/>
      <c r="F797" s="56"/>
      <c r="G797" s="39"/>
      <c r="H797" s="51"/>
      <c r="I797" s="45"/>
      <c r="J797" s="17"/>
      <c r="K797" s="18" t="str">
        <f t="shared" si="13"/>
        <v xml:space="preserve"> </v>
      </c>
      <c r="L797" s="34"/>
      <c r="M797" s="82"/>
      <c r="N797" s="37"/>
    </row>
    <row r="798" spans="1:14" x14ac:dyDescent="0.3">
      <c r="A798" s="27"/>
      <c r="B798" s="41"/>
      <c r="C798" s="71"/>
      <c r="D798" s="28"/>
      <c r="E798" s="29"/>
      <c r="F798" s="56"/>
      <c r="G798" s="39"/>
      <c r="H798" s="51"/>
      <c r="I798" s="45"/>
      <c r="J798" s="17"/>
      <c r="K798" s="18" t="str">
        <f t="shared" si="13"/>
        <v xml:space="preserve"> </v>
      </c>
      <c r="L798" s="34"/>
      <c r="M798" s="82"/>
      <c r="N798" s="37"/>
    </row>
    <row r="799" spans="1:14" x14ac:dyDescent="0.3">
      <c r="A799" s="27"/>
      <c r="B799" s="41"/>
      <c r="C799" s="71"/>
      <c r="D799" s="28"/>
      <c r="E799" s="29"/>
      <c r="F799" s="56"/>
      <c r="G799" s="39"/>
      <c r="H799" s="51"/>
      <c r="I799" s="45"/>
      <c r="J799" s="17"/>
      <c r="K799" s="18" t="str">
        <f t="shared" si="13"/>
        <v xml:space="preserve"> </v>
      </c>
      <c r="L799" s="34"/>
      <c r="M799" s="82"/>
      <c r="N799" s="37"/>
    </row>
    <row r="800" spans="1:14" x14ac:dyDescent="0.3">
      <c r="A800" s="27"/>
      <c r="B800" s="41"/>
      <c r="C800" s="71"/>
      <c r="D800" s="28"/>
      <c r="E800" s="29"/>
      <c r="F800" s="56"/>
      <c r="G800" s="39"/>
      <c r="H800" s="51"/>
      <c r="I800" s="45"/>
      <c r="J800" s="17"/>
      <c r="K800" s="18" t="str">
        <f t="shared" si="13"/>
        <v xml:space="preserve"> </v>
      </c>
      <c r="L800" s="34"/>
      <c r="M800" s="82"/>
      <c r="N800" s="37"/>
    </row>
    <row r="801" spans="1:14" x14ac:dyDescent="0.3">
      <c r="A801" s="27"/>
      <c r="B801" s="41"/>
      <c r="C801" s="71"/>
      <c r="D801" s="28"/>
      <c r="E801" s="29"/>
      <c r="F801" s="56"/>
      <c r="G801" s="39"/>
      <c r="H801" s="51"/>
      <c r="I801" s="45"/>
      <c r="J801" s="17"/>
      <c r="K801" s="18" t="str">
        <f t="shared" si="13"/>
        <v xml:space="preserve"> </v>
      </c>
      <c r="L801" s="34"/>
      <c r="M801" s="82"/>
      <c r="N801" s="37"/>
    </row>
    <row r="802" spans="1:14" x14ac:dyDescent="0.3">
      <c r="A802" s="27"/>
      <c r="B802" s="41"/>
      <c r="C802" s="71"/>
      <c r="D802" s="28"/>
      <c r="E802" s="29"/>
      <c r="F802" s="56"/>
      <c r="G802" s="39"/>
      <c r="H802" s="51"/>
      <c r="I802" s="45"/>
      <c r="J802" s="17"/>
      <c r="K802" s="18" t="str">
        <f t="shared" si="13"/>
        <v xml:space="preserve"> </v>
      </c>
      <c r="L802" s="34"/>
      <c r="M802" s="82"/>
      <c r="N802" s="37"/>
    </row>
    <row r="803" spans="1:14" x14ac:dyDescent="0.3">
      <c r="A803" s="26"/>
      <c r="B803" s="41"/>
      <c r="C803" s="71"/>
      <c r="D803" s="28"/>
      <c r="E803" s="29"/>
      <c r="F803" s="56"/>
      <c r="G803" s="39"/>
      <c r="H803" s="51"/>
      <c r="I803" s="45"/>
      <c r="J803" s="17"/>
      <c r="K803" s="18" t="str">
        <f t="shared" si="13"/>
        <v xml:space="preserve"> </v>
      </c>
      <c r="L803" s="34"/>
      <c r="M803" s="82"/>
      <c r="N803" s="37"/>
    </row>
    <row r="804" spans="1:14" x14ac:dyDescent="0.3">
      <c r="A804" s="27"/>
      <c r="B804" s="41"/>
      <c r="C804" s="71"/>
      <c r="D804" s="28"/>
      <c r="E804" s="29"/>
      <c r="F804" s="56"/>
      <c r="G804" s="39"/>
      <c r="H804" s="51"/>
      <c r="I804" s="45"/>
      <c r="J804" s="17"/>
      <c r="K804" s="18" t="str">
        <f t="shared" si="13"/>
        <v xml:space="preserve"> </v>
      </c>
      <c r="L804" s="34"/>
      <c r="M804" s="82"/>
      <c r="N804" s="37"/>
    </row>
    <row r="805" spans="1:14" x14ac:dyDescent="0.3">
      <c r="A805" s="27"/>
      <c r="B805" s="41"/>
      <c r="C805" s="71"/>
      <c r="D805" s="28"/>
      <c r="E805" s="29"/>
      <c r="F805" s="56"/>
      <c r="G805" s="39"/>
      <c r="H805" s="51"/>
      <c r="I805" s="45"/>
      <c r="J805" s="17"/>
      <c r="K805" s="18" t="str">
        <f t="shared" si="13"/>
        <v xml:space="preserve"> </v>
      </c>
      <c r="L805" s="34"/>
      <c r="M805" s="82"/>
      <c r="N805" s="37"/>
    </row>
    <row r="806" spans="1:14" x14ac:dyDescent="0.3">
      <c r="A806" s="27"/>
      <c r="B806" s="41"/>
      <c r="C806" s="71"/>
      <c r="D806" s="28"/>
      <c r="E806" s="29"/>
      <c r="F806" s="56"/>
      <c r="G806" s="39"/>
      <c r="H806" s="51"/>
      <c r="I806" s="45"/>
      <c r="J806" s="17"/>
      <c r="K806" s="18" t="str">
        <f t="shared" si="13"/>
        <v xml:space="preserve"> </v>
      </c>
      <c r="L806" s="34"/>
      <c r="M806" s="82"/>
      <c r="N806" s="37"/>
    </row>
    <row r="807" spans="1:14" x14ac:dyDescent="0.3">
      <c r="A807" s="27"/>
      <c r="B807" s="41"/>
      <c r="C807" s="71"/>
      <c r="D807" s="28"/>
      <c r="E807" s="29"/>
      <c r="F807" s="56"/>
      <c r="G807" s="39"/>
      <c r="H807" s="51"/>
      <c r="I807" s="45"/>
      <c r="J807" s="17"/>
      <c r="K807" s="18" t="str">
        <f t="shared" si="13"/>
        <v xml:space="preserve"> </v>
      </c>
      <c r="L807" s="34"/>
      <c r="M807" s="82"/>
      <c r="N807" s="37"/>
    </row>
    <row r="808" spans="1:14" x14ac:dyDescent="0.3">
      <c r="A808" s="27"/>
      <c r="B808" s="41"/>
      <c r="C808" s="71"/>
      <c r="D808" s="28"/>
      <c r="E808" s="29"/>
      <c r="F808" s="56"/>
      <c r="G808" s="39"/>
      <c r="H808" s="51"/>
      <c r="I808" s="45"/>
      <c r="J808" s="17"/>
      <c r="K808" s="18" t="str">
        <f t="shared" si="13"/>
        <v xml:space="preserve"> </v>
      </c>
      <c r="L808" s="34"/>
      <c r="M808" s="82"/>
      <c r="N808" s="37"/>
    </row>
    <row r="809" spans="1:14" x14ac:dyDescent="0.3">
      <c r="A809" s="27"/>
      <c r="B809" s="41"/>
      <c r="C809" s="71"/>
      <c r="D809" s="28"/>
      <c r="E809" s="29"/>
      <c r="F809" s="56"/>
      <c r="G809" s="39"/>
      <c r="H809" s="51"/>
      <c r="I809" s="45"/>
      <c r="J809" s="17"/>
      <c r="K809" s="18" t="str">
        <f t="shared" si="13"/>
        <v xml:space="preserve"> </v>
      </c>
      <c r="L809" s="34"/>
      <c r="M809" s="82"/>
      <c r="N809" s="37"/>
    </row>
    <row r="810" spans="1:14" x14ac:dyDescent="0.3">
      <c r="A810" s="27"/>
      <c r="B810" s="41"/>
      <c r="C810" s="71"/>
      <c r="D810" s="28"/>
      <c r="E810" s="29"/>
      <c r="F810" s="56"/>
      <c r="G810" s="39"/>
      <c r="H810" s="51"/>
      <c r="I810" s="45"/>
      <c r="J810" s="17"/>
      <c r="K810" s="18" t="str">
        <f t="shared" si="13"/>
        <v xml:space="preserve"> </v>
      </c>
      <c r="L810" s="34"/>
      <c r="M810" s="82"/>
      <c r="N810" s="37"/>
    </row>
    <row r="811" spans="1:14" x14ac:dyDescent="0.3">
      <c r="A811" s="27"/>
      <c r="B811" s="41"/>
      <c r="C811" s="71"/>
      <c r="D811" s="28"/>
      <c r="E811" s="29"/>
      <c r="F811" s="56"/>
      <c r="G811" s="39"/>
      <c r="H811" s="51"/>
      <c r="I811" s="45"/>
      <c r="J811" s="17"/>
      <c r="K811" s="18" t="str">
        <f t="shared" si="13"/>
        <v xml:space="preserve"> </v>
      </c>
      <c r="L811" s="34"/>
      <c r="M811" s="82"/>
      <c r="N811" s="37"/>
    </row>
    <row r="812" spans="1:14" x14ac:dyDescent="0.3">
      <c r="A812" s="27"/>
      <c r="B812" s="41"/>
      <c r="C812" s="71"/>
      <c r="D812" s="28"/>
      <c r="E812" s="29"/>
      <c r="F812" s="56"/>
      <c r="G812" s="39"/>
      <c r="H812" s="51"/>
      <c r="I812" s="45"/>
      <c r="J812" s="17"/>
      <c r="K812" s="18" t="str">
        <f t="shared" si="13"/>
        <v xml:space="preserve"> </v>
      </c>
      <c r="L812" s="34"/>
      <c r="M812" s="82"/>
      <c r="N812" s="37"/>
    </row>
    <row r="813" spans="1:14" x14ac:dyDescent="0.3">
      <c r="A813" s="27"/>
      <c r="B813" s="41"/>
      <c r="C813" s="71"/>
      <c r="D813" s="28"/>
      <c r="E813" s="29"/>
      <c r="F813" s="56"/>
      <c r="G813" s="39"/>
      <c r="H813" s="51"/>
      <c r="I813" s="45"/>
      <c r="J813" s="17"/>
      <c r="K813" s="18" t="str">
        <f t="shared" si="13"/>
        <v xml:space="preserve"> </v>
      </c>
      <c r="L813" s="34"/>
      <c r="M813" s="82"/>
      <c r="N813" s="37"/>
    </row>
    <row r="814" spans="1:14" x14ac:dyDescent="0.3">
      <c r="A814" s="27"/>
      <c r="B814" s="41"/>
      <c r="C814" s="71"/>
      <c r="D814" s="28"/>
      <c r="E814" s="29"/>
      <c r="F814" s="56"/>
      <c r="G814" s="39"/>
      <c r="H814" s="51"/>
      <c r="I814" s="45"/>
      <c r="J814" s="17"/>
      <c r="K814" s="18" t="str">
        <f t="shared" si="13"/>
        <v xml:space="preserve"> </v>
      </c>
      <c r="L814" s="34"/>
      <c r="M814" s="82"/>
      <c r="N814" s="37"/>
    </row>
    <row r="815" spans="1:14" x14ac:dyDescent="0.3">
      <c r="A815" s="27"/>
      <c r="B815" s="41"/>
      <c r="C815" s="71"/>
      <c r="D815" s="28"/>
      <c r="E815" s="29"/>
      <c r="F815" s="56"/>
      <c r="G815" s="39"/>
      <c r="H815" s="51"/>
      <c r="I815" s="45"/>
      <c r="J815" s="17"/>
      <c r="K815" s="18" t="str">
        <f t="shared" si="13"/>
        <v xml:space="preserve"> </v>
      </c>
      <c r="L815" s="34"/>
      <c r="M815" s="82"/>
      <c r="N815" s="37"/>
    </row>
    <row r="816" spans="1:14" x14ac:dyDescent="0.3">
      <c r="A816" s="27"/>
      <c r="B816" s="41"/>
      <c r="C816" s="71"/>
      <c r="D816" s="28"/>
      <c r="E816" s="29"/>
      <c r="F816" s="56"/>
      <c r="G816" s="39"/>
      <c r="H816" s="51"/>
      <c r="I816" s="45"/>
      <c r="J816" s="17"/>
      <c r="K816" s="18" t="str">
        <f t="shared" si="13"/>
        <v xml:space="preserve"> </v>
      </c>
      <c r="L816" s="34"/>
      <c r="M816" s="82"/>
      <c r="N816" s="37"/>
    </row>
    <row r="817" spans="1:14" x14ac:dyDescent="0.3">
      <c r="A817" s="27"/>
      <c r="B817" s="41"/>
      <c r="C817" s="71"/>
      <c r="D817" s="28"/>
      <c r="E817" s="29"/>
      <c r="F817" s="56"/>
      <c r="G817" s="39"/>
      <c r="H817" s="51"/>
      <c r="I817" s="45"/>
      <c r="J817" s="17"/>
      <c r="K817" s="18" t="str">
        <f t="shared" si="13"/>
        <v xml:space="preserve"> </v>
      </c>
      <c r="L817" s="34"/>
      <c r="M817" s="82"/>
      <c r="N817" s="37"/>
    </row>
    <row r="818" spans="1:14" x14ac:dyDescent="0.3">
      <c r="A818" s="27"/>
      <c r="B818" s="41"/>
      <c r="C818" s="71"/>
      <c r="D818" s="28"/>
      <c r="E818" s="29"/>
      <c r="F818" s="56"/>
      <c r="G818" s="39"/>
      <c r="H818" s="51"/>
      <c r="I818" s="45"/>
      <c r="J818" s="17"/>
      <c r="K818" s="18" t="str">
        <f t="shared" si="13"/>
        <v xml:space="preserve"> </v>
      </c>
      <c r="L818" s="34"/>
      <c r="M818" s="82"/>
      <c r="N818" s="37"/>
    </row>
    <row r="819" spans="1:14" x14ac:dyDescent="0.3">
      <c r="A819" s="27"/>
      <c r="B819" s="41"/>
      <c r="C819" s="71"/>
      <c r="D819" s="28"/>
      <c r="E819" s="29"/>
      <c r="F819" s="56"/>
      <c r="G819" s="39"/>
      <c r="H819" s="51"/>
      <c r="I819" s="45"/>
      <c r="J819" s="17"/>
      <c r="K819" s="18" t="str">
        <f t="shared" si="13"/>
        <v xml:space="preserve"> </v>
      </c>
      <c r="L819" s="34"/>
      <c r="M819" s="82"/>
      <c r="N819" s="37"/>
    </row>
    <row r="820" spans="1:14" x14ac:dyDescent="0.3">
      <c r="A820" s="27"/>
      <c r="B820" s="41"/>
      <c r="C820" s="71"/>
      <c r="D820" s="28"/>
      <c r="E820" s="29"/>
      <c r="F820" s="56"/>
      <c r="G820" s="39"/>
      <c r="H820" s="51"/>
      <c r="I820" s="45"/>
      <c r="J820" s="17"/>
      <c r="K820" s="18" t="str">
        <f t="shared" si="13"/>
        <v xml:space="preserve"> </v>
      </c>
      <c r="L820" s="34"/>
      <c r="M820" s="82"/>
      <c r="N820" s="37"/>
    </row>
    <row r="821" spans="1:14" x14ac:dyDescent="0.3">
      <c r="A821" s="27"/>
      <c r="B821" s="41"/>
      <c r="C821" s="71"/>
      <c r="D821" s="28"/>
      <c r="E821" s="29"/>
      <c r="F821" s="56"/>
      <c r="G821" s="39"/>
      <c r="H821" s="51"/>
      <c r="I821" s="45"/>
      <c r="J821" s="17"/>
      <c r="K821" s="18" t="str">
        <f t="shared" si="13"/>
        <v xml:space="preserve"> </v>
      </c>
      <c r="L821" s="34"/>
      <c r="M821" s="82"/>
      <c r="N821" s="37"/>
    </row>
    <row r="822" spans="1:14" x14ac:dyDescent="0.3">
      <c r="A822" s="27"/>
      <c r="B822" s="41"/>
      <c r="C822" s="71"/>
      <c r="D822" s="28"/>
      <c r="E822" s="29"/>
      <c r="F822" s="56"/>
      <c r="G822" s="39"/>
      <c r="H822" s="51"/>
      <c r="I822" s="45"/>
      <c r="J822" s="17"/>
      <c r="K822" s="18" t="str">
        <f t="shared" si="13"/>
        <v xml:space="preserve"> </v>
      </c>
      <c r="L822" s="34"/>
      <c r="M822" s="82"/>
      <c r="N822" s="37"/>
    </row>
    <row r="823" spans="1:14" x14ac:dyDescent="0.3">
      <c r="A823" s="27"/>
      <c r="B823" s="41"/>
      <c r="C823" s="71"/>
      <c r="D823" s="28"/>
      <c r="E823" s="29"/>
      <c r="F823" s="56"/>
      <c r="G823" s="39"/>
      <c r="H823" s="51"/>
      <c r="I823" s="45"/>
      <c r="J823" s="17"/>
      <c r="K823" s="18" t="str">
        <f t="shared" si="13"/>
        <v xml:space="preserve"> </v>
      </c>
      <c r="L823" s="34"/>
      <c r="M823" s="82"/>
      <c r="N823" s="37"/>
    </row>
    <row r="824" spans="1:14" x14ac:dyDescent="0.3">
      <c r="A824" s="27"/>
      <c r="B824" s="41"/>
      <c r="C824" s="71"/>
      <c r="D824" s="28"/>
      <c r="E824" s="29"/>
      <c r="F824" s="56"/>
      <c r="G824" s="39"/>
      <c r="H824" s="51"/>
      <c r="I824" s="45"/>
      <c r="J824" s="17"/>
      <c r="K824" s="18" t="str">
        <f t="shared" ref="K824:K887" si="14">IF(I824,IF(ISNUMBER(J824),J824*I824," ")," ")</f>
        <v xml:space="preserve"> </v>
      </c>
      <c r="L824" s="34"/>
      <c r="M824" s="82"/>
      <c r="N824" s="37"/>
    </row>
    <row r="825" spans="1:14" x14ac:dyDescent="0.3">
      <c r="A825" s="26"/>
      <c r="B825" s="41"/>
      <c r="C825" s="71"/>
      <c r="D825" s="28"/>
      <c r="E825" s="29"/>
      <c r="F825" s="56"/>
      <c r="G825" s="39"/>
      <c r="H825" s="51"/>
      <c r="I825" s="45"/>
      <c r="J825" s="17"/>
      <c r="K825" s="18" t="str">
        <f t="shared" si="14"/>
        <v xml:space="preserve"> </v>
      </c>
      <c r="L825" s="34"/>
      <c r="M825" s="82"/>
      <c r="N825" s="37"/>
    </row>
    <row r="826" spans="1:14" x14ac:dyDescent="0.3">
      <c r="A826" s="27"/>
      <c r="B826" s="41"/>
      <c r="C826" s="71"/>
      <c r="D826" s="28"/>
      <c r="E826" s="29"/>
      <c r="F826" s="56"/>
      <c r="G826" s="39"/>
      <c r="H826" s="51"/>
      <c r="I826" s="45"/>
      <c r="J826" s="17"/>
      <c r="K826" s="18" t="str">
        <f t="shared" si="14"/>
        <v xml:space="preserve"> </v>
      </c>
      <c r="L826" s="34"/>
      <c r="M826" s="82"/>
      <c r="N826" s="37"/>
    </row>
    <row r="827" spans="1:14" x14ac:dyDescent="0.3">
      <c r="A827" s="27"/>
      <c r="B827" s="41"/>
      <c r="C827" s="71"/>
      <c r="D827" s="28"/>
      <c r="E827" s="29"/>
      <c r="F827" s="56"/>
      <c r="G827" s="39"/>
      <c r="H827" s="51"/>
      <c r="I827" s="45"/>
      <c r="J827" s="17"/>
      <c r="K827" s="18" t="str">
        <f t="shared" si="14"/>
        <v xml:space="preserve"> </v>
      </c>
      <c r="L827" s="34"/>
      <c r="M827" s="82"/>
      <c r="N827" s="37"/>
    </row>
    <row r="828" spans="1:14" x14ac:dyDescent="0.3">
      <c r="A828" s="27"/>
      <c r="B828" s="41"/>
      <c r="C828" s="71"/>
      <c r="D828" s="28"/>
      <c r="E828" s="29"/>
      <c r="F828" s="56"/>
      <c r="G828" s="39"/>
      <c r="H828" s="51"/>
      <c r="I828" s="45"/>
      <c r="J828" s="17"/>
      <c r="K828" s="18" t="str">
        <f t="shared" si="14"/>
        <v xml:space="preserve"> </v>
      </c>
      <c r="L828" s="34"/>
      <c r="M828" s="82"/>
      <c r="N828" s="37"/>
    </row>
    <row r="829" spans="1:14" x14ac:dyDescent="0.3">
      <c r="A829" s="27"/>
      <c r="B829" s="41"/>
      <c r="C829" s="71"/>
      <c r="D829" s="28"/>
      <c r="E829" s="29"/>
      <c r="F829" s="56"/>
      <c r="G829" s="39"/>
      <c r="H829" s="51"/>
      <c r="I829" s="45"/>
      <c r="J829" s="17"/>
      <c r="K829" s="18" t="str">
        <f t="shared" si="14"/>
        <v xml:space="preserve"> </v>
      </c>
      <c r="L829" s="34"/>
      <c r="M829" s="82"/>
      <c r="N829" s="37"/>
    </row>
    <row r="830" spans="1:14" x14ac:dyDescent="0.3">
      <c r="A830" s="27"/>
      <c r="B830" s="41"/>
      <c r="C830" s="71"/>
      <c r="D830" s="28"/>
      <c r="E830" s="29"/>
      <c r="F830" s="56"/>
      <c r="G830" s="39"/>
      <c r="H830" s="51"/>
      <c r="I830" s="45"/>
      <c r="J830" s="17"/>
      <c r="K830" s="18" t="str">
        <f t="shared" si="14"/>
        <v xml:space="preserve"> </v>
      </c>
      <c r="L830" s="34"/>
      <c r="M830" s="82"/>
      <c r="N830" s="37"/>
    </row>
    <row r="831" spans="1:14" x14ac:dyDescent="0.3">
      <c r="A831" s="27"/>
      <c r="B831" s="41"/>
      <c r="C831" s="71"/>
      <c r="D831" s="28"/>
      <c r="E831" s="29"/>
      <c r="F831" s="56"/>
      <c r="G831" s="39"/>
      <c r="H831" s="51"/>
      <c r="I831" s="45"/>
      <c r="J831" s="17"/>
      <c r="K831" s="18" t="str">
        <f t="shared" si="14"/>
        <v xml:space="preserve"> </v>
      </c>
      <c r="L831" s="34"/>
      <c r="M831" s="82"/>
      <c r="N831" s="37"/>
    </row>
    <row r="832" spans="1:14" x14ac:dyDescent="0.3">
      <c r="A832" s="27"/>
      <c r="B832" s="41"/>
      <c r="C832" s="71"/>
      <c r="D832" s="28"/>
      <c r="E832" s="29"/>
      <c r="F832" s="56"/>
      <c r="G832" s="39"/>
      <c r="H832" s="51"/>
      <c r="I832" s="45"/>
      <c r="J832" s="17"/>
      <c r="K832" s="18" t="str">
        <f t="shared" si="14"/>
        <v xml:space="preserve"> </v>
      </c>
      <c r="L832" s="34"/>
      <c r="M832" s="82"/>
      <c r="N832" s="37"/>
    </row>
    <row r="833" spans="1:14" x14ac:dyDescent="0.3">
      <c r="A833" s="27"/>
      <c r="B833" s="41"/>
      <c r="C833" s="71"/>
      <c r="D833" s="28"/>
      <c r="E833" s="29"/>
      <c r="F833" s="56"/>
      <c r="G833" s="39"/>
      <c r="H833" s="51"/>
      <c r="I833" s="45"/>
      <c r="J833" s="17"/>
      <c r="K833" s="18" t="str">
        <f t="shared" si="14"/>
        <v xml:space="preserve"> </v>
      </c>
      <c r="L833" s="34"/>
      <c r="M833" s="82"/>
      <c r="N833" s="37"/>
    </row>
    <row r="834" spans="1:14" x14ac:dyDescent="0.3">
      <c r="A834" s="27"/>
      <c r="B834" s="41"/>
      <c r="C834" s="71"/>
      <c r="D834" s="28"/>
      <c r="E834" s="29"/>
      <c r="F834" s="56"/>
      <c r="G834" s="39"/>
      <c r="H834" s="51"/>
      <c r="I834" s="45"/>
      <c r="J834" s="17"/>
      <c r="K834" s="18" t="str">
        <f t="shared" si="14"/>
        <v xml:space="preserve"> </v>
      </c>
      <c r="L834" s="34"/>
      <c r="M834" s="82"/>
      <c r="N834" s="37"/>
    </row>
    <row r="835" spans="1:14" x14ac:dyDescent="0.3">
      <c r="A835" s="27"/>
      <c r="B835" s="41"/>
      <c r="C835" s="71"/>
      <c r="D835" s="28"/>
      <c r="E835" s="29"/>
      <c r="F835" s="56"/>
      <c r="G835" s="39"/>
      <c r="H835" s="51"/>
      <c r="I835" s="45"/>
      <c r="J835" s="17"/>
      <c r="K835" s="18" t="str">
        <f t="shared" si="14"/>
        <v xml:space="preserve"> </v>
      </c>
      <c r="L835" s="34"/>
      <c r="M835" s="82"/>
      <c r="N835" s="37"/>
    </row>
    <row r="836" spans="1:14" x14ac:dyDescent="0.3">
      <c r="A836" s="27"/>
      <c r="B836" s="41"/>
      <c r="C836" s="71"/>
      <c r="D836" s="28"/>
      <c r="E836" s="29"/>
      <c r="F836" s="56"/>
      <c r="G836" s="39"/>
      <c r="H836" s="51"/>
      <c r="I836" s="45"/>
      <c r="J836" s="17"/>
      <c r="K836" s="18" t="str">
        <f t="shared" si="14"/>
        <v xml:space="preserve"> </v>
      </c>
      <c r="L836" s="34"/>
      <c r="M836" s="82"/>
      <c r="N836" s="37"/>
    </row>
    <row r="837" spans="1:14" x14ac:dyDescent="0.3">
      <c r="A837" s="27"/>
      <c r="B837" s="41"/>
      <c r="C837" s="71"/>
      <c r="D837" s="28"/>
      <c r="E837" s="29"/>
      <c r="F837" s="56"/>
      <c r="G837" s="39"/>
      <c r="H837" s="51"/>
      <c r="I837" s="45"/>
      <c r="J837" s="17"/>
      <c r="K837" s="18" t="str">
        <f t="shared" si="14"/>
        <v xml:space="preserve"> </v>
      </c>
      <c r="L837" s="34"/>
      <c r="M837" s="82"/>
      <c r="N837" s="37"/>
    </row>
    <row r="838" spans="1:14" x14ac:dyDescent="0.3">
      <c r="A838" s="27"/>
      <c r="B838" s="41"/>
      <c r="C838" s="71"/>
      <c r="D838" s="28"/>
      <c r="E838" s="29"/>
      <c r="F838" s="56"/>
      <c r="G838" s="39"/>
      <c r="H838" s="51"/>
      <c r="I838" s="45"/>
      <c r="J838" s="17"/>
      <c r="K838" s="18" t="str">
        <f t="shared" si="14"/>
        <v xml:space="preserve"> </v>
      </c>
      <c r="L838" s="34"/>
      <c r="M838" s="82"/>
      <c r="N838" s="37"/>
    </row>
    <row r="839" spans="1:14" x14ac:dyDescent="0.3">
      <c r="A839" s="27"/>
      <c r="B839" s="41"/>
      <c r="C839" s="71"/>
      <c r="D839" s="28"/>
      <c r="E839" s="29"/>
      <c r="F839" s="56"/>
      <c r="G839" s="39"/>
      <c r="H839" s="51"/>
      <c r="I839" s="45"/>
      <c r="J839" s="17"/>
      <c r="K839" s="18" t="str">
        <f t="shared" si="14"/>
        <v xml:space="preserve"> </v>
      </c>
      <c r="L839" s="34"/>
      <c r="M839" s="82"/>
      <c r="N839" s="37"/>
    </row>
    <row r="840" spans="1:14" x14ac:dyDescent="0.3">
      <c r="A840" s="27"/>
      <c r="B840" s="41"/>
      <c r="C840" s="71"/>
      <c r="D840" s="28"/>
      <c r="E840" s="29"/>
      <c r="F840" s="56"/>
      <c r="G840" s="39"/>
      <c r="H840" s="51"/>
      <c r="I840" s="45"/>
      <c r="J840" s="17"/>
      <c r="K840" s="18" t="str">
        <f t="shared" si="14"/>
        <v xml:space="preserve"> </v>
      </c>
      <c r="L840" s="34"/>
      <c r="M840" s="82"/>
      <c r="N840" s="37"/>
    </row>
    <row r="841" spans="1:14" x14ac:dyDescent="0.3">
      <c r="A841" s="27"/>
      <c r="B841" s="41"/>
      <c r="C841" s="71"/>
      <c r="D841" s="28"/>
      <c r="E841" s="29"/>
      <c r="F841" s="56"/>
      <c r="G841" s="39"/>
      <c r="H841" s="51"/>
      <c r="I841" s="45"/>
      <c r="J841" s="17"/>
      <c r="K841" s="18" t="str">
        <f t="shared" si="14"/>
        <v xml:space="preserve"> </v>
      </c>
      <c r="L841" s="34"/>
      <c r="M841" s="82"/>
      <c r="N841" s="37"/>
    </row>
    <row r="842" spans="1:14" x14ac:dyDescent="0.3">
      <c r="A842" s="27"/>
      <c r="B842" s="41"/>
      <c r="C842" s="71"/>
      <c r="D842" s="28"/>
      <c r="E842" s="29"/>
      <c r="F842" s="56"/>
      <c r="G842" s="39"/>
      <c r="H842" s="51"/>
      <c r="I842" s="45"/>
      <c r="J842" s="17"/>
      <c r="K842" s="18" t="str">
        <f t="shared" si="14"/>
        <v xml:space="preserve"> </v>
      </c>
      <c r="L842" s="34"/>
      <c r="M842" s="82"/>
      <c r="N842" s="37"/>
    </row>
    <row r="843" spans="1:14" x14ac:dyDescent="0.3">
      <c r="A843" s="27"/>
      <c r="B843" s="41"/>
      <c r="C843" s="71"/>
      <c r="D843" s="28"/>
      <c r="E843" s="29"/>
      <c r="F843" s="56"/>
      <c r="G843" s="39"/>
      <c r="H843" s="51"/>
      <c r="I843" s="45"/>
      <c r="J843" s="17"/>
      <c r="K843" s="18" t="str">
        <f t="shared" si="14"/>
        <v xml:space="preserve"> </v>
      </c>
      <c r="L843" s="34"/>
      <c r="M843" s="82"/>
      <c r="N843" s="37"/>
    </row>
    <row r="844" spans="1:14" x14ac:dyDescent="0.3">
      <c r="A844" s="27"/>
      <c r="B844" s="41"/>
      <c r="C844" s="71"/>
      <c r="D844" s="28"/>
      <c r="E844" s="29"/>
      <c r="F844" s="56"/>
      <c r="G844" s="39"/>
      <c r="H844" s="51"/>
      <c r="I844" s="45"/>
      <c r="J844" s="17"/>
      <c r="K844" s="18" t="str">
        <f t="shared" si="14"/>
        <v xml:space="preserve"> </v>
      </c>
      <c r="L844" s="34"/>
      <c r="M844" s="82"/>
      <c r="N844" s="37"/>
    </row>
    <row r="845" spans="1:14" x14ac:dyDescent="0.3">
      <c r="A845" s="27"/>
      <c r="B845" s="41"/>
      <c r="C845" s="71"/>
      <c r="D845" s="28"/>
      <c r="E845" s="29"/>
      <c r="F845" s="56"/>
      <c r="G845" s="39"/>
      <c r="H845" s="51"/>
      <c r="I845" s="45"/>
      <c r="J845" s="17"/>
      <c r="K845" s="18" t="str">
        <f t="shared" si="14"/>
        <v xml:space="preserve"> </v>
      </c>
      <c r="L845" s="34"/>
      <c r="M845" s="82"/>
      <c r="N845" s="37"/>
    </row>
    <row r="846" spans="1:14" x14ac:dyDescent="0.3">
      <c r="A846" s="27"/>
      <c r="B846" s="41"/>
      <c r="C846" s="71"/>
      <c r="D846" s="28"/>
      <c r="E846" s="29"/>
      <c r="F846" s="56"/>
      <c r="G846" s="39"/>
      <c r="H846" s="51"/>
      <c r="I846" s="45"/>
      <c r="J846" s="17"/>
      <c r="K846" s="18" t="str">
        <f t="shared" si="14"/>
        <v xml:space="preserve"> </v>
      </c>
      <c r="L846" s="34"/>
      <c r="M846" s="82"/>
      <c r="N846" s="37"/>
    </row>
    <row r="847" spans="1:14" x14ac:dyDescent="0.3">
      <c r="A847" s="26"/>
      <c r="B847" s="41"/>
      <c r="C847" s="71"/>
      <c r="D847" s="28"/>
      <c r="E847" s="29"/>
      <c r="F847" s="56"/>
      <c r="G847" s="39"/>
      <c r="H847" s="51"/>
      <c r="I847" s="45"/>
      <c r="J847" s="17"/>
      <c r="K847" s="18" t="str">
        <f t="shared" si="14"/>
        <v xml:space="preserve"> </v>
      </c>
      <c r="L847" s="34"/>
      <c r="M847" s="82"/>
      <c r="N847" s="37"/>
    </row>
    <row r="848" spans="1:14" x14ac:dyDescent="0.3">
      <c r="A848" s="27"/>
      <c r="B848" s="41"/>
      <c r="C848" s="71"/>
      <c r="D848" s="28"/>
      <c r="E848" s="29"/>
      <c r="F848" s="56"/>
      <c r="G848" s="39"/>
      <c r="H848" s="51"/>
      <c r="I848" s="45"/>
      <c r="J848" s="17"/>
      <c r="K848" s="18" t="str">
        <f t="shared" si="14"/>
        <v xml:space="preserve"> </v>
      </c>
      <c r="L848" s="34"/>
      <c r="M848" s="82"/>
      <c r="N848" s="37"/>
    </row>
    <row r="849" spans="1:14" x14ac:dyDescent="0.3">
      <c r="A849" s="27"/>
      <c r="B849" s="41"/>
      <c r="C849" s="71"/>
      <c r="D849" s="28"/>
      <c r="E849" s="29"/>
      <c r="F849" s="56"/>
      <c r="G849" s="39"/>
      <c r="H849" s="51"/>
      <c r="I849" s="45"/>
      <c r="J849" s="17"/>
      <c r="K849" s="18" t="str">
        <f t="shared" si="14"/>
        <v xml:space="preserve"> </v>
      </c>
      <c r="L849" s="34"/>
      <c r="M849" s="82"/>
      <c r="N849" s="37"/>
    </row>
    <row r="850" spans="1:14" x14ac:dyDescent="0.3">
      <c r="A850" s="27"/>
      <c r="B850" s="41"/>
      <c r="C850" s="71"/>
      <c r="D850" s="28"/>
      <c r="E850" s="29"/>
      <c r="F850" s="56"/>
      <c r="G850" s="39"/>
      <c r="H850" s="51"/>
      <c r="I850" s="45"/>
      <c r="J850" s="17"/>
      <c r="K850" s="18" t="str">
        <f t="shared" si="14"/>
        <v xml:space="preserve"> </v>
      </c>
      <c r="L850" s="34"/>
      <c r="M850" s="82"/>
      <c r="N850" s="37"/>
    </row>
    <row r="851" spans="1:14" x14ac:dyDescent="0.3">
      <c r="A851" s="27"/>
      <c r="B851" s="41"/>
      <c r="C851" s="71"/>
      <c r="D851" s="28"/>
      <c r="E851" s="29"/>
      <c r="F851" s="56"/>
      <c r="G851" s="39"/>
      <c r="H851" s="51"/>
      <c r="I851" s="45"/>
      <c r="J851" s="17"/>
      <c r="K851" s="18" t="str">
        <f t="shared" si="14"/>
        <v xml:space="preserve"> </v>
      </c>
      <c r="L851" s="34"/>
      <c r="M851" s="82"/>
      <c r="N851" s="37"/>
    </row>
    <row r="852" spans="1:14" x14ac:dyDescent="0.3">
      <c r="A852" s="27"/>
      <c r="B852" s="41"/>
      <c r="C852" s="71"/>
      <c r="D852" s="28"/>
      <c r="E852" s="29"/>
      <c r="F852" s="56"/>
      <c r="G852" s="39"/>
      <c r="H852" s="51"/>
      <c r="I852" s="45"/>
      <c r="J852" s="17"/>
      <c r="K852" s="18" t="str">
        <f t="shared" si="14"/>
        <v xml:space="preserve"> </v>
      </c>
      <c r="L852" s="34"/>
      <c r="M852" s="82"/>
      <c r="N852" s="37"/>
    </row>
    <row r="853" spans="1:14" x14ac:dyDescent="0.3">
      <c r="A853" s="27"/>
      <c r="B853" s="41"/>
      <c r="C853" s="71"/>
      <c r="D853" s="28"/>
      <c r="E853" s="29"/>
      <c r="F853" s="56"/>
      <c r="G853" s="39"/>
      <c r="H853" s="51"/>
      <c r="I853" s="45"/>
      <c r="J853" s="17"/>
      <c r="K853" s="18" t="str">
        <f t="shared" si="14"/>
        <v xml:space="preserve"> </v>
      </c>
      <c r="L853" s="34"/>
      <c r="M853" s="82"/>
      <c r="N853" s="37"/>
    </row>
    <row r="854" spans="1:14" x14ac:dyDescent="0.3">
      <c r="A854" s="27"/>
      <c r="B854" s="41"/>
      <c r="C854" s="71"/>
      <c r="D854" s="28"/>
      <c r="E854" s="29"/>
      <c r="F854" s="56"/>
      <c r="G854" s="39"/>
      <c r="H854" s="51"/>
      <c r="I854" s="45"/>
      <c r="J854" s="17"/>
      <c r="K854" s="18" t="str">
        <f t="shared" si="14"/>
        <v xml:space="preserve"> </v>
      </c>
      <c r="L854" s="34"/>
      <c r="M854" s="82"/>
      <c r="N854" s="37"/>
    </row>
    <row r="855" spans="1:14" x14ac:dyDescent="0.3">
      <c r="A855" s="27"/>
      <c r="B855" s="41"/>
      <c r="C855" s="71"/>
      <c r="D855" s="28"/>
      <c r="E855" s="29"/>
      <c r="F855" s="56"/>
      <c r="G855" s="39"/>
      <c r="H855" s="51"/>
      <c r="I855" s="45"/>
      <c r="J855" s="17"/>
      <c r="K855" s="18" t="str">
        <f t="shared" si="14"/>
        <v xml:space="preserve"> </v>
      </c>
      <c r="L855" s="34"/>
      <c r="M855" s="82"/>
      <c r="N855" s="37"/>
    </row>
    <row r="856" spans="1:14" x14ac:dyDescent="0.3">
      <c r="A856" s="27"/>
      <c r="B856" s="41"/>
      <c r="C856" s="71"/>
      <c r="D856" s="28"/>
      <c r="E856" s="29"/>
      <c r="F856" s="56"/>
      <c r="G856" s="39"/>
      <c r="H856" s="51"/>
      <c r="I856" s="45"/>
      <c r="J856" s="17"/>
      <c r="K856" s="18" t="str">
        <f t="shared" si="14"/>
        <v xml:space="preserve"> </v>
      </c>
      <c r="L856" s="34"/>
      <c r="M856" s="82"/>
      <c r="N856" s="37"/>
    </row>
    <row r="857" spans="1:14" x14ac:dyDescent="0.3">
      <c r="A857" s="27"/>
      <c r="B857" s="41"/>
      <c r="C857" s="71"/>
      <c r="D857" s="28"/>
      <c r="E857" s="29"/>
      <c r="F857" s="56"/>
      <c r="G857" s="39"/>
      <c r="H857" s="51"/>
      <c r="I857" s="45"/>
      <c r="J857" s="17"/>
      <c r="K857" s="18" t="str">
        <f t="shared" si="14"/>
        <v xml:space="preserve"> </v>
      </c>
      <c r="L857" s="34"/>
      <c r="M857" s="82"/>
      <c r="N857" s="37"/>
    </row>
    <row r="858" spans="1:14" x14ac:dyDescent="0.3">
      <c r="A858" s="27"/>
      <c r="B858" s="41"/>
      <c r="C858" s="71"/>
      <c r="D858" s="28"/>
      <c r="E858" s="29"/>
      <c r="F858" s="56"/>
      <c r="G858" s="39"/>
      <c r="H858" s="51"/>
      <c r="I858" s="45"/>
      <c r="J858" s="17"/>
      <c r="K858" s="18" t="str">
        <f t="shared" si="14"/>
        <v xml:space="preserve"> </v>
      </c>
      <c r="L858" s="34"/>
      <c r="M858" s="82"/>
      <c r="N858" s="37"/>
    </row>
    <row r="859" spans="1:14" x14ac:dyDescent="0.3">
      <c r="A859" s="27"/>
      <c r="B859" s="41"/>
      <c r="C859" s="71"/>
      <c r="D859" s="28"/>
      <c r="E859" s="29"/>
      <c r="F859" s="56"/>
      <c r="G859" s="39"/>
      <c r="H859" s="51"/>
      <c r="I859" s="45"/>
      <c r="J859" s="17"/>
      <c r="K859" s="18" t="str">
        <f t="shared" si="14"/>
        <v xml:space="preserve"> </v>
      </c>
      <c r="L859" s="34"/>
      <c r="M859" s="82"/>
      <c r="N859" s="37"/>
    </row>
    <row r="860" spans="1:14" x14ac:dyDescent="0.3">
      <c r="A860" s="27"/>
      <c r="B860" s="41"/>
      <c r="C860" s="71"/>
      <c r="D860" s="28"/>
      <c r="E860" s="29"/>
      <c r="F860" s="56"/>
      <c r="G860" s="39"/>
      <c r="H860" s="51"/>
      <c r="I860" s="45"/>
      <c r="J860" s="17"/>
      <c r="K860" s="18" t="str">
        <f t="shared" si="14"/>
        <v xml:space="preserve"> </v>
      </c>
      <c r="L860" s="34"/>
      <c r="M860" s="82"/>
      <c r="N860" s="37"/>
    </row>
    <row r="861" spans="1:14" x14ac:dyDescent="0.3">
      <c r="A861" s="27"/>
      <c r="B861" s="41"/>
      <c r="C861" s="71"/>
      <c r="D861" s="28"/>
      <c r="E861" s="29"/>
      <c r="F861" s="56"/>
      <c r="G861" s="39"/>
      <c r="H861" s="51"/>
      <c r="I861" s="45"/>
      <c r="J861" s="17"/>
      <c r="K861" s="18" t="str">
        <f t="shared" si="14"/>
        <v xml:space="preserve"> </v>
      </c>
      <c r="L861" s="34"/>
      <c r="M861" s="82"/>
      <c r="N861" s="37"/>
    </row>
    <row r="862" spans="1:14" x14ac:dyDescent="0.3">
      <c r="A862" s="27"/>
      <c r="B862" s="41"/>
      <c r="C862" s="71"/>
      <c r="D862" s="28"/>
      <c r="E862" s="29"/>
      <c r="F862" s="56"/>
      <c r="G862" s="39"/>
      <c r="H862" s="51"/>
      <c r="I862" s="45"/>
      <c r="J862" s="17"/>
      <c r="K862" s="18" t="str">
        <f t="shared" si="14"/>
        <v xml:space="preserve"> </v>
      </c>
      <c r="L862" s="34"/>
      <c r="M862" s="82"/>
      <c r="N862" s="37"/>
    </row>
    <row r="863" spans="1:14" x14ac:dyDescent="0.3">
      <c r="A863" s="27"/>
      <c r="B863" s="41"/>
      <c r="C863" s="71"/>
      <c r="D863" s="28"/>
      <c r="E863" s="29"/>
      <c r="F863" s="56"/>
      <c r="G863" s="39"/>
      <c r="H863" s="51"/>
      <c r="I863" s="45"/>
      <c r="J863" s="17"/>
      <c r="K863" s="18" t="str">
        <f t="shared" si="14"/>
        <v xml:space="preserve"> </v>
      </c>
      <c r="L863" s="34"/>
      <c r="M863" s="82"/>
      <c r="N863" s="37"/>
    </row>
    <row r="864" spans="1:14" x14ac:dyDescent="0.3">
      <c r="A864" s="27"/>
      <c r="B864" s="41"/>
      <c r="C864" s="71"/>
      <c r="D864" s="28"/>
      <c r="E864" s="29"/>
      <c r="F864" s="56"/>
      <c r="G864" s="39"/>
      <c r="H864" s="51"/>
      <c r="I864" s="45"/>
      <c r="J864" s="17"/>
      <c r="K864" s="18" t="str">
        <f t="shared" si="14"/>
        <v xml:space="preserve"> </v>
      </c>
      <c r="L864" s="34"/>
      <c r="M864" s="82"/>
      <c r="N864" s="37"/>
    </row>
    <row r="865" spans="1:14" x14ac:dyDescent="0.3">
      <c r="A865" s="27"/>
      <c r="B865" s="41"/>
      <c r="C865" s="71"/>
      <c r="D865" s="28"/>
      <c r="E865" s="29"/>
      <c r="F865" s="56"/>
      <c r="G865" s="39"/>
      <c r="H865" s="51"/>
      <c r="I865" s="45"/>
      <c r="J865" s="17"/>
      <c r="K865" s="18" t="str">
        <f t="shared" si="14"/>
        <v xml:space="preserve"> </v>
      </c>
      <c r="L865" s="34"/>
      <c r="M865" s="82"/>
      <c r="N865" s="37"/>
    </row>
    <row r="866" spans="1:14" x14ac:dyDescent="0.3">
      <c r="A866" s="27"/>
      <c r="B866" s="41"/>
      <c r="C866" s="71"/>
      <c r="D866" s="28"/>
      <c r="E866" s="29"/>
      <c r="F866" s="56"/>
      <c r="G866" s="39"/>
      <c r="H866" s="51"/>
      <c r="I866" s="45"/>
      <c r="J866" s="17"/>
      <c r="K866" s="18" t="str">
        <f t="shared" si="14"/>
        <v xml:space="preserve"> </v>
      </c>
      <c r="L866" s="34"/>
      <c r="M866" s="82"/>
      <c r="N866" s="37"/>
    </row>
    <row r="867" spans="1:14" x14ac:dyDescent="0.3">
      <c r="A867" s="27"/>
      <c r="B867" s="41"/>
      <c r="C867" s="71"/>
      <c r="D867" s="28"/>
      <c r="E867" s="29"/>
      <c r="F867" s="56"/>
      <c r="G867" s="39"/>
      <c r="H867" s="51"/>
      <c r="I867" s="45"/>
      <c r="J867" s="17"/>
      <c r="K867" s="18" t="str">
        <f t="shared" si="14"/>
        <v xml:space="preserve"> </v>
      </c>
      <c r="L867" s="34"/>
      <c r="M867" s="82"/>
      <c r="N867" s="37"/>
    </row>
    <row r="868" spans="1:14" x14ac:dyDescent="0.3">
      <c r="A868" s="27"/>
      <c r="B868" s="41"/>
      <c r="C868" s="71"/>
      <c r="D868" s="28"/>
      <c r="E868" s="29"/>
      <c r="F868" s="56"/>
      <c r="G868" s="39"/>
      <c r="H868" s="51"/>
      <c r="I868" s="45"/>
      <c r="J868" s="17"/>
      <c r="K868" s="18" t="str">
        <f t="shared" si="14"/>
        <v xml:space="preserve"> </v>
      </c>
      <c r="L868" s="34"/>
      <c r="M868" s="82"/>
      <c r="N868" s="37"/>
    </row>
    <row r="869" spans="1:14" x14ac:dyDescent="0.3">
      <c r="A869" s="26"/>
      <c r="B869" s="41"/>
      <c r="C869" s="71"/>
      <c r="D869" s="28"/>
      <c r="E869" s="29"/>
      <c r="F869" s="56"/>
      <c r="G869" s="39"/>
      <c r="H869" s="51"/>
      <c r="I869" s="45"/>
      <c r="J869" s="17"/>
      <c r="K869" s="18" t="str">
        <f t="shared" si="14"/>
        <v xml:space="preserve"> </v>
      </c>
      <c r="L869" s="34"/>
      <c r="M869" s="82"/>
      <c r="N869" s="37"/>
    </row>
    <row r="870" spans="1:14" x14ac:dyDescent="0.3">
      <c r="A870" s="27"/>
      <c r="B870" s="41"/>
      <c r="C870" s="71"/>
      <c r="D870" s="28"/>
      <c r="E870" s="29"/>
      <c r="F870" s="56"/>
      <c r="G870" s="39"/>
      <c r="H870" s="51"/>
      <c r="I870" s="45"/>
      <c r="J870" s="17"/>
      <c r="K870" s="18" t="str">
        <f t="shared" si="14"/>
        <v xml:space="preserve"> </v>
      </c>
      <c r="L870" s="34"/>
      <c r="M870" s="82"/>
      <c r="N870" s="37"/>
    </row>
    <row r="871" spans="1:14" x14ac:dyDescent="0.3">
      <c r="A871" s="27"/>
      <c r="B871" s="41"/>
      <c r="C871" s="71"/>
      <c r="D871" s="28"/>
      <c r="E871" s="29"/>
      <c r="F871" s="56"/>
      <c r="G871" s="39"/>
      <c r="H871" s="51"/>
      <c r="I871" s="45"/>
      <c r="J871" s="17"/>
      <c r="K871" s="18" t="str">
        <f t="shared" si="14"/>
        <v xml:space="preserve"> </v>
      </c>
      <c r="L871" s="34"/>
      <c r="M871" s="82"/>
      <c r="N871" s="37"/>
    </row>
    <row r="872" spans="1:14" x14ac:dyDescent="0.3">
      <c r="A872" s="27"/>
      <c r="B872" s="41"/>
      <c r="C872" s="71"/>
      <c r="D872" s="28"/>
      <c r="E872" s="29"/>
      <c r="F872" s="56"/>
      <c r="G872" s="39"/>
      <c r="H872" s="51"/>
      <c r="I872" s="45"/>
      <c r="J872" s="17"/>
      <c r="K872" s="18" t="str">
        <f t="shared" si="14"/>
        <v xml:space="preserve"> </v>
      </c>
      <c r="L872" s="34"/>
      <c r="M872" s="82"/>
      <c r="N872" s="37"/>
    </row>
    <row r="873" spans="1:14" x14ac:dyDescent="0.3">
      <c r="A873" s="27"/>
      <c r="B873" s="41"/>
      <c r="C873" s="71"/>
      <c r="D873" s="28"/>
      <c r="E873" s="29"/>
      <c r="F873" s="56"/>
      <c r="G873" s="39"/>
      <c r="H873" s="51"/>
      <c r="I873" s="45"/>
      <c r="J873" s="17"/>
      <c r="K873" s="18" t="str">
        <f t="shared" si="14"/>
        <v xml:space="preserve"> </v>
      </c>
      <c r="L873" s="34"/>
      <c r="M873" s="82"/>
      <c r="N873" s="37"/>
    </row>
    <row r="874" spans="1:14" x14ac:dyDescent="0.3">
      <c r="A874" s="27"/>
      <c r="B874" s="41"/>
      <c r="C874" s="71"/>
      <c r="D874" s="28"/>
      <c r="E874" s="29"/>
      <c r="F874" s="56"/>
      <c r="G874" s="39"/>
      <c r="H874" s="51"/>
      <c r="I874" s="45"/>
      <c r="J874" s="17"/>
      <c r="K874" s="18" t="str">
        <f t="shared" si="14"/>
        <v xml:space="preserve"> </v>
      </c>
      <c r="L874" s="34"/>
      <c r="M874" s="82"/>
      <c r="N874" s="37"/>
    </row>
    <row r="875" spans="1:14" x14ac:dyDescent="0.3">
      <c r="A875" s="27"/>
      <c r="B875" s="41"/>
      <c r="C875" s="71"/>
      <c r="D875" s="28"/>
      <c r="E875" s="29"/>
      <c r="F875" s="56"/>
      <c r="G875" s="39"/>
      <c r="H875" s="51"/>
      <c r="I875" s="45"/>
      <c r="J875" s="17"/>
      <c r="K875" s="18" t="str">
        <f t="shared" si="14"/>
        <v xml:space="preserve"> </v>
      </c>
      <c r="L875" s="34"/>
      <c r="M875" s="82"/>
      <c r="N875" s="37"/>
    </row>
    <row r="876" spans="1:14" x14ac:dyDescent="0.3">
      <c r="A876" s="27"/>
      <c r="B876" s="41"/>
      <c r="C876" s="71"/>
      <c r="D876" s="28"/>
      <c r="E876" s="29"/>
      <c r="F876" s="56"/>
      <c r="G876" s="39"/>
      <c r="H876" s="51"/>
      <c r="I876" s="45"/>
      <c r="J876" s="17"/>
      <c r="K876" s="18" t="str">
        <f t="shared" si="14"/>
        <v xml:space="preserve"> </v>
      </c>
      <c r="L876" s="34"/>
      <c r="M876" s="82"/>
      <c r="N876" s="37"/>
    </row>
    <row r="877" spans="1:14" x14ac:dyDescent="0.3">
      <c r="A877" s="27"/>
      <c r="B877" s="41"/>
      <c r="C877" s="71"/>
      <c r="D877" s="28"/>
      <c r="E877" s="29"/>
      <c r="F877" s="56"/>
      <c r="G877" s="39"/>
      <c r="H877" s="51"/>
      <c r="I877" s="45"/>
      <c r="J877" s="17"/>
      <c r="K877" s="18" t="str">
        <f t="shared" si="14"/>
        <v xml:space="preserve"> </v>
      </c>
      <c r="L877" s="34"/>
      <c r="M877" s="82"/>
      <c r="N877" s="37"/>
    </row>
    <row r="878" spans="1:14" x14ac:dyDescent="0.3">
      <c r="A878" s="27"/>
      <c r="B878" s="41"/>
      <c r="C878" s="71"/>
      <c r="D878" s="28"/>
      <c r="E878" s="29"/>
      <c r="F878" s="56"/>
      <c r="G878" s="39"/>
      <c r="H878" s="51"/>
      <c r="I878" s="45"/>
      <c r="J878" s="17"/>
      <c r="K878" s="18" t="str">
        <f t="shared" si="14"/>
        <v xml:space="preserve"> </v>
      </c>
      <c r="L878" s="34"/>
      <c r="M878" s="82"/>
      <c r="N878" s="37"/>
    </row>
    <row r="879" spans="1:14" x14ac:dyDescent="0.3">
      <c r="A879" s="27"/>
      <c r="B879" s="41"/>
      <c r="C879" s="71"/>
      <c r="D879" s="28"/>
      <c r="E879" s="29"/>
      <c r="F879" s="56"/>
      <c r="G879" s="39"/>
      <c r="H879" s="51"/>
      <c r="I879" s="45"/>
      <c r="J879" s="17"/>
      <c r="K879" s="18" t="str">
        <f t="shared" si="14"/>
        <v xml:space="preserve"> </v>
      </c>
      <c r="L879" s="34"/>
      <c r="M879" s="82"/>
      <c r="N879" s="37"/>
    </row>
    <row r="880" spans="1:14" x14ac:dyDescent="0.3">
      <c r="A880" s="27"/>
      <c r="B880" s="41"/>
      <c r="C880" s="71"/>
      <c r="D880" s="28"/>
      <c r="E880" s="29"/>
      <c r="F880" s="56"/>
      <c r="G880" s="39"/>
      <c r="H880" s="51"/>
      <c r="I880" s="45"/>
      <c r="J880" s="17"/>
      <c r="K880" s="18" t="str">
        <f t="shared" si="14"/>
        <v xml:space="preserve"> </v>
      </c>
      <c r="L880" s="34"/>
      <c r="M880" s="82"/>
      <c r="N880" s="37"/>
    </row>
    <row r="881" spans="1:14" x14ac:dyDescent="0.3">
      <c r="A881" s="27"/>
      <c r="B881" s="41"/>
      <c r="C881" s="71"/>
      <c r="D881" s="28"/>
      <c r="E881" s="29"/>
      <c r="F881" s="56"/>
      <c r="G881" s="39"/>
      <c r="H881" s="51"/>
      <c r="I881" s="45"/>
      <c r="J881" s="17"/>
      <c r="K881" s="18" t="str">
        <f t="shared" si="14"/>
        <v xml:space="preserve"> </v>
      </c>
      <c r="L881" s="34"/>
      <c r="M881" s="82"/>
      <c r="N881" s="37"/>
    </row>
    <row r="882" spans="1:14" x14ac:dyDescent="0.3">
      <c r="A882" s="27"/>
      <c r="B882" s="41"/>
      <c r="C882" s="71"/>
      <c r="D882" s="28"/>
      <c r="E882" s="29"/>
      <c r="F882" s="56"/>
      <c r="G882" s="39"/>
      <c r="H882" s="51"/>
      <c r="I882" s="45"/>
      <c r="J882" s="17"/>
      <c r="K882" s="18" t="str">
        <f t="shared" si="14"/>
        <v xml:space="preserve"> </v>
      </c>
      <c r="L882" s="34"/>
      <c r="M882" s="82"/>
      <c r="N882" s="37"/>
    </row>
    <row r="883" spans="1:14" x14ac:dyDescent="0.3">
      <c r="A883" s="27"/>
      <c r="B883" s="41"/>
      <c r="C883" s="71"/>
      <c r="D883" s="28"/>
      <c r="E883" s="29"/>
      <c r="F883" s="56"/>
      <c r="G883" s="39"/>
      <c r="H883" s="51"/>
      <c r="I883" s="45"/>
      <c r="J883" s="17"/>
      <c r="K883" s="18" t="str">
        <f t="shared" si="14"/>
        <v xml:space="preserve"> </v>
      </c>
      <c r="L883" s="34"/>
      <c r="M883" s="82"/>
      <c r="N883" s="37"/>
    </row>
    <row r="884" spans="1:14" x14ac:dyDescent="0.3">
      <c r="A884" s="27"/>
      <c r="B884" s="41"/>
      <c r="C884" s="71"/>
      <c r="D884" s="28"/>
      <c r="E884" s="29"/>
      <c r="F884" s="56"/>
      <c r="G884" s="39"/>
      <c r="H884" s="51"/>
      <c r="I884" s="45"/>
      <c r="J884" s="17"/>
      <c r="K884" s="18" t="str">
        <f t="shared" si="14"/>
        <v xml:space="preserve"> </v>
      </c>
      <c r="L884" s="34"/>
      <c r="M884" s="82"/>
      <c r="N884" s="37"/>
    </row>
    <row r="885" spans="1:14" x14ac:dyDescent="0.3">
      <c r="A885" s="27"/>
      <c r="B885" s="41"/>
      <c r="C885" s="71"/>
      <c r="D885" s="28"/>
      <c r="E885" s="29"/>
      <c r="F885" s="56"/>
      <c r="G885" s="39"/>
      <c r="H885" s="51"/>
      <c r="I885" s="45"/>
      <c r="J885" s="17"/>
      <c r="K885" s="18" t="str">
        <f t="shared" si="14"/>
        <v xml:space="preserve"> </v>
      </c>
      <c r="L885" s="34"/>
      <c r="M885" s="82"/>
      <c r="N885" s="37"/>
    </row>
    <row r="886" spans="1:14" x14ac:dyDescent="0.3">
      <c r="A886" s="27"/>
      <c r="B886" s="41"/>
      <c r="C886" s="71"/>
      <c r="D886" s="28"/>
      <c r="E886" s="29"/>
      <c r="F886" s="56"/>
      <c r="G886" s="39"/>
      <c r="H886" s="51"/>
      <c r="I886" s="45"/>
      <c r="J886" s="17"/>
      <c r="K886" s="18" t="str">
        <f t="shared" si="14"/>
        <v xml:space="preserve"> </v>
      </c>
      <c r="L886" s="34"/>
      <c r="M886" s="82"/>
      <c r="N886" s="37"/>
    </row>
    <row r="887" spans="1:14" x14ac:dyDescent="0.3">
      <c r="A887" s="27"/>
      <c r="B887" s="41"/>
      <c r="C887" s="71"/>
      <c r="D887" s="28"/>
      <c r="E887" s="29"/>
      <c r="F887" s="56"/>
      <c r="G887" s="39"/>
      <c r="H887" s="51"/>
      <c r="I887" s="45"/>
      <c r="J887" s="17"/>
      <c r="K887" s="18" t="str">
        <f t="shared" si="14"/>
        <v xml:space="preserve"> </v>
      </c>
      <c r="L887" s="34"/>
      <c r="M887" s="82"/>
      <c r="N887" s="37"/>
    </row>
    <row r="888" spans="1:14" x14ac:dyDescent="0.3">
      <c r="A888" s="27"/>
      <c r="B888" s="41"/>
      <c r="C888" s="71"/>
      <c r="D888" s="28"/>
      <c r="E888" s="29"/>
      <c r="F888" s="56"/>
      <c r="G888" s="39"/>
      <c r="H888" s="51"/>
      <c r="I888" s="45"/>
      <c r="J888" s="17"/>
      <c r="K888" s="18" t="str">
        <f t="shared" ref="K888:K951" si="15">IF(I888,IF(ISNUMBER(J888),J888*I888," ")," ")</f>
        <v xml:space="preserve"> </v>
      </c>
      <c r="L888" s="34"/>
      <c r="M888" s="82"/>
      <c r="N888" s="37"/>
    </row>
    <row r="889" spans="1:14" x14ac:dyDescent="0.3">
      <c r="A889" s="27"/>
      <c r="B889" s="41"/>
      <c r="C889" s="71"/>
      <c r="D889" s="28"/>
      <c r="E889" s="29"/>
      <c r="F889" s="56"/>
      <c r="G889" s="39"/>
      <c r="H889" s="51"/>
      <c r="I889" s="45"/>
      <c r="J889" s="17"/>
      <c r="K889" s="18" t="str">
        <f t="shared" si="15"/>
        <v xml:space="preserve"> </v>
      </c>
      <c r="L889" s="34"/>
      <c r="M889" s="82"/>
      <c r="N889" s="37"/>
    </row>
    <row r="890" spans="1:14" x14ac:dyDescent="0.3">
      <c r="A890" s="27"/>
      <c r="B890" s="41"/>
      <c r="C890" s="71"/>
      <c r="D890" s="28"/>
      <c r="E890" s="29"/>
      <c r="F890" s="56"/>
      <c r="G890" s="39"/>
      <c r="H890" s="51"/>
      <c r="I890" s="45"/>
      <c r="J890" s="17"/>
      <c r="K890" s="18" t="str">
        <f t="shared" si="15"/>
        <v xml:space="preserve"> </v>
      </c>
      <c r="L890" s="34"/>
      <c r="M890" s="82"/>
      <c r="N890" s="37"/>
    </row>
    <row r="891" spans="1:14" x14ac:dyDescent="0.3">
      <c r="A891" s="26"/>
      <c r="B891" s="41"/>
      <c r="C891" s="71"/>
      <c r="D891" s="28"/>
      <c r="E891" s="29"/>
      <c r="F891" s="56"/>
      <c r="G891" s="39"/>
      <c r="H891" s="51"/>
      <c r="I891" s="45"/>
      <c r="J891" s="17"/>
      <c r="K891" s="18" t="str">
        <f t="shared" si="15"/>
        <v xml:space="preserve"> </v>
      </c>
      <c r="L891" s="34"/>
      <c r="M891" s="82"/>
      <c r="N891" s="37"/>
    </row>
    <row r="892" spans="1:14" x14ac:dyDescent="0.3">
      <c r="A892" s="27"/>
      <c r="B892" s="41"/>
      <c r="C892" s="71"/>
      <c r="D892" s="28"/>
      <c r="E892" s="29"/>
      <c r="F892" s="56"/>
      <c r="G892" s="39"/>
      <c r="H892" s="51"/>
      <c r="I892" s="45"/>
      <c r="J892" s="17"/>
      <c r="K892" s="18" t="str">
        <f t="shared" si="15"/>
        <v xml:space="preserve"> </v>
      </c>
      <c r="L892" s="34"/>
      <c r="M892" s="82"/>
      <c r="N892" s="37"/>
    </row>
    <row r="893" spans="1:14" x14ac:dyDescent="0.3">
      <c r="A893" s="27"/>
      <c r="B893" s="41"/>
      <c r="C893" s="71"/>
      <c r="D893" s="28"/>
      <c r="E893" s="29"/>
      <c r="F893" s="56"/>
      <c r="G893" s="39"/>
      <c r="H893" s="51"/>
      <c r="I893" s="45"/>
      <c r="J893" s="17"/>
      <c r="K893" s="18" t="str">
        <f t="shared" si="15"/>
        <v xml:space="preserve"> </v>
      </c>
      <c r="L893" s="34"/>
      <c r="M893" s="82"/>
      <c r="N893" s="37"/>
    </row>
    <row r="894" spans="1:14" x14ac:dyDescent="0.3">
      <c r="A894" s="27"/>
      <c r="B894" s="41"/>
      <c r="C894" s="71"/>
      <c r="D894" s="28"/>
      <c r="E894" s="29"/>
      <c r="F894" s="56"/>
      <c r="G894" s="39"/>
      <c r="H894" s="51"/>
      <c r="I894" s="45"/>
      <c r="J894" s="17"/>
      <c r="K894" s="18" t="str">
        <f t="shared" si="15"/>
        <v xml:space="preserve"> </v>
      </c>
      <c r="L894" s="34"/>
      <c r="M894" s="82"/>
      <c r="N894" s="37"/>
    </row>
    <row r="895" spans="1:14" x14ac:dyDescent="0.3">
      <c r="A895" s="27"/>
      <c r="B895" s="41"/>
      <c r="C895" s="71"/>
      <c r="D895" s="28"/>
      <c r="E895" s="29"/>
      <c r="F895" s="56"/>
      <c r="G895" s="39"/>
      <c r="H895" s="51"/>
      <c r="I895" s="45"/>
      <c r="J895" s="17"/>
      <c r="K895" s="18" t="str">
        <f t="shared" si="15"/>
        <v xml:space="preserve"> </v>
      </c>
      <c r="L895" s="34"/>
      <c r="M895" s="82"/>
      <c r="N895" s="37"/>
    </row>
    <row r="896" spans="1:14" x14ac:dyDescent="0.3">
      <c r="A896" s="27"/>
      <c r="B896" s="41"/>
      <c r="C896" s="71"/>
      <c r="D896" s="28"/>
      <c r="E896" s="29"/>
      <c r="F896" s="56"/>
      <c r="G896" s="39"/>
      <c r="H896" s="51"/>
      <c r="I896" s="45"/>
      <c r="J896" s="17"/>
      <c r="K896" s="18" t="str">
        <f t="shared" si="15"/>
        <v xml:space="preserve"> </v>
      </c>
      <c r="L896" s="34"/>
      <c r="M896" s="82"/>
      <c r="N896" s="37"/>
    </row>
    <row r="897" spans="1:14" x14ac:dyDescent="0.3">
      <c r="A897" s="27"/>
      <c r="B897" s="41"/>
      <c r="C897" s="71"/>
      <c r="D897" s="28"/>
      <c r="E897" s="29"/>
      <c r="F897" s="56"/>
      <c r="G897" s="39"/>
      <c r="H897" s="51"/>
      <c r="I897" s="45"/>
      <c r="J897" s="17"/>
      <c r="K897" s="18" t="str">
        <f t="shared" si="15"/>
        <v xml:space="preserve"> </v>
      </c>
      <c r="L897" s="34"/>
      <c r="M897" s="82"/>
      <c r="N897" s="37"/>
    </row>
    <row r="898" spans="1:14" x14ac:dyDescent="0.3">
      <c r="A898" s="27"/>
      <c r="B898" s="41"/>
      <c r="C898" s="71"/>
      <c r="D898" s="28"/>
      <c r="E898" s="29"/>
      <c r="F898" s="56"/>
      <c r="G898" s="39"/>
      <c r="H898" s="51"/>
      <c r="I898" s="45"/>
      <c r="J898" s="17"/>
      <c r="K898" s="18" t="str">
        <f t="shared" si="15"/>
        <v xml:space="preserve"> </v>
      </c>
      <c r="L898" s="34"/>
      <c r="M898" s="82"/>
      <c r="N898" s="37"/>
    </row>
    <row r="899" spans="1:14" x14ac:dyDescent="0.3">
      <c r="A899" s="27"/>
      <c r="B899" s="41"/>
      <c r="C899" s="71"/>
      <c r="D899" s="28"/>
      <c r="E899" s="29"/>
      <c r="F899" s="56"/>
      <c r="G899" s="39"/>
      <c r="H899" s="51"/>
      <c r="I899" s="45"/>
      <c r="J899" s="17"/>
      <c r="K899" s="18" t="str">
        <f t="shared" si="15"/>
        <v xml:space="preserve"> </v>
      </c>
      <c r="L899" s="34"/>
      <c r="M899" s="82"/>
      <c r="N899" s="37"/>
    </row>
    <row r="900" spans="1:14" x14ac:dyDescent="0.3">
      <c r="A900" s="27"/>
      <c r="B900" s="41"/>
      <c r="C900" s="71"/>
      <c r="D900" s="28"/>
      <c r="E900" s="29"/>
      <c r="F900" s="56"/>
      <c r="G900" s="39"/>
      <c r="H900" s="51"/>
      <c r="I900" s="45"/>
      <c r="J900" s="17"/>
      <c r="K900" s="18" t="str">
        <f t="shared" si="15"/>
        <v xml:space="preserve"> </v>
      </c>
      <c r="L900" s="34"/>
      <c r="M900" s="82"/>
      <c r="N900" s="37"/>
    </row>
    <row r="901" spans="1:14" x14ac:dyDescent="0.3">
      <c r="A901" s="27"/>
      <c r="B901" s="41"/>
      <c r="C901" s="71"/>
      <c r="D901" s="28"/>
      <c r="E901" s="29"/>
      <c r="F901" s="56"/>
      <c r="G901" s="39"/>
      <c r="H901" s="51"/>
      <c r="I901" s="45"/>
      <c r="J901" s="17"/>
      <c r="K901" s="18" t="str">
        <f t="shared" si="15"/>
        <v xml:space="preserve"> </v>
      </c>
      <c r="L901" s="34"/>
      <c r="M901" s="82"/>
      <c r="N901" s="37"/>
    </row>
    <row r="902" spans="1:14" x14ac:dyDescent="0.3">
      <c r="A902" s="27"/>
      <c r="B902" s="41"/>
      <c r="C902" s="71"/>
      <c r="D902" s="28"/>
      <c r="E902" s="29"/>
      <c r="F902" s="56"/>
      <c r="G902" s="39"/>
      <c r="H902" s="51"/>
      <c r="I902" s="45"/>
      <c r="J902" s="17"/>
      <c r="K902" s="18" t="str">
        <f t="shared" si="15"/>
        <v xml:space="preserve"> </v>
      </c>
      <c r="L902" s="34"/>
      <c r="M902" s="82"/>
      <c r="N902" s="37"/>
    </row>
    <row r="903" spans="1:14" x14ac:dyDescent="0.3">
      <c r="A903" s="27"/>
      <c r="B903" s="41"/>
      <c r="C903" s="71"/>
      <c r="D903" s="28"/>
      <c r="E903" s="29"/>
      <c r="F903" s="56"/>
      <c r="G903" s="39"/>
      <c r="H903" s="51"/>
      <c r="I903" s="45"/>
      <c r="J903" s="17"/>
      <c r="K903" s="18" t="str">
        <f t="shared" si="15"/>
        <v xml:space="preserve"> </v>
      </c>
      <c r="L903" s="34"/>
      <c r="M903" s="82"/>
      <c r="N903" s="37"/>
    </row>
    <row r="904" spans="1:14" x14ac:dyDescent="0.3">
      <c r="A904" s="27"/>
      <c r="B904" s="41"/>
      <c r="C904" s="71"/>
      <c r="D904" s="28"/>
      <c r="E904" s="29"/>
      <c r="F904" s="56"/>
      <c r="G904" s="39"/>
      <c r="H904" s="51"/>
      <c r="I904" s="45"/>
      <c r="J904" s="17"/>
      <c r="K904" s="18" t="str">
        <f t="shared" si="15"/>
        <v xml:space="preserve"> </v>
      </c>
      <c r="L904" s="34"/>
      <c r="M904" s="82"/>
      <c r="N904" s="37"/>
    </row>
    <row r="905" spans="1:14" x14ac:dyDescent="0.3">
      <c r="A905" s="27"/>
      <c r="B905" s="41"/>
      <c r="C905" s="71"/>
      <c r="D905" s="28"/>
      <c r="E905" s="29"/>
      <c r="F905" s="56"/>
      <c r="G905" s="39"/>
      <c r="H905" s="51"/>
      <c r="I905" s="45"/>
      <c r="J905" s="17"/>
      <c r="K905" s="18" t="str">
        <f t="shared" si="15"/>
        <v xml:space="preserve"> </v>
      </c>
      <c r="L905" s="34"/>
      <c r="M905" s="82"/>
      <c r="N905" s="37"/>
    </row>
    <row r="906" spans="1:14" x14ac:dyDescent="0.3">
      <c r="A906" s="27"/>
      <c r="B906" s="41"/>
      <c r="C906" s="71"/>
      <c r="D906" s="28"/>
      <c r="E906" s="29"/>
      <c r="F906" s="56"/>
      <c r="G906" s="39"/>
      <c r="H906" s="51"/>
      <c r="I906" s="45"/>
      <c r="J906" s="17"/>
      <c r="K906" s="18" t="str">
        <f t="shared" si="15"/>
        <v xml:space="preserve"> </v>
      </c>
      <c r="L906" s="34"/>
      <c r="M906" s="82"/>
      <c r="N906" s="37"/>
    </row>
    <row r="907" spans="1:14" x14ac:dyDescent="0.3">
      <c r="A907" s="27"/>
      <c r="B907" s="41"/>
      <c r="C907" s="71"/>
      <c r="D907" s="28"/>
      <c r="E907" s="29"/>
      <c r="F907" s="56"/>
      <c r="G907" s="39"/>
      <c r="H907" s="51"/>
      <c r="I907" s="45"/>
      <c r="J907" s="17"/>
      <c r="K907" s="18" t="str">
        <f t="shared" si="15"/>
        <v xml:space="preserve"> </v>
      </c>
      <c r="L907" s="34"/>
      <c r="M907" s="82"/>
      <c r="N907" s="37"/>
    </row>
    <row r="908" spans="1:14" x14ac:dyDescent="0.3">
      <c r="A908" s="27"/>
      <c r="B908" s="41"/>
      <c r="C908" s="71"/>
      <c r="D908" s="28"/>
      <c r="E908" s="29"/>
      <c r="F908" s="56"/>
      <c r="G908" s="39"/>
      <c r="H908" s="51"/>
      <c r="I908" s="45"/>
      <c r="J908" s="17"/>
      <c r="K908" s="18" t="str">
        <f t="shared" si="15"/>
        <v xml:space="preserve"> </v>
      </c>
      <c r="L908" s="34"/>
      <c r="M908" s="82"/>
      <c r="N908" s="37"/>
    </row>
    <row r="909" spans="1:14" x14ac:dyDescent="0.3">
      <c r="A909" s="27"/>
      <c r="B909" s="41"/>
      <c r="C909" s="71"/>
      <c r="D909" s="28"/>
      <c r="E909" s="29"/>
      <c r="F909" s="56"/>
      <c r="G909" s="39"/>
      <c r="H909" s="51"/>
      <c r="I909" s="45"/>
      <c r="J909" s="17"/>
      <c r="K909" s="18" t="str">
        <f t="shared" si="15"/>
        <v xml:space="preserve"> </v>
      </c>
      <c r="L909" s="34"/>
      <c r="M909" s="82"/>
      <c r="N909" s="37"/>
    </row>
    <row r="910" spans="1:14" x14ac:dyDescent="0.3">
      <c r="A910" s="27"/>
      <c r="B910" s="41"/>
      <c r="C910" s="71"/>
      <c r="D910" s="28"/>
      <c r="E910" s="29"/>
      <c r="F910" s="56"/>
      <c r="G910" s="39"/>
      <c r="H910" s="51"/>
      <c r="I910" s="45"/>
      <c r="J910" s="17"/>
      <c r="K910" s="18" t="str">
        <f t="shared" si="15"/>
        <v xml:space="preserve"> </v>
      </c>
      <c r="L910" s="34"/>
      <c r="M910" s="82"/>
      <c r="N910" s="37"/>
    </row>
    <row r="911" spans="1:14" x14ac:dyDescent="0.3">
      <c r="A911" s="27"/>
      <c r="B911" s="41"/>
      <c r="C911" s="71"/>
      <c r="D911" s="28"/>
      <c r="E911" s="29"/>
      <c r="F911" s="56"/>
      <c r="G911" s="39"/>
      <c r="H911" s="51"/>
      <c r="I911" s="45"/>
      <c r="J911" s="17"/>
      <c r="K911" s="18" t="str">
        <f t="shared" si="15"/>
        <v xml:space="preserve"> </v>
      </c>
      <c r="L911" s="34"/>
      <c r="M911" s="82"/>
      <c r="N911" s="37"/>
    </row>
    <row r="912" spans="1:14" x14ac:dyDescent="0.3">
      <c r="A912" s="27"/>
      <c r="B912" s="41"/>
      <c r="C912" s="71"/>
      <c r="D912" s="28"/>
      <c r="E912" s="29"/>
      <c r="F912" s="56"/>
      <c r="G912" s="39"/>
      <c r="H912" s="51"/>
      <c r="I912" s="45"/>
      <c r="J912" s="17"/>
      <c r="K912" s="18" t="str">
        <f t="shared" si="15"/>
        <v xml:space="preserve"> </v>
      </c>
      <c r="L912" s="34"/>
      <c r="M912" s="82"/>
      <c r="N912" s="37"/>
    </row>
    <row r="913" spans="1:14" x14ac:dyDescent="0.3">
      <c r="A913" s="26"/>
      <c r="B913" s="41"/>
      <c r="C913" s="71"/>
      <c r="D913" s="28"/>
      <c r="E913" s="29"/>
      <c r="F913" s="56"/>
      <c r="G913" s="39"/>
      <c r="H913" s="51"/>
      <c r="I913" s="45"/>
      <c r="J913" s="17"/>
      <c r="K913" s="18" t="str">
        <f t="shared" si="15"/>
        <v xml:space="preserve"> </v>
      </c>
      <c r="L913" s="34"/>
      <c r="M913" s="82"/>
      <c r="N913" s="37"/>
    </row>
    <row r="914" spans="1:14" x14ac:dyDescent="0.3">
      <c r="A914" s="27"/>
      <c r="B914" s="41"/>
      <c r="C914" s="71"/>
      <c r="D914" s="28"/>
      <c r="E914" s="29"/>
      <c r="F914" s="56"/>
      <c r="G914" s="39"/>
      <c r="H914" s="51"/>
      <c r="I914" s="45"/>
      <c r="J914" s="17"/>
      <c r="K914" s="18" t="str">
        <f t="shared" si="15"/>
        <v xml:space="preserve"> </v>
      </c>
      <c r="L914" s="34"/>
      <c r="M914" s="82"/>
      <c r="N914" s="37"/>
    </row>
    <row r="915" spans="1:14" x14ac:dyDescent="0.3">
      <c r="A915" s="27"/>
      <c r="B915" s="41"/>
      <c r="C915" s="71"/>
      <c r="D915" s="28"/>
      <c r="E915" s="29"/>
      <c r="F915" s="56"/>
      <c r="G915" s="39"/>
      <c r="H915" s="51"/>
      <c r="I915" s="45"/>
      <c r="J915" s="17"/>
      <c r="K915" s="18" t="str">
        <f t="shared" si="15"/>
        <v xml:space="preserve"> </v>
      </c>
      <c r="L915" s="34"/>
      <c r="M915" s="82"/>
      <c r="N915" s="37"/>
    </row>
    <row r="916" spans="1:14" x14ac:dyDescent="0.3">
      <c r="A916" s="27"/>
      <c r="B916" s="41"/>
      <c r="C916" s="71"/>
      <c r="D916" s="28"/>
      <c r="E916" s="29"/>
      <c r="F916" s="56"/>
      <c r="G916" s="39"/>
      <c r="H916" s="51"/>
      <c r="I916" s="45"/>
      <c r="J916" s="17"/>
      <c r="K916" s="18" t="str">
        <f t="shared" si="15"/>
        <v xml:space="preserve"> </v>
      </c>
      <c r="L916" s="34"/>
      <c r="M916" s="82"/>
      <c r="N916" s="37"/>
    </row>
    <row r="917" spans="1:14" x14ac:dyDescent="0.3">
      <c r="A917" s="27"/>
      <c r="B917" s="41"/>
      <c r="C917" s="71"/>
      <c r="D917" s="28"/>
      <c r="E917" s="29"/>
      <c r="F917" s="56"/>
      <c r="G917" s="39"/>
      <c r="H917" s="51"/>
      <c r="I917" s="45"/>
      <c r="J917" s="17"/>
      <c r="K917" s="18" t="str">
        <f t="shared" si="15"/>
        <v xml:space="preserve"> </v>
      </c>
      <c r="L917" s="34"/>
      <c r="M917" s="82"/>
      <c r="N917" s="37"/>
    </row>
    <row r="918" spans="1:14" x14ac:dyDescent="0.3">
      <c r="A918" s="27"/>
      <c r="B918" s="41"/>
      <c r="C918" s="71"/>
      <c r="D918" s="28"/>
      <c r="E918" s="29"/>
      <c r="F918" s="56"/>
      <c r="G918" s="39"/>
      <c r="H918" s="51"/>
      <c r="I918" s="45"/>
      <c r="J918" s="17"/>
      <c r="K918" s="18" t="str">
        <f t="shared" si="15"/>
        <v xml:space="preserve"> </v>
      </c>
      <c r="L918" s="34"/>
      <c r="M918" s="82"/>
      <c r="N918" s="37"/>
    </row>
    <row r="919" spans="1:14" x14ac:dyDescent="0.3">
      <c r="A919" s="27"/>
      <c r="B919" s="41"/>
      <c r="C919" s="71"/>
      <c r="D919" s="28"/>
      <c r="E919" s="29"/>
      <c r="F919" s="56"/>
      <c r="G919" s="39"/>
      <c r="H919" s="51"/>
      <c r="I919" s="45"/>
      <c r="J919" s="17"/>
      <c r="K919" s="18" t="str">
        <f t="shared" si="15"/>
        <v xml:space="preserve"> </v>
      </c>
      <c r="L919" s="34"/>
      <c r="M919" s="82"/>
      <c r="N919" s="37"/>
    </row>
    <row r="920" spans="1:14" x14ac:dyDescent="0.3">
      <c r="A920" s="27"/>
      <c r="B920" s="41"/>
      <c r="C920" s="71"/>
      <c r="D920" s="28"/>
      <c r="E920" s="29"/>
      <c r="F920" s="56"/>
      <c r="G920" s="39"/>
      <c r="H920" s="51"/>
      <c r="I920" s="45"/>
      <c r="J920" s="17"/>
      <c r="K920" s="18" t="str">
        <f t="shared" si="15"/>
        <v xml:space="preserve"> </v>
      </c>
      <c r="L920" s="34"/>
      <c r="M920" s="82"/>
      <c r="N920" s="37"/>
    </row>
    <row r="921" spans="1:14" x14ac:dyDescent="0.3">
      <c r="A921" s="27"/>
      <c r="B921" s="41"/>
      <c r="C921" s="71"/>
      <c r="D921" s="28"/>
      <c r="E921" s="29"/>
      <c r="F921" s="56"/>
      <c r="G921" s="39"/>
      <c r="H921" s="51"/>
      <c r="I921" s="45"/>
      <c r="J921" s="17"/>
      <c r="K921" s="18" t="str">
        <f t="shared" si="15"/>
        <v xml:space="preserve"> </v>
      </c>
      <c r="L921" s="34"/>
      <c r="M921" s="82"/>
      <c r="N921" s="37"/>
    </row>
    <row r="922" spans="1:14" x14ac:dyDescent="0.3">
      <c r="A922" s="27"/>
      <c r="B922" s="41"/>
      <c r="C922" s="71"/>
      <c r="D922" s="28"/>
      <c r="E922" s="29"/>
      <c r="F922" s="56"/>
      <c r="G922" s="39"/>
      <c r="H922" s="51"/>
      <c r="I922" s="45"/>
      <c r="J922" s="17"/>
      <c r="K922" s="18" t="str">
        <f t="shared" si="15"/>
        <v xml:space="preserve"> </v>
      </c>
      <c r="L922" s="34"/>
      <c r="M922" s="82"/>
      <c r="N922" s="37"/>
    </row>
    <row r="923" spans="1:14" x14ac:dyDescent="0.3">
      <c r="A923" s="27"/>
      <c r="B923" s="41"/>
      <c r="C923" s="71"/>
      <c r="D923" s="28"/>
      <c r="E923" s="29"/>
      <c r="F923" s="56"/>
      <c r="G923" s="39"/>
      <c r="H923" s="51"/>
      <c r="I923" s="45"/>
      <c r="J923" s="17"/>
      <c r="K923" s="18" t="str">
        <f t="shared" si="15"/>
        <v xml:space="preserve"> </v>
      </c>
      <c r="L923" s="34"/>
      <c r="M923" s="82"/>
      <c r="N923" s="37"/>
    </row>
    <row r="924" spans="1:14" x14ac:dyDescent="0.3">
      <c r="A924" s="27"/>
      <c r="B924" s="41"/>
      <c r="C924" s="71"/>
      <c r="D924" s="28"/>
      <c r="E924" s="29"/>
      <c r="F924" s="56"/>
      <c r="G924" s="39"/>
      <c r="H924" s="51"/>
      <c r="I924" s="45"/>
      <c r="J924" s="17"/>
      <c r="K924" s="18" t="str">
        <f t="shared" si="15"/>
        <v xml:space="preserve"> </v>
      </c>
      <c r="L924" s="34"/>
      <c r="M924" s="82"/>
      <c r="N924" s="37"/>
    </row>
    <row r="925" spans="1:14" x14ac:dyDescent="0.3">
      <c r="A925" s="27"/>
      <c r="B925" s="41"/>
      <c r="C925" s="71"/>
      <c r="D925" s="28"/>
      <c r="E925" s="29"/>
      <c r="F925" s="56"/>
      <c r="G925" s="39"/>
      <c r="H925" s="51"/>
      <c r="I925" s="45"/>
      <c r="J925" s="17"/>
      <c r="K925" s="18" t="str">
        <f t="shared" si="15"/>
        <v xml:space="preserve"> </v>
      </c>
      <c r="L925" s="34"/>
      <c r="M925" s="82"/>
      <c r="N925" s="37"/>
    </row>
    <row r="926" spans="1:14" x14ac:dyDescent="0.3">
      <c r="A926" s="27"/>
      <c r="B926" s="41"/>
      <c r="C926" s="71"/>
      <c r="D926" s="28"/>
      <c r="E926" s="29"/>
      <c r="F926" s="56"/>
      <c r="G926" s="39"/>
      <c r="H926" s="51"/>
      <c r="I926" s="45"/>
      <c r="J926" s="17"/>
      <c r="K926" s="18" t="str">
        <f t="shared" si="15"/>
        <v xml:space="preserve"> </v>
      </c>
      <c r="L926" s="34"/>
      <c r="M926" s="82"/>
      <c r="N926" s="37"/>
    </row>
    <row r="927" spans="1:14" x14ac:dyDescent="0.3">
      <c r="A927" s="27"/>
      <c r="B927" s="41"/>
      <c r="C927" s="71"/>
      <c r="D927" s="28"/>
      <c r="E927" s="29"/>
      <c r="F927" s="56"/>
      <c r="G927" s="39"/>
      <c r="H927" s="51"/>
      <c r="I927" s="45"/>
      <c r="J927" s="17"/>
      <c r="K927" s="18" t="str">
        <f t="shared" si="15"/>
        <v xml:space="preserve"> </v>
      </c>
      <c r="L927" s="34"/>
      <c r="M927" s="82"/>
      <c r="N927" s="37"/>
    </row>
    <row r="928" spans="1:14" x14ac:dyDescent="0.3">
      <c r="A928" s="27"/>
      <c r="B928" s="41"/>
      <c r="C928" s="71"/>
      <c r="D928" s="28"/>
      <c r="E928" s="29"/>
      <c r="F928" s="56"/>
      <c r="G928" s="39"/>
      <c r="H928" s="51"/>
      <c r="I928" s="45"/>
      <c r="J928" s="17"/>
      <c r="K928" s="18" t="str">
        <f t="shared" si="15"/>
        <v xml:space="preserve"> </v>
      </c>
      <c r="L928" s="34"/>
      <c r="M928" s="82"/>
      <c r="N928" s="37"/>
    </row>
    <row r="929" spans="1:14" x14ac:dyDescent="0.3">
      <c r="A929" s="27"/>
      <c r="B929" s="41"/>
      <c r="C929" s="71"/>
      <c r="D929" s="28"/>
      <c r="E929" s="29"/>
      <c r="F929" s="56"/>
      <c r="G929" s="39"/>
      <c r="H929" s="51"/>
      <c r="I929" s="45"/>
      <c r="J929" s="17"/>
      <c r="K929" s="18" t="str">
        <f t="shared" si="15"/>
        <v xml:space="preserve"> </v>
      </c>
      <c r="L929" s="34"/>
      <c r="M929" s="82"/>
      <c r="N929" s="37"/>
    </row>
    <row r="930" spans="1:14" x14ac:dyDescent="0.3">
      <c r="A930" s="27"/>
      <c r="B930" s="41"/>
      <c r="C930" s="71"/>
      <c r="D930" s="28"/>
      <c r="E930" s="29"/>
      <c r="F930" s="56"/>
      <c r="G930" s="39"/>
      <c r="H930" s="51"/>
      <c r="I930" s="45"/>
      <c r="J930" s="17"/>
      <c r="K930" s="18" t="str">
        <f t="shared" si="15"/>
        <v xml:space="preserve"> </v>
      </c>
      <c r="L930" s="34"/>
      <c r="M930" s="82"/>
      <c r="N930" s="37"/>
    </row>
    <row r="931" spans="1:14" x14ac:dyDescent="0.3">
      <c r="A931" s="27"/>
      <c r="B931" s="41"/>
      <c r="C931" s="71"/>
      <c r="D931" s="28"/>
      <c r="E931" s="29"/>
      <c r="F931" s="56"/>
      <c r="G931" s="39"/>
      <c r="H931" s="51"/>
      <c r="I931" s="45"/>
      <c r="J931" s="17"/>
      <c r="K931" s="18" t="str">
        <f t="shared" si="15"/>
        <v xml:space="preserve"> </v>
      </c>
      <c r="L931" s="34"/>
      <c r="M931" s="82"/>
      <c r="N931" s="37"/>
    </row>
    <row r="932" spans="1:14" x14ac:dyDescent="0.3">
      <c r="A932" s="27"/>
      <c r="B932" s="41"/>
      <c r="C932" s="71"/>
      <c r="D932" s="28"/>
      <c r="E932" s="29"/>
      <c r="F932" s="56"/>
      <c r="G932" s="39"/>
      <c r="H932" s="51"/>
      <c r="I932" s="45"/>
      <c r="J932" s="17"/>
      <c r="K932" s="18" t="str">
        <f t="shared" si="15"/>
        <v xml:space="preserve"> </v>
      </c>
      <c r="L932" s="34"/>
      <c r="M932" s="82"/>
      <c r="N932" s="37"/>
    </row>
    <row r="933" spans="1:14" x14ac:dyDescent="0.3">
      <c r="A933" s="27"/>
      <c r="B933" s="41"/>
      <c r="C933" s="71"/>
      <c r="D933" s="28"/>
      <c r="E933" s="29"/>
      <c r="F933" s="56"/>
      <c r="G933" s="39"/>
      <c r="H933" s="51"/>
      <c r="I933" s="45"/>
      <c r="J933" s="17"/>
      <c r="K933" s="18" t="str">
        <f t="shared" si="15"/>
        <v xml:space="preserve"> </v>
      </c>
      <c r="L933" s="34"/>
      <c r="M933" s="82"/>
      <c r="N933" s="37"/>
    </row>
    <row r="934" spans="1:14" x14ac:dyDescent="0.3">
      <c r="A934" s="27"/>
      <c r="B934" s="41"/>
      <c r="C934" s="71"/>
      <c r="D934" s="28"/>
      <c r="E934" s="29"/>
      <c r="F934" s="56"/>
      <c r="G934" s="39"/>
      <c r="H934" s="51"/>
      <c r="I934" s="45"/>
      <c r="J934" s="17"/>
      <c r="K934" s="18" t="str">
        <f t="shared" si="15"/>
        <v xml:space="preserve"> </v>
      </c>
      <c r="L934" s="34"/>
      <c r="M934" s="82"/>
      <c r="N934" s="37"/>
    </row>
    <row r="935" spans="1:14" x14ac:dyDescent="0.3">
      <c r="A935" s="26"/>
      <c r="B935" s="41"/>
      <c r="C935" s="71"/>
      <c r="D935" s="28"/>
      <c r="E935" s="29"/>
      <c r="F935" s="56"/>
      <c r="G935" s="39"/>
      <c r="H935" s="51"/>
      <c r="I935" s="45"/>
      <c r="J935" s="17"/>
      <c r="K935" s="18" t="str">
        <f t="shared" si="15"/>
        <v xml:space="preserve"> </v>
      </c>
      <c r="L935" s="34"/>
      <c r="M935" s="82"/>
      <c r="N935" s="37"/>
    </row>
    <row r="936" spans="1:14" x14ac:dyDescent="0.3">
      <c r="A936" s="27"/>
      <c r="B936" s="41"/>
      <c r="C936" s="71"/>
      <c r="D936" s="28"/>
      <c r="E936" s="29"/>
      <c r="F936" s="56"/>
      <c r="G936" s="39"/>
      <c r="H936" s="51"/>
      <c r="I936" s="45"/>
      <c r="J936" s="17"/>
      <c r="K936" s="18" t="str">
        <f t="shared" si="15"/>
        <v xml:space="preserve"> </v>
      </c>
      <c r="L936" s="34"/>
      <c r="M936" s="82"/>
      <c r="N936" s="37"/>
    </row>
    <row r="937" spans="1:14" x14ac:dyDescent="0.3">
      <c r="A937" s="27"/>
      <c r="B937" s="41"/>
      <c r="C937" s="71"/>
      <c r="D937" s="28"/>
      <c r="E937" s="29"/>
      <c r="F937" s="56"/>
      <c r="G937" s="39"/>
      <c r="H937" s="51"/>
      <c r="I937" s="45"/>
      <c r="J937" s="17"/>
      <c r="K937" s="18" t="str">
        <f t="shared" si="15"/>
        <v xml:space="preserve"> </v>
      </c>
      <c r="L937" s="34"/>
      <c r="M937" s="82"/>
      <c r="N937" s="37"/>
    </row>
    <row r="938" spans="1:14" x14ac:dyDescent="0.3">
      <c r="A938" s="27"/>
      <c r="B938" s="41"/>
      <c r="C938" s="71"/>
      <c r="D938" s="28"/>
      <c r="E938" s="29"/>
      <c r="F938" s="56"/>
      <c r="G938" s="39"/>
      <c r="H938" s="51"/>
      <c r="I938" s="45"/>
      <c r="J938" s="17"/>
      <c r="K938" s="18" t="str">
        <f t="shared" si="15"/>
        <v xml:space="preserve"> </v>
      </c>
      <c r="L938" s="34"/>
      <c r="M938" s="82"/>
      <c r="N938" s="37"/>
    </row>
    <row r="939" spans="1:14" x14ac:dyDescent="0.3">
      <c r="A939" s="27"/>
      <c r="B939" s="41"/>
      <c r="C939" s="71"/>
      <c r="D939" s="28"/>
      <c r="E939" s="29"/>
      <c r="F939" s="56"/>
      <c r="G939" s="39"/>
      <c r="H939" s="51"/>
      <c r="I939" s="45"/>
      <c r="J939" s="17"/>
      <c r="K939" s="18" t="str">
        <f t="shared" si="15"/>
        <v xml:space="preserve"> </v>
      </c>
      <c r="L939" s="34"/>
      <c r="M939" s="82"/>
      <c r="N939" s="37"/>
    </row>
    <row r="940" spans="1:14" x14ac:dyDescent="0.3">
      <c r="A940" s="27"/>
      <c r="B940" s="41"/>
      <c r="C940" s="71"/>
      <c r="D940" s="28"/>
      <c r="E940" s="29"/>
      <c r="F940" s="56"/>
      <c r="G940" s="39"/>
      <c r="H940" s="51"/>
      <c r="I940" s="45"/>
      <c r="J940" s="17"/>
      <c r="K940" s="18" t="str">
        <f t="shared" si="15"/>
        <v xml:space="preserve"> </v>
      </c>
      <c r="L940" s="34"/>
      <c r="M940" s="82"/>
      <c r="N940" s="37"/>
    </row>
    <row r="941" spans="1:14" x14ac:dyDescent="0.3">
      <c r="A941" s="27"/>
      <c r="B941" s="41"/>
      <c r="C941" s="71"/>
      <c r="D941" s="28"/>
      <c r="E941" s="29"/>
      <c r="F941" s="56"/>
      <c r="G941" s="39"/>
      <c r="H941" s="51"/>
      <c r="I941" s="45"/>
      <c r="J941" s="17"/>
      <c r="K941" s="18" t="str">
        <f t="shared" si="15"/>
        <v xml:space="preserve"> </v>
      </c>
      <c r="L941" s="34"/>
      <c r="M941" s="82"/>
      <c r="N941" s="37"/>
    </row>
    <row r="942" spans="1:14" x14ac:dyDescent="0.3">
      <c r="A942" s="27"/>
      <c r="B942" s="41"/>
      <c r="C942" s="71"/>
      <c r="D942" s="28"/>
      <c r="E942" s="29"/>
      <c r="F942" s="56"/>
      <c r="G942" s="39"/>
      <c r="H942" s="51"/>
      <c r="I942" s="45"/>
      <c r="J942" s="17"/>
      <c r="K942" s="18" t="str">
        <f t="shared" si="15"/>
        <v xml:space="preserve"> </v>
      </c>
      <c r="L942" s="34"/>
      <c r="M942" s="82"/>
      <c r="N942" s="37"/>
    </row>
    <row r="943" spans="1:14" x14ac:dyDescent="0.3">
      <c r="A943" s="27"/>
      <c r="B943" s="41"/>
      <c r="C943" s="71"/>
      <c r="D943" s="28"/>
      <c r="E943" s="29"/>
      <c r="F943" s="56"/>
      <c r="G943" s="39"/>
      <c r="H943" s="51"/>
      <c r="I943" s="45"/>
      <c r="J943" s="17"/>
      <c r="K943" s="18" t="str">
        <f t="shared" si="15"/>
        <v xml:space="preserve"> </v>
      </c>
      <c r="L943" s="34"/>
      <c r="M943" s="82"/>
      <c r="N943" s="37"/>
    </row>
    <row r="944" spans="1:14" x14ac:dyDescent="0.3">
      <c r="A944" s="27"/>
      <c r="B944" s="41"/>
      <c r="C944" s="71"/>
      <c r="D944" s="28"/>
      <c r="E944" s="29"/>
      <c r="F944" s="56"/>
      <c r="G944" s="39"/>
      <c r="H944" s="51"/>
      <c r="I944" s="45"/>
      <c r="J944" s="17"/>
      <c r="K944" s="18" t="str">
        <f t="shared" si="15"/>
        <v xml:space="preserve"> </v>
      </c>
      <c r="L944" s="34"/>
      <c r="M944" s="82"/>
      <c r="N944" s="37"/>
    </row>
    <row r="945" spans="1:14" x14ac:dyDescent="0.3">
      <c r="A945" s="27"/>
      <c r="B945" s="41"/>
      <c r="C945" s="71"/>
      <c r="D945" s="28"/>
      <c r="E945" s="29"/>
      <c r="F945" s="56"/>
      <c r="G945" s="39"/>
      <c r="H945" s="51"/>
      <c r="I945" s="45"/>
      <c r="J945" s="17"/>
      <c r="K945" s="18" t="str">
        <f t="shared" si="15"/>
        <v xml:space="preserve"> </v>
      </c>
      <c r="L945" s="34"/>
      <c r="M945" s="82"/>
      <c r="N945" s="37"/>
    </row>
    <row r="946" spans="1:14" x14ac:dyDescent="0.3">
      <c r="A946" s="27"/>
      <c r="B946" s="41"/>
      <c r="C946" s="71"/>
      <c r="D946" s="28"/>
      <c r="E946" s="29"/>
      <c r="F946" s="56"/>
      <c r="G946" s="39"/>
      <c r="H946" s="51"/>
      <c r="I946" s="45"/>
      <c r="J946" s="17"/>
      <c r="K946" s="18" t="str">
        <f t="shared" si="15"/>
        <v xml:space="preserve"> </v>
      </c>
      <c r="L946" s="34"/>
      <c r="M946" s="82"/>
      <c r="N946" s="37"/>
    </row>
    <row r="947" spans="1:14" x14ac:dyDescent="0.3">
      <c r="A947" s="27"/>
      <c r="B947" s="41"/>
      <c r="C947" s="71"/>
      <c r="D947" s="28"/>
      <c r="E947" s="29"/>
      <c r="F947" s="56"/>
      <c r="G947" s="39"/>
      <c r="H947" s="51"/>
      <c r="I947" s="45"/>
      <c r="J947" s="17"/>
      <c r="K947" s="18" t="str">
        <f t="shared" si="15"/>
        <v xml:space="preserve"> </v>
      </c>
      <c r="L947" s="34"/>
      <c r="M947" s="82"/>
      <c r="N947" s="37"/>
    </row>
    <row r="948" spans="1:14" x14ac:dyDescent="0.3">
      <c r="A948" s="27"/>
      <c r="B948" s="41"/>
      <c r="C948" s="71"/>
      <c r="D948" s="28"/>
      <c r="E948" s="29"/>
      <c r="F948" s="56"/>
      <c r="G948" s="39"/>
      <c r="H948" s="51"/>
      <c r="I948" s="45"/>
      <c r="J948" s="17"/>
      <c r="K948" s="18" t="str">
        <f t="shared" si="15"/>
        <v xml:space="preserve"> </v>
      </c>
      <c r="L948" s="34"/>
      <c r="M948" s="82"/>
      <c r="N948" s="37"/>
    </row>
    <row r="949" spans="1:14" x14ac:dyDescent="0.3">
      <c r="A949" s="27"/>
      <c r="B949" s="41"/>
      <c r="C949" s="71"/>
      <c r="D949" s="28"/>
      <c r="E949" s="29"/>
      <c r="F949" s="56"/>
      <c r="G949" s="39"/>
      <c r="H949" s="51"/>
      <c r="I949" s="45"/>
      <c r="J949" s="17"/>
      <c r="K949" s="18" t="str">
        <f t="shared" si="15"/>
        <v xml:space="preserve"> </v>
      </c>
      <c r="L949" s="34"/>
      <c r="M949" s="82"/>
      <c r="N949" s="37"/>
    </row>
    <row r="950" spans="1:14" x14ac:dyDescent="0.3">
      <c r="A950" s="27"/>
      <c r="B950" s="41"/>
      <c r="C950" s="71"/>
      <c r="D950" s="28"/>
      <c r="E950" s="29"/>
      <c r="F950" s="56"/>
      <c r="G950" s="39"/>
      <c r="H950" s="51"/>
      <c r="I950" s="45"/>
      <c r="J950" s="17"/>
      <c r="K950" s="18" t="str">
        <f t="shared" si="15"/>
        <v xml:space="preserve"> </v>
      </c>
      <c r="L950" s="34"/>
      <c r="M950" s="82"/>
      <c r="N950" s="37"/>
    </row>
    <row r="951" spans="1:14" x14ac:dyDescent="0.3">
      <c r="A951" s="27"/>
      <c r="B951" s="41"/>
      <c r="C951" s="71"/>
      <c r="D951" s="28"/>
      <c r="E951" s="29"/>
      <c r="F951" s="56"/>
      <c r="G951" s="39"/>
      <c r="H951" s="51"/>
      <c r="I951" s="45"/>
      <c r="J951" s="17"/>
      <c r="K951" s="18" t="str">
        <f t="shared" si="15"/>
        <v xml:space="preserve"> </v>
      </c>
      <c r="L951" s="34"/>
      <c r="M951" s="82"/>
      <c r="N951" s="37"/>
    </row>
    <row r="952" spans="1:14" x14ac:dyDescent="0.3">
      <c r="A952" s="27"/>
      <c r="B952" s="41"/>
      <c r="C952" s="71"/>
      <c r="D952" s="28"/>
      <c r="E952" s="29"/>
      <c r="F952" s="56"/>
      <c r="G952" s="39"/>
      <c r="H952" s="51"/>
      <c r="I952" s="45"/>
      <c r="J952" s="17"/>
      <c r="K952" s="18" t="str">
        <f t="shared" ref="K952:K1015" si="16">IF(I952,IF(ISNUMBER(J952),J952*I952," ")," ")</f>
        <v xml:space="preserve"> </v>
      </c>
      <c r="L952" s="34"/>
      <c r="M952" s="82"/>
      <c r="N952" s="37"/>
    </row>
    <row r="953" spans="1:14" x14ac:dyDescent="0.3">
      <c r="A953" s="27"/>
      <c r="B953" s="41"/>
      <c r="C953" s="71"/>
      <c r="D953" s="28"/>
      <c r="E953" s="29"/>
      <c r="F953" s="56"/>
      <c r="G953" s="39"/>
      <c r="H953" s="51"/>
      <c r="I953" s="45"/>
      <c r="J953" s="17"/>
      <c r="K953" s="18" t="str">
        <f t="shared" si="16"/>
        <v xml:space="preserve"> </v>
      </c>
      <c r="L953" s="34"/>
      <c r="M953" s="82"/>
      <c r="N953" s="37"/>
    </row>
    <row r="954" spans="1:14" x14ac:dyDescent="0.3">
      <c r="A954" s="27"/>
      <c r="B954" s="41"/>
      <c r="C954" s="71"/>
      <c r="D954" s="28"/>
      <c r="E954" s="29"/>
      <c r="F954" s="56"/>
      <c r="G954" s="39"/>
      <c r="H954" s="51"/>
      <c r="I954" s="45"/>
      <c r="J954" s="17"/>
      <c r="K954" s="18" t="str">
        <f t="shared" si="16"/>
        <v xml:space="preserve"> </v>
      </c>
      <c r="L954" s="34"/>
      <c r="M954" s="82"/>
      <c r="N954" s="37"/>
    </row>
    <row r="955" spans="1:14" x14ac:dyDescent="0.3">
      <c r="A955" s="27"/>
      <c r="B955" s="41"/>
      <c r="C955" s="71"/>
      <c r="D955" s="28"/>
      <c r="E955" s="29"/>
      <c r="F955" s="56"/>
      <c r="G955" s="39"/>
      <c r="H955" s="51"/>
      <c r="I955" s="45"/>
      <c r="J955" s="17"/>
      <c r="K955" s="18" t="str">
        <f t="shared" si="16"/>
        <v xml:space="preserve"> </v>
      </c>
      <c r="L955" s="34"/>
      <c r="M955" s="82"/>
      <c r="N955" s="37"/>
    </row>
    <row r="956" spans="1:14" x14ac:dyDescent="0.3">
      <c r="A956" s="27"/>
      <c r="B956" s="41"/>
      <c r="C956" s="71"/>
      <c r="D956" s="28"/>
      <c r="E956" s="29"/>
      <c r="F956" s="56"/>
      <c r="G956" s="39"/>
      <c r="H956" s="51"/>
      <c r="I956" s="45"/>
      <c r="J956" s="17"/>
      <c r="K956" s="18" t="str">
        <f t="shared" si="16"/>
        <v xml:space="preserve"> </v>
      </c>
      <c r="L956" s="34"/>
      <c r="M956" s="82"/>
      <c r="N956" s="37"/>
    </row>
    <row r="957" spans="1:14" x14ac:dyDescent="0.3">
      <c r="A957" s="26"/>
      <c r="B957" s="41"/>
      <c r="C957" s="71"/>
      <c r="D957" s="28"/>
      <c r="E957" s="29"/>
      <c r="F957" s="56"/>
      <c r="G957" s="39"/>
      <c r="H957" s="51"/>
      <c r="I957" s="45"/>
      <c r="J957" s="17"/>
      <c r="K957" s="18" t="str">
        <f t="shared" si="16"/>
        <v xml:space="preserve"> </v>
      </c>
      <c r="L957" s="34"/>
      <c r="M957" s="82"/>
      <c r="N957" s="37"/>
    </row>
    <row r="958" spans="1:14" x14ac:dyDescent="0.3">
      <c r="A958" s="27"/>
      <c r="B958" s="41"/>
      <c r="C958" s="71"/>
      <c r="D958" s="28"/>
      <c r="E958" s="29"/>
      <c r="F958" s="56"/>
      <c r="G958" s="39"/>
      <c r="H958" s="51"/>
      <c r="I958" s="45"/>
      <c r="J958" s="17"/>
      <c r="K958" s="18" t="str">
        <f t="shared" si="16"/>
        <v xml:space="preserve"> </v>
      </c>
      <c r="L958" s="34"/>
      <c r="M958" s="82"/>
      <c r="N958" s="37"/>
    </row>
    <row r="959" spans="1:14" x14ac:dyDescent="0.3">
      <c r="A959" s="27"/>
      <c r="B959" s="41"/>
      <c r="C959" s="71"/>
      <c r="D959" s="28"/>
      <c r="E959" s="29"/>
      <c r="F959" s="56"/>
      <c r="G959" s="39"/>
      <c r="H959" s="51"/>
      <c r="I959" s="45"/>
      <c r="J959" s="17"/>
      <c r="K959" s="18" t="str">
        <f t="shared" si="16"/>
        <v xml:space="preserve"> </v>
      </c>
      <c r="L959" s="34"/>
      <c r="M959" s="82"/>
      <c r="N959" s="37"/>
    </row>
    <row r="960" spans="1:14" x14ac:dyDescent="0.3">
      <c r="A960" s="27"/>
      <c r="B960" s="41"/>
      <c r="C960" s="71"/>
      <c r="D960" s="28"/>
      <c r="E960" s="29"/>
      <c r="F960" s="56"/>
      <c r="G960" s="39"/>
      <c r="H960" s="51"/>
      <c r="I960" s="45"/>
      <c r="J960" s="17"/>
      <c r="K960" s="18" t="str">
        <f t="shared" si="16"/>
        <v xml:space="preserve"> </v>
      </c>
      <c r="L960" s="34"/>
      <c r="M960" s="82"/>
      <c r="N960" s="37"/>
    </row>
    <row r="961" spans="1:14" x14ac:dyDescent="0.3">
      <c r="A961" s="27"/>
      <c r="B961" s="41"/>
      <c r="C961" s="71"/>
      <c r="D961" s="28"/>
      <c r="E961" s="29"/>
      <c r="F961" s="56"/>
      <c r="G961" s="39"/>
      <c r="H961" s="51"/>
      <c r="I961" s="45"/>
      <c r="J961" s="17"/>
      <c r="K961" s="18" t="str">
        <f t="shared" si="16"/>
        <v xml:space="preserve"> </v>
      </c>
      <c r="L961" s="34"/>
      <c r="M961" s="82"/>
      <c r="N961" s="37"/>
    </row>
    <row r="962" spans="1:14" x14ac:dyDescent="0.3">
      <c r="A962" s="27"/>
      <c r="B962" s="41"/>
      <c r="C962" s="71"/>
      <c r="D962" s="28"/>
      <c r="E962" s="29"/>
      <c r="F962" s="56"/>
      <c r="G962" s="39"/>
      <c r="H962" s="51"/>
      <c r="I962" s="45"/>
      <c r="J962" s="17"/>
      <c r="K962" s="18" t="str">
        <f t="shared" si="16"/>
        <v xml:space="preserve"> </v>
      </c>
      <c r="L962" s="34"/>
      <c r="M962" s="82"/>
      <c r="N962" s="37"/>
    </row>
    <row r="963" spans="1:14" x14ac:dyDescent="0.3">
      <c r="A963" s="27"/>
      <c r="B963" s="41"/>
      <c r="C963" s="71"/>
      <c r="D963" s="28"/>
      <c r="E963" s="29"/>
      <c r="F963" s="56"/>
      <c r="G963" s="39"/>
      <c r="H963" s="51"/>
      <c r="I963" s="45"/>
      <c r="J963" s="17"/>
      <c r="K963" s="18" t="str">
        <f t="shared" si="16"/>
        <v xml:space="preserve"> </v>
      </c>
      <c r="L963" s="34"/>
      <c r="M963" s="82"/>
      <c r="N963" s="37"/>
    </row>
    <row r="964" spans="1:14" x14ac:dyDescent="0.3">
      <c r="A964" s="27"/>
      <c r="B964" s="41"/>
      <c r="C964" s="71"/>
      <c r="D964" s="28"/>
      <c r="E964" s="29"/>
      <c r="F964" s="56"/>
      <c r="G964" s="39"/>
      <c r="H964" s="51"/>
      <c r="I964" s="45"/>
      <c r="J964" s="17"/>
      <c r="K964" s="18" t="str">
        <f t="shared" si="16"/>
        <v xml:space="preserve"> </v>
      </c>
      <c r="L964" s="34"/>
      <c r="M964" s="82"/>
      <c r="N964" s="37"/>
    </row>
    <row r="965" spans="1:14" x14ac:dyDescent="0.3">
      <c r="A965" s="27"/>
      <c r="B965" s="41"/>
      <c r="C965" s="71"/>
      <c r="D965" s="28"/>
      <c r="E965" s="29"/>
      <c r="F965" s="56"/>
      <c r="G965" s="39"/>
      <c r="H965" s="51"/>
      <c r="I965" s="45"/>
      <c r="J965" s="17"/>
      <c r="K965" s="18" t="str">
        <f t="shared" si="16"/>
        <v xml:space="preserve"> </v>
      </c>
      <c r="L965" s="34"/>
      <c r="M965" s="82"/>
      <c r="N965" s="37"/>
    </row>
    <row r="966" spans="1:14" x14ac:dyDescent="0.3">
      <c r="A966" s="27"/>
      <c r="B966" s="41"/>
      <c r="C966" s="71"/>
      <c r="D966" s="28"/>
      <c r="E966" s="29"/>
      <c r="F966" s="56"/>
      <c r="G966" s="39"/>
      <c r="H966" s="51"/>
      <c r="I966" s="45"/>
      <c r="J966" s="17"/>
      <c r="K966" s="18" t="str">
        <f t="shared" si="16"/>
        <v xml:space="preserve"> </v>
      </c>
      <c r="L966" s="34"/>
      <c r="M966" s="82"/>
      <c r="N966" s="37"/>
    </row>
    <row r="967" spans="1:14" x14ac:dyDescent="0.3">
      <c r="A967" s="27"/>
      <c r="B967" s="41"/>
      <c r="C967" s="71"/>
      <c r="D967" s="28"/>
      <c r="E967" s="29"/>
      <c r="F967" s="56"/>
      <c r="G967" s="39"/>
      <c r="H967" s="51"/>
      <c r="I967" s="45"/>
      <c r="J967" s="17"/>
      <c r="K967" s="18" t="str">
        <f t="shared" si="16"/>
        <v xml:space="preserve"> </v>
      </c>
      <c r="L967" s="34"/>
      <c r="M967" s="82"/>
      <c r="N967" s="37"/>
    </row>
    <row r="968" spans="1:14" x14ac:dyDescent="0.3">
      <c r="A968" s="27"/>
      <c r="B968" s="41"/>
      <c r="C968" s="71"/>
      <c r="D968" s="28"/>
      <c r="E968" s="29"/>
      <c r="F968" s="56"/>
      <c r="G968" s="39"/>
      <c r="H968" s="51"/>
      <c r="I968" s="45"/>
      <c r="J968" s="17"/>
      <c r="K968" s="18" t="str">
        <f t="shared" si="16"/>
        <v xml:space="preserve"> </v>
      </c>
      <c r="L968" s="34"/>
      <c r="M968" s="82"/>
      <c r="N968" s="37"/>
    </row>
    <row r="969" spans="1:14" x14ac:dyDescent="0.3">
      <c r="A969" s="27"/>
      <c r="B969" s="41"/>
      <c r="C969" s="71"/>
      <c r="D969" s="28"/>
      <c r="E969" s="29"/>
      <c r="F969" s="56"/>
      <c r="G969" s="39"/>
      <c r="H969" s="51"/>
      <c r="I969" s="45"/>
      <c r="J969" s="17"/>
      <c r="K969" s="18" t="str">
        <f t="shared" si="16"/>
        <v xml:space="preserve"> </v>
      </c>
      <c r="L969" s="34"/>
      <c r="M969" s="82"/>
      <c r="N969" s="37"/>
    </row>
    <row r="970" spans="1:14" x14ac:dyDescent="0.3">
      <c r="A970" s="27"/>
      <c r="B970" s="41"/>
      <c r="C970" s="71"/>
      <c r="D970" s="28"/>
      <c r="E970" s="29"/>
      <c r="F970" s="56"/>
      <c r="G970" s="39"/>
      <c r="H970" s="51"/>
      <c r="I970" s="45"/>
      <c r="J970" s="17"/>
      <c r="K970" s="18" t="str">
        <f t="shared" si="16"/>
        <v xml:space="preserve"> </v>
      </c>
      <c r="L970" s="34"/>
      <c r="M970" s="82"/>
      <c r="N970" s="37"/>
    </row>
    <row r="971" spans="1:14" x14ac:dyDescent="0.3">
      <c r="A971" s="27"/>
      <c r="B971" s="41"/>
      <c r="C971" s="71"/>
      <c r="D971" s="28"/>
      <c r="E971" s="29"/>
      <c r="F971" s="56"/>
      <c r="G971" s="39"/>
      <c r="H971" s="51"/>
      <c r="I971" s="45"/>
      <c r="J971" s="17"/>
      <c r="K971" s="18" t="str">
        <f t="shared" si="16"/>
        <v xml:space="preserve"> </v>
      </c>
      <c r="L971" s="34"/>
      <c r="M971" s="82"/>
      <c r="N971" s="37"/>
    </row>
    <row r="972" spans="1:14" x14ac:dyDescent="0.3">
      <c r="A972" s="27"/>
      <c r="B972" s="41"/>
      <c r="C972" s="71"/>
      <c r="D972" s="28"/>
      <c r="E972" s="29"/>
      <c r="F972" s="56"/>
      <c r="G972" s="39"/>
      <c r="H972" s="51"/>
      <c r="I972" s="45"/>
      <c r="J972" s="17"/>
      <c r="K972" s="18" t="str">
        <f t="shared" si="16"/>
        <v xml:space="preserve"> </v>
      </c>
      <c r="L972" s="34"/>
      <c r="M972" s="82"/>
      <c r="N972" s="37"/>
    </row>
    <row r="973" spans="1:14" x14ac:dyDescent="0.3">
      <c r="A973" s="27"/>
      <c r="B973" s="41"/>
      <c r="C973" s="71"/>
      <c r="D973" s="28"/>
      <c r="E973" s="29"/>
      <c r="F973" s="56"/>
      <c r="G973" s="39"/>
      <c r="H973" s="51"/>
      <c r="I973" s="45"/>
      <c r="J973" s="17"/>
      <c r="K973" s="18" t="str">
        <f t="shared" si="16"/>
        <v xml:space="preserve"> </v>
      </c>
      <c r="L973" s="34"/>
      <c r="M973" s="82"/>
      <c r="N973" s="37"/>
    </row>
    <row r="974" spans="1:14" x14ac:dyDescent="0.3">
      <c r="A974" s="27"/>
      <c r="B974" s="41"/>
      <c r="C974" s="71"/>
      <c r="D974" s="28"/>
      <c r="E974" s="29"/>
      <c r="F974" s="56"/>
      <c r="G974" s="39"/>
      <c r="H974" s="51"/>
      <c r="I974" s="45"/>
      <c r="J974" s="17"/>
      <c r="K974" s="18" t="str">
        <f t="shared" si="16"/>
        <v xml:space="preserve"> </v>
      </c>
      <c r="L974" s="34"/>
      <c r="M974" s="82"/>
      <c r="N974" s="37"/>
    </row>
    <row r="975" spans="1:14" x14ac:dyDescent="0.3">
      <c r="A975" s="27"/>
      <c r="B975" s="41"/>
      <c r="C975" s="71"/>
      <c r="D975" s="28"/>
      <c r="E975" s="29"/>
      <c r="F975" s="56"/>
      <c r="G975" s="39"/>
      <c r="H975" s="51"/>
      <c r="I975" s="45"/>
      <c r="J975" s="17"/>
      <c r="K975" s="18" t="str">
        <f t="shared" si="16"/>
        <v xml:space="preserve"> </v>
      </c>
      <c r="L975" s="34"/>
      <c r="M975" s="82"/>
      <c r="N975" s="37"/>
    </row>
    <row r="976" spans="1:14" x14ac:dyDescent="0.3">
      <c r="A976" s="27"/>
      <c r="B976" s="41"/>
      <c r="C976" s="71"/>
      <c r="D976" s="28"/>
      <c r="E976" s="29"/>
      <c r="F976" s="56"/>
      <c r="G976" s="39"/>
      <c r="H976" s="51"/>
      <c r="I976" s="45"/>
      <c r="J976" s="17"/>
      <c r="K976" s="18" t="str">
        <f t="shared" si="16"/>
        <v xml:space="preserve"> </v>
      </c>
      <c r="L976" s="34"/>
      <c r="M976" s="82"/>
      <c r="N976" s="37"/>
    </row>
    <row r="977" spans="1:14" x14ac:dyDescent="0.3">
      <c r="A977" s="27"/>
      <c r="B977" s="41"/>
      <c r="C977" s="71"/>
      <c r="D977" s="28"/>
      <c r="E977" s="29"/>
      <c r="F977" s="56"/>
      <c r="G977" s="39"/>
      <c r="H977" s="51"/>
      <c r="I977" s="45"/>
      <c r="J977" s="17"/>
      <c r="K977" s="18" t="str">
        <f t="shared" si="16"/>
        <v xml:space="preserve"> </v>
      </c>
      <c r="L977" s="34"/>
      <c r="M977" s="82"/>
      <c r="N977" s="37"/>
    </row>
    <row r="978" spans="1:14" x14ac:dyDescent="0.3">
      <c r="A978" s="27"/>
      <c r="B978" s="41"/>
      <c r="C978" s="71"/>
      <c r="D978" s="28"/>
      <c r="E978" s="29"/>
      <c r="F978" s="56"/>
      <c r="G978" s="39"/>
      <c r="H978" s="51"/>
      <c r="I978" s="45"/>
      <c r="J978" s="17"/>
      <c r="K978" s="18" t="str">
        <f t="shared" si="16"/>
        <v xml:space="preserve"> </v>
      </c>
      <c r="L978" s="34"/>
      <c r="M978" s="82"/>
      <c r="N978" s="37"/>
    </row>
    <row r="979" spans="1:14" x14ac:dyDescent="0.3">
      <c r="A979" s="26"/>
      <c r="B979" s="41"/>
      <c r="C979" s="71"/>
      <c r="D979" s="28"/>
      <c r="E979" s="29"/>
      <c r="F979" s="56"/>
      <c r="G979" s="39"/>
      <c r="H979" s="51"/>
      <c r="I979" s="45"/>
      <c r="J979" s="17"/>
      <c r="K979" s="18" t="str">
        <f t="shared" si="16"/>
        <v xml:space="preserve"> </v>
      </c>
      <c r="L979" s="34"/>
      <c r="M979" s="82"/>
      <c r="N979" s="37"/>
    </row>
    <row r="980" spans="1:14" x14ac:dyDescent="0.3">
      <c r="A980" s="27"/>
      <c r="B980" s="41"/>
      <c r="C980" s="71"/>
      <c r="D980" s="28"/>
      <c r="E980" s="29"/>
      <c r="F980" s="56"/>
      <c r="G980" s="39"/>
      <c r="H980" s="51"/>
      <c r="I980" s="45"/>
      <c r="J980" s="17"/>
      <c r="K980" s="18" t="str">
        <f t="shared" si="16"/>
        <v xml:space="preserve"> </v>
      </c>
      <c r="L980" s="34"/>
      <c r="M980" s="82"/>
      <c r="N980" s="37"/>
    </row>
    <row r="981" spans="1:14" x14ac:dyDescent="0.3">
      <c r="A981" s="27"/>
      <c r="B981" s="41"/>
      <c r="C981" s="71"/>
      <c r="D981" s="28"/>
      <c r="E981" s="29"/>
      <c r="F981" s="56"/>
      <c r="G981" s="39"/>
      <c r="H981" s="51"/>
      <c r="I981" s="45"/>
      <c r="J981" s="17"/>
      <c r="K981" s="18" t="str">
        <f t="shared" si="16"/>
        <v xml:space="preserve"> </v>
      </c>
      <c r="L981" s="34"/>
      <c r="M981" s="82"/>
      <c r="N981" s="37"/>
    </row>
    <row r="982" spans="1:14" x14ac:dyDescent="0.3">
      <c r="A982" s="27"/>
      <c r="B982" s="41"/>
      <c r="C982" s="71"/>
      <c r="D982" s="28"/>
      <c r="E982" s="29"/>
      <c r="F982" s="56"/>
      <c r="G982" s="39"/>
      <c r="H982" s="51"/>
      <c r="I982" s="45"/>
      <c r="J982" s="17"/>
      <c r="K982" s="18" t="str">
        <f t="shared" si="16"/>
        <v xml:space="preserve"> </v>
      </c>
      <c r="L982" s="34"/>
      <c r="M982" s="82"/>
      <c r="N982" s="37"/>
    </row>
    <row r="983" spans="1:14" x14ac:dyDescent="0.3">
      <c r="A983" s="27"/>
      <c r="B983" s="41"/>
      <c r="C983" s="71"/>
      <c r="D983" s="28"/>
      <c r="E983" s="29"/>
      <c r="F983" s="56"/>
      <c r="G983" s="39"/>
      <c r="H983" s="51"/>
      <c r="I983" s="45"/>
      <c r="J983" s="17"/>
      <c r="K983" s="18" t="str">
        <f t="shared" si="16"/>
        <v xml:space="preserve"> </v>
      </c>
      <c r="L983" s="34"/>
      <c r="M983" s="82"/>
      <c r="N983" s="37"/>
    </row>
    <row r="984" spans="1:14" x14ac:dyDescent="0.3">
      <c r="A984" s="27"/>
      <c r="B984" s="41"/>
      <c r="C984" s="71"/>
      <c r="D984" s="28"/>
      <c r="E984" s="29"/>
      <c r="F984" s="56"/>
      <c r="G984" s="39"/>
      <c r="H984" s="51"/>
      <c r="I984" s="45"/>
      <c r="J984" s="17"/>
      <c r="K984" s="18" t="str">
        <f t="shared" si="16"/>
        <v xml:space="preserve"> </v>
      </c>
      <c r="L984" s="34"/>
      <c r="M984" s="82"/>
      <c r="N984" s="37"/>
    </row>
    <row r="985" spans="1:14" x14ac:dyDescent="0.3">
      <c r="A985" s="27"/>
      <c r="B985" s="41"/>
      <c r="C985" s="71"/>
      <c r="D985" s="28"/>
      <c r="E985" s="29"/>
      <c r="F985" s="56"/>
      <c r="G985" s="39"/>
      <c r="H985" s="51"/>
      <c r="I985" s="45"/>
      <c r="J985" s="17"/>
      <c r="K985" s="18" t="str">
        <f t="shared" si="16"/>
        <v xml:space="preserve"> </v>
      </c>
      <c r="L985" s="34"/>
      <c r="M985" s="82"/>
      <c r="N985" s="37"/>
    </row>
    <row r="986" spans="1:14" x14ac:dyDescent="0.3">
      <c r="A986" s="27"/>
      <c r="B986" s="41"/>
      <c r="C986" s="71"/>
      <c r="D986" s="28"/>
      <c r="E986" s="29"/>
      <c r="F986" s="56"/>
      <c r="G986" s="39"/>
      <c r="H986" s="51"/>
      <c r="I986" s="45"/>
      <c r="J986" s="17"/>
      <c r="K986" s="18" t="str">
        <f t="shared" si="16"/>
        <v xml:space="preserve"> </v>
      </c>
      <c r="L986" s="34"/>
      <c r="M986" s="82"/>
      <c r="N986" s="37"/>
    </row>
    <row r="987" spans="1:14" x14ac:dyDescent="0.3">
      <c r="A987" s="27"/>
      <c r="B987" s="41"/>
      <c r="C987" s="71"/>
      <c r="D987" s="28"/>
      <c r="E987" s="29"/>
      <c r="F987" s="56"/>
      <c r="G987" s="39"/>
      <c r="H987" s="51"/>
      <c r="I987" s="45"/>
      <c r="J987" s="17"/>
      <c r="K987" s="18" t="str">
        <f t="shared" si="16"/>
        <v xml:space="preserve"> </v>
      </c>
      <c r="L987" s="34"/>
      <c r="M987" s="82"/>
      <c r="N987" s="37"/>
    </row>
    <row r="988" spans="1:14" x14ac:dyDescent="0.3">
      <c r="A988" s="27"/>
      <c r="B988" s="41"/>
      <c r="C988" s="71"/>
      <c r="D988" s="28"/>
      <c r="E988" s="29"/>
      <c r="F988" s="56"/>
      <c r="G988" s="39"/>
      <c r="H988" s="51"/>
      <c r="I988" s="45"/>
      <c r="J988" s="17"/>
      <c r="K988" s="18" t="str">
        <f t="shared" si="16"/>
        <v xml:space="preserve"> </v>
      </c>
      <c r="L988" s="34"/>
      <c r="M988" s="82"/>
      <c r="N988" s="37"/>
    </row>
    <row r="989" spans="1:14" x14ac:dyDescent="0.3">
      <c r="A989" s="27"/>
      <c r="B989" s="41"/>
      <c r="C989" s="71"/>
      <c r="D989" s="28"/>
      <c r="E989" s="29"/>
      <c r="F989" s="56"/>
      <c r="G989" s="39"/>
      <c r="H989" s="51"/>
      <c r="I989" s="45"/>
      <c r="J989" s="17"/>
      <c r="K989" s="18" t="str">
        <f t="shared" si="16"/>
        <v xml:space="preserve"> </v>
      </c>
      <c r="L989" s="34"/>
      <c r="M989" s="82"/>
      <c r="N989" s="37"/>
    </row>
    <row r="990" spans="1:14" x14ac:dyDescent="0.3">
      <c r="A990" s="27"/>
      <c r="B990" s="41"/>
      <c r="C990" s="71"/>
      <c r="D990" s="28"/>
      <c r="E990" s="29"/>
      <c r="F990" s="56"/>
      <c r="G990" s="39"/>
      <c r="H990" s="51"/>
      <c r="I990" s="45"/>
      <c r="J990" s="17"/>
      <c r="K990" s="18" t="str">
        <f t="shared" si="16"/>
        <v xml:space="preserve"> </v>
      </c>
      <c r="L990" s="34"/>
      <c r="M990" s="82"/>
      <c r="N990" s="37"/>
    </row>
    <row r="991" spans="1:14" x14ac:dyDescent="0.3">
      <c r="A991" s="27"/>
      <c r="B991" s="41"/>
      <c r="C991" s="71"/>
      <c r="D991" s="28"/>
      <c r="E991" s="29"/>
      <c r="F991" s="56"/>
      <c r="G991" s="39"/>
      <c r="H991" s="51"/>
      <c r="I991" s="45"/>
      <c r="J991" s="17"/>
      <c r="K991" s="18" t="str">
        <f t="shared" si="16"/>
        <v xml:space="preserve"> </v>
      </c>
      <c r="L991" s="34"/>
      <c r="M991" s="82"/>
      <c r="N991" s="37"/>
    </row>
    <row r="992" spans="1:14" x14ac:dyDescent="0.3">
      <c r="A992" s="27"/>
      <c r="B992" s="41"/>
      <c r="C992" s="71"/>
      <c r="D992" s="28"/>
      <c r="E992" s="29"/>
      <c r="F992" s="56"/>
      <c r="G992" s="39"/>
      <c r="H992" s="51"/>
      <c r="I992" s="45"/>
      <c r="J992" s="17"/>
      <c r="K992" s="18" t="str">
        <f t="shared" si="16"/>
        <v xml:space="preserve"> </v>
      </c>
      <c r="L992" s="34"/>
      <c r="M992" s="82"/>
      <c r="N992" s="37"/>
    </row>
    <row r="993" spans="1:14" x14ac:dyDescent="0.3">
      <c r="A993" s="27"/>
      <c r="B993" s="41"/>
      <c r="C993" s="71"/>
      <c r="D993" s="28"/>
      <c r="E993" s="29"/>
      <c r="F993" s="56"/>
      <c r="G993" s="39"/>
      <c r="H993" s="51"/>
      <c r="I993" s="45"/>
      <c r="J993" s="17"/>
      <c r="K993" s="18" t="str">
        <f t="shared" si="16"/>
        <v xml:space="preserve"> </v>
      </c>
      <c r="L993" s="34"/>
      <c r="M993" s="82"/>
      <c r="N993" s="37"/>
    </row>
    <row r="994" spans="1:14" x14ac:dyDescent="0.3">
      <c r="A994" s="27"/>
      <c r="B994" s="41"/>
      <c r="C994" s="71"/>
      <c r="D994" s="28"/>
      <c r="E994" s="29"/>
      <c r="F994" s="56"/>
      <c r="G994" s="39"/>
      <c r="H994" s="51"/>
      <c r="I994" s="45"/>
      <c r="J994" s="17"/>
      <c r="K994" s="18" t="str">
        <f t="shared" si="16"/>
        <v xml:space="preserve"> </v>
      </c>
      <c r="L994" s="34"/>
      <c r="M994" s="82"/>
      <c r="N994" s="37"/>
    </row>
    <row r="995" spans="1:14" x14ac:dyDescent="0.3">
      <c r="A995" s="27"/>
      <c r="B995" s="41"/>
      <c r="C995" s="71"/>
      <c r="D995" s="28"/>
      <c r="E995" s="29"/>
      <c r="F995" s="56"/>
      <c r="G995" s="39"/>
      <c r="H995" s="51"/>
      <c r="I995" s="45"/>
      <c r="J995" s="17"/>
      <c r="K995" s="18" t="str">
        <f t="shared" si="16"/>
        <v xml:space="preserve"> </v>
      </c>
      <c r="L995" s="34"/>
      <c r="M995" s="82"/>
      <c r="N995" s="37"/>
    </row>
    <row r="996" spans="1:14" x14ac:dyDescent="0.3">
      <c r="A996" s="27"/>
      <c r="B996" s="41"/>
      <c r="C996" s="71"/>
      <c r="D996" s="28"/>
      <c r="E996" s="29"/>
      <c r="F996" s="56"/>
      <c r="G996" s="39"/>
      <c r="H996" s="51"/>
      <c r="I996" s="45"/>
      <c r="J996" s="17"/>
      <c r="K996" s="18" t="str">
        <f t="shared" si="16"/>
        <v xml:space="preserve"> </v>
      </c>
      <c r="L996" s="34"/>
      <c r="M996" s="82"/>
      <c r="N996" s="37"/>
    </row>
    <row r="997" spans="1:14" x14ac:dyDescent="0.3">
      <c r="A997" s="27"/>
      <c r="B997" s="41"/>
      <c r="C997" s="71"/>
      <c r="D997" s="28"/>
      <c r="E997" s="29"/>
      <c r="F997" s="56"/>
      <c r="G997" s="39"/>
      <c r="H997" s="51"/>
      <c r="I997" s="45"/>
      <c r="J997" s="17"/>
      <c r="K997" s="18" t="str">
        <f t="shared" si="16"/>
        <v xml:space="preserve"> </v>
      </c>
      <c r="L997" s="34"/>
      <c r="M997" s="82"/>
      <c r="N997" s="37"/>
    </row>
    <row r="998" spans="1:14" x14ac:dyDescent="0.3">
      <c r="A998" s="27"/>
      <c r="B998" s="41"/>
      <c r="C998" s="71"/>
      <c r="D998" s="28"/>
      <c r="E998" s="29"/>
      <c r="F998" s="56"/>
      <c r="G998" s="39"/>
      <c r="H998" s="51"/>
      <c r="I998" s="45"/>
      <c r="J998" s="17"/>
      <c r="K998" s="18" t="str">
        <f t="shared" si="16"/>
        <v xml:space="preserve"> </v>
      </c>
      <c r="L998" s="34"/>
      <c r="M998" s="82"/>
      <c r="N998" s="37"/>
    </row>
    <row r="999" spans="1:14" x14ac:dyDescent="0.3">
      <c r="A999" s="27"/>
      <c r="B999" s="41"/>
      <c r="C999" s="71"/>
      <c r="D999" s="28"/>
      <c r="E999" s="29"/>
      <c r="F999" s="56"/>
      <c r="G999" s="39"/>
      <c r="H999" s="51"/>
      <c r="I999" s="45"/>
      <c r="J999" s="17"/>
      <c r="K999" s="18" t="str">
        <f t="shared" si="16"/>
        <v xml:space="preserve"> </v>
      </c>
      <c r="L999" s="34"/>
      <c r="M999" s="82"/>
      <c r="N999" s="37"/>
    </row>
    <row r="1000" spans="1:14" x14ac:dyDescent="0.3">
      <c r="A1000" s="27"/>
      <c r="B1000" s="41"/>
      <c r="C1000" s="71"/>
      <c r="D1000" s="28"/>
      <c r="E1000" s="29"/>
      <c r="F1000" s="56"/>
      <c r="G1000" s="39"/>
      <c r="H1000" s="51"/>
      <c r="I1000" s="45"/>
      <c r="J1000" s="17"/>
      <c r="K1000" s="18" t="str">
        <f t="shared" si="16"/>
        <v xml:space="preserve"> </v>
      </c>
      <c r="L1000" s="34"/>
      <c r="M1000" s="82"/>
      <c r="N1000" s="37"/>
    </row>
    <row r="1001" spans="1:14" x14ac:dyDescent="0.3">
      <c r="A1001" s="26"/>
      <c r="B1001" s="41"/>
      <c r="C1001" s="71"/>
      <c r="D1001" s="28"/>
      <c r="E1001" s="29"/>
      <c r="F1001" s="56"/>
      <c r="G1001" s="39"/>
      <c r="H1001" s="51"/>
      <c r="I1001" s="45"/>
      <c r="J1001" s="17"/>
      <c r="K1001" s="18" t="str">
        <f t="shared" si="16"/>
        <v xml:space="preserve"> </v>
      </c>
      <c r="L1001" s="34"/>
      <c r="M1001" s="82"/>
      <c r="N1001" s="37"/>
    </row>
    <row r="1002" spans="1:14" x14ac:dyDescent="0.3">
      <c r="A1002" s="27"/>
      <c r="B1002" s="41"/>
      <c r="C1002" s="71"/>
      <c r="D1002" s="28"/>
      <c r="E1002" s="29"/>
      <c r="F1002" s="56"/>
      <c r="G1002" s="39"/>
      <c r="H1002" s="51"/>
      <c r="I1002" s="45"/>
      <c r="J1002" s="17"/>
      <c r="K1002" s="18" t="str">
        <f t="shared" si="16"/>
        <v xml:space="preserve"> </v>
      </c>
      <c r="L1002" s="34"/>
      <c r="M1002" s="82"/>
      <c r="N1002" s="37"/>
    </row>
    <row r="1003" spans="1:14" x14ac:dyDescent="0.3">
      <c r="A1003" s="27"/>
      <c r="B1003" s="41"/>
      <c r="C1003" s="71"/>
      <c r="D1003" s="28"/>
      <c r="E1003" s="29"/>
      <c r="F1003" s="56"/>
      <c r="G1003" s="39"/>
      <c r="H1003" s="51"/>
      <c r="I1003" s="45"/>
      <c r="J1003" s="17"/>
      <c r="K1003" s="18" t="str">
        <f t="shared" si="16"/>
        <v xml:space="preserve"> </v>
      </c>
      <c r="L1003" s="34"/>
      <c r="M1003" s="82"/>
      <c r="N1003" s="37"/>
    </row>
    <row r="1004" spans="1:14" x14ac:dyDescent="0.3">
      <c r="A1004" s="27"/>
      <c r="B1004" s="41"/>
      <c r="C1004" s="71"/>
      <c r="D1004" s="28"/>
      <c r="E1004" s="29"/>
      <c r="F1004" s="56"/>
      <c r="G1004" s="39"/>
      <c r="H1004" s="51"/>
      <c r="I1004" s="45"/>
      <c r="J1004" s="17"/>
      <c r="K1004" s="18" t="str">
        <f t="shared" si="16"/>
        <v xml:space="preserve"> </v>
      </c>
      <c r="L1004" s="34"/>
      <c r="M1004" s="82"/>
      <c r="N1004" s="37"/>
    </row>
    <row r="1005" spans="1:14" x14ac:dyDescent="0.3">
      <c r="A1005" s="27"/>
      <c r="B1005" s="41"/>
      <c r="C1005" s="71"/>
      <c r="D1005" s="28"/>
      <c r="E1005" s="29"/>
      <c r="F1005" s="56"/>
      <c r="G1005" s="39"/>
      <c r="H1005" s="51"/>
      <c r="I1005" s="45"/>
      <c r="J1005" s="17"/>
      <c r="K1005" s="18" t="str">
        <f t="shared" si="16"/>
        <v xml:space="preserve"> </v>
      </c>
      <c r="L1005" s="34"/>
      <c r="M1005" s="82"/>
      <c r="N1005" s="37"/>
    </row>
    <row r="1006" spans="1:14" x14ac:dyDescent="0.3">
      <c r="A1006" s="27"/>
      <c r="B1006" s="41"/>
      <c r="C1006" s="71"/>
      <c r="D1006" s="28"/>
      <c r="E1006" s="29"/>
      <c r="F1006" s="56"/>
      <c r="G1006" s="39"/>
      <c r="H1006" s="51"/>
      <c r="I1006" s="45"/>
      <c r="J1006" s="17"/>
      <c r="K1006" s="18" t="str">
        <f t="shared" si="16"/>
        <v xml:space="preserve"> </v>
      </c>
      <c r="L1006" s="34"/>
      <c r="M1006" s="82"/>
      <c r="N1006" s="37"/>
    </row>
    <row r="1007" spans="1:14" x14ac:dyDescent="0.3">
      <c r="A1007" s="27"/>
      <c r="B1007" s="41"/>
      <c r="C1007" s="71"/>
      <c r="D1007" s="28"/>
      <c r="E1007" s="29"/>
      <c r="F1007" s="56"/>
      <c r="G1007" s="39"/>
      <c r="H1007" s="51"/>
      <c r="I1007" s="45"/>
      <c r="J1007" s="17"/>
      <c r="K1007" s="18" t="str">
        <f t="shared" si="16"/>
        <v xml:space="preserve"> </v>
      </c>
      <c r="L1007" s="34"/>
      <c r="M1007" s="82"/>
      <c r="N1007" s="37"/>
    </row>
    <row r="1008" spans="1:14" x14ac:dyDescent="0.3">
      <c r="A1008" s="27"/>
      <c r="B1008" s="41"/>
      <c r="C1008" s="71"/>
      <c r="D1008" s="28"/>
      <c r="E1008" s="29"/>
      <c r="F1008" s="56"/>
      <c r="G1008" s="39"/>
      <c r="H1008" s="51"/>
      <c r="I1008" s="45"/>
      <c r="J1008" s="17"/>
      <c r="K1008" s="18" t="str">
        <f t="shared" si="16"/>
        <v xml:space="preserve"> </v>
      </c>
      <c r="L1008" s="34"/>
      <c r="M1008" s="82"/>
      <c r="N1008" s="37"/>
    </row>
    <row r="1009" spans="1:14" x14ac:dyDescent="0.3">
      <c r="A1009" s="27"/>
      <c r="B1009" s="41"/>
      <c r="C1009" s="71"/>
      <c r="D1009" s="28"/>
      <c r="E1009" s="29"/>
      <c r="F1009" s="56"/>
      <c r="G1009" s="39"/>
      <c r="H1009" s="51"/>
      <c r="I1009" s="45"/>
      <c r="J1009" s="17"/>
      <c r="K1009" s="18" t="str">
        <f t="shared" si="16"/>
        <v xml:space="preserve"> </v>
      </c>
      <c r="L1009" s="34"/>
      <c r="M1009" s="82"/>
      <c r="N1009" s="37"/>
    </row>
    <row r="1010" spans="1:14" x14ac:dyDescent="0.3">
      <c r="A1010" s="27"/>
      <c r="B1010" s="41"/>
      <c r="C1010" s="71"/>
      <c r="D1010" s="28"/>
      <c r="E1010" s="29"/>
      <c r="F1010" s="56"/>
      <c r="G1010" s="39"/>
      <c r="H1010" s="51"/>
      <c r="I1010" s="45"/>
      <c r="J1010" s="17"/>
      <c r="K1010" s="18" t="str">
        <f t="shared" si="16"/>
        <v xml:space="preserve"> </v>
      </c>
      <c r="L1010" s="34"/>
      <c r="M1010" s="82"/>
      <c r="N1010" s="37"/>
    </row>
    <row r="1011" spans="1:14" x14ac:dyDescent="0.3">
      <c r="A1011" s="27"/>
      <c r="B1011" s="41"/>
      <c r="C1011" s="71"/>
      <c r="D1011" s="28"/>
      <c r="E1011" s="29"/>
      <c r="F1011" s="56"/>
      <c r="G1011" s="39"/>
      <c r="H1011" s="51"/>
      <c r="I1011" s="45"/>
      <c r="J1011" s="17"/>
      <c r="K1011" s="18" t="str">
        <f t="shared" si="16"/>
        <v xml:space="preserve"> </v>
      </c>
      <c r="L1011" s="34"/>
      <c r="M1011" s="82"/>
      <c r="N1011" s="37"/>
    </row>
    <row r="1012" spans="1:14" x14ac:dyDescent="0.3">
      <c r="A1012" s="27"/>
      <c r="B1012" s="41"/>
      <c r="C1012" s="71"/>
      <c r="D1012" s="28"/>
      <c r="E1012" s="29"/>
      <c r="F1012" s="56"/>
      <c r="G1012" s="39"/>
      <c r="H1012" s="51"/>
      <c r="I1012" s="45"/>
      <c r="J1012" s="17"/>
      <c r="K1012" s="18" t="str">
        <f t="shared" si="16"/>
        <v xml:space="preserve"> </v>
      </c>
      <c r="L1012" s="34"/>
      <c r="M1012" s="82"/>
      <c r="N1012" s="37"/>
    </row>
    <row r="1013" spans="1:14" x14ac:dyDescent="0.3">
      <c r="A1013" s="27"/>
      <c r="B1013" s="41"/>
      <c r="C1013" s="71"/>
      <c r="D1013" s="28"/>
      <c r="E1013" s="29"/>
      <c r="F1013" s="56"/>
      <c r="G1013" s="39"/>
      <c r="H1013" s="51"/>
      <c r="I1013" s="45"/>
      <c r="J1013" s="17"/>
      <c r="K1013" s="18" t="str">
        <f t="shared" si="16"/>
        <v xml:space="preserve"> </v>
      </c>
      <c r="L1013" s="34"/>
      <c r="M1013" s="82"/>
      <c r="N1013" s="37"/>
    </row>
    <row r="1014" spans="1:14" x14ac:dyDescent="0.3">
      <c r="A1014" s="27"/>
      <c r="B1014" s="41"/>
      <c r="C1014" s="71"/>
      <c r="D1014" s="28"/>
      <c r="E1014" s="29"/>
      <c r="F1014" s="56"/>
      <c r="G1014" s="39"/>
      <c r="H1014" s="51"/>
      <c r="I1014" s="45"/>
      <c r="J1014" s="17"/>
      <c r="K1014" s="18" t="str">
        <f t="shared" si="16"/>
        <v xml:space="preserve"> </v>
      </c>
      <c r="L1014" s="34"/>
      <c r="M1014" s="82"/>
      <c r="N1014" s="37"/>
    </row>
    <row r="1015" spans="1:14" x14ac:dyDescent="0.3">
      <c r="A1015" s="27"/>
      <c r="B1015" s="41"/>
      <c r="C1015" s="71"/>
      <c r="D1015" s="28"/>
      <c r="E1015" s="29"/>
      <c r="F1015" s="56"/>
      <c r="G1015" s="39"/>
      <c r="H1015" s="51"/>
      <c r="I1015" s="45"/>
      <c r="J1015" s="17"/>
      <c r="K1015" s="18" t="str">
        <f t="shared" si="16"/>
        <v xml:space="preserve"> </v>
      </c>
      <c r="L1015" s="34"/>
      <c r="M1015" s="82"/>
      <c r="N1015" s="37"/>
    </row>
    <row r="1016" spans="1:14" x14ac:dyDescent="0.3">
      <c r="A1016" s="27"/>
      <c r="B1016" s="41"/>
      <c r="C1016" s="71"/>
      <c r="D1016" s="28"/>
      <c r="E1016" s="29"/>
      <c r="F1016" s="56"/>
      <c r="G1016" s="39"/>
      <c r="H1016" s="51"/>
      <c r="I1016" s="45"/>
      <c r="J1016" s="17"/>
      <c r="K1016" s="18" t="str">
        <f t="shared" ref="K1016:K1079" si="17">IF(I1016,IF(ISNUMBER(J1016),J1016*I1016," ")," ")</f>
        <v xml:space="preserve"> </v>
      </c>
      <c r="L1016" s="34"/>
      <c r="M1016" s="82"/>
      <c r="N1016" s="37"/>
    </row>
    <row r="1017" spans="1:14" x14ac:dyDescent="0.3">
      <c r="A1017" s="27"/>
      <c r="B1017" s="41"/>
      <c r="C1017" s="71"/>
      <c r="D1017" s="28"/>
      <c r="E1017" s="29"/>
      <c r="F1017" s="56"/>
      <c r="G1017" s="39"/>
      <c r="H1017" s="51"/>
      <c r="I1017" s="45"/>
      <c r="J1017" s="17"/>
      <c r="K1017" s="18" t="str">
        <f t="shared" si="17"/>
        <v xml:space="preserve"> </v>
      </c>
      <c r="L1017" s="34"/>
      <c r="M1017" s="82"/>
      <c r="N1017" s="37"/>
    </row>
    <row r="1018" spans="1:14" x14ac:dyDescent="0.3">
      <c r="A1018" s="27"/>
      <c r="B1018" s="41"/>
      <c r="C1018" s="71"/>
      <c r="D1018" s="28"/>
      <c r="E1018" s="29"/>
      <c r="F1018" s="56"/>
      <c r="G1018" s="39"/>
      <c r="H1018" s="51"/>
      <c r="I1018" s="45"/>
      <c r="J1018" s="17"/>
      <c r="K1018" s="18" t="str">
        <f t="shared" si="17"/>
        <v xml:space="preserve"> </v>
      </c>
      <c r="L1018" s="34"/>
      <c r="M1018" s="82"/>
      <c r="N1018" s="37"/>
    </row>
    <row r="1019" spans="1:14" x14ac:dyDescent="0.3">
      <c r="A1019" s="27"/>
      <c r="B1019" s="41"/>
      <c r="C1019" s="71"/>
      <c r="D1019" s="28"/>
      <c r="E1019" s="29"/>
      <c r="F1019" s="56"/>
      <c r="G1019" s="39"/>
      <c r="H1019" s="51"/>
      <c r="I1019" s="45"/>
      <c r="J1019" s="17"/>
      <c r="K1019" s="18" t="str">
        <f t="shared" si="17"/>
        <v xml:space="preserve"> </v>
      </c>
      <c r="L1019" s="34"/>
      <c r="M1019" s="82"/>
      <c r="N1019" s="37"/>
    </row>
    <row r="1020" spans="1:14" x14ac:dyDescent="0.3">
      <c r="A1020" s="27"/>
      <c r="B1020" s="41"/>
      <c r="C1020" s="71"/>
      <c r="D1020" s="28"/>
      <c r="E1020" s="29"/>
      <c r="F1020" s="56"/>
      <c r="G1020" s="39"/>
      <c r="H1020" s="51"/>
      <c r="I1020" s="45"/>
      <c r="J1020" s="17"/>
      <c r="K1020" s="18" t="str">
        <f t="shared" si="17"/>
        <v xml:space="preserve"> </v>
      </c>
      <c r="L1020" s="34"/>
      <c r="M1020" s="82"/>
      <c r="N1020" s="37"/>
    </row>
    <row r="1021" spans="1:14" x14ac:dyDescent="0.3">
      <c r="A1021" s="27"/>
      <c r="B1021" s="41"/>
      <c r="C1021" s="71"/>
      <c r="D1021" s="28"/>
      <c r="E1021" s="29"/>
      <c r="F1021" s="56"/>
      <c r="G1021" s="39"/>
      <c r="H1021" s="51"/>
      <c r="I1021" s="45"/>
      <c r="J1021" s="17"/>
      <c r="K1021" s="18" t="str">
        <f t="shared" si="17"/>
        <v xml:space="preserve"> </v>
      </c>
      <c r="L1021" s="34"/>
      <c r="M1021" s="82"/>
      <c r="N1021" s="37"/>
    </row>
    <row r="1022" spans="1:14" x14ac:dyDescent="0.3">
      <c r="A1022" s="27"/>
      <c r="B1022" s="41"/>
      <c r="C1022" s="71"/>
      <c r="D1022" s="28"/>
      <c r="E1022" s="29"/>
      <c r="F1022" s="56"/>
      <c r="G1022" s="39"/>
      <c r="H1022" s="51"/>
      <c r="I1022" s="45"/>
      <c r="J1022" s="17"/>
      <c r="K1022" s="18" t="str">
        <f t="shared" si="17"/>
        <v xml:space="preserve"> </v>
      </c>
      <c r="L1022" s="34"/>
      <c r="M1022" s="82"/>
      <c r="N1022" s="37"/>
    </row>
    <row r="1023" spans="1:14" x14ac:dyDescent="0.3">
      <c r="A1023" s="26"/>
      <c r="B1023" s="41"/>
      <c r="C1023" s="71"/>
      <c r="D1023" s="28"/>
      <c r="E1023" s="29"/>
      <c r="F1023" s="56"/>
      <c r="G1023" s="39"/>
      <c r="H1023" s="51"/>
      <c r="I1023" s="45"/>
      <c r="J1023" s="17"/>
      <c r="K1023" s="18" t="str">
        <f t="shared" si="17"/>
        <v xml:space="preserve"> </v>
      </c>
      <c r="L1023" s="34"/>
      <c r="M1023" s="82"/>
      <c r="N1023" s="37"/>
    </row>
    <row r="1024" spans="1:14" x14ac:dyDescent="0.3">
      <c r="A1024" s="27"/>
      <c r="B1024" s="41"/>
      <c r="C1024" s="71"/>
      <c r="D1024" s="28"/>
      <c r="E1024" s="29"/>
      <c r="F1024" s="56"/>
      <c r="G1024" s="39"/>
      <c r="H1024" s="51"/>
      <c r="I1024" s="45"/>
      <c r="J1024" s="17"/>
      <c r="K1024" s="18" t="str">
        <f t="shared" si="17"/>
        <v xml:space="preserve"> </v>
      </c>
      <c r="L1024" s="34"/>
      <c r="M1024" s="82"/>
      <c r="N1024" s="37"/>
    </row>
    <row r="1025" spans="1:14" x14ac:dyDescent="0.3">
      <c r="A1025" s="27"/>
      <c r="B1025" s="41"/>
      <c r="C1025" s="71"/>
      <c r="D1025" s="28"/>
      <c r="E1025" s="29"/>
      <c r="F1025" s="56"/>
      <c r="G1025" s="39"/>
      <c r="H1025" s="51"/>
      <c r="I1025" s="45"/>
      <c r="J1025" s="17"/>
      <c r="K1025" s="18" t="str">
        <f t="shared" si="17"/>
        <v xml:space="preserve"> </v>
      </c>
      <c r="L1025" s="34"/>
      <c r="M1025" s="82"/>
      <c r="N1025" s="37"/>
    </row>
    <row r="1026" spans="1:14" x14ac:dyDescent="0.3">
      <c r="A1026" s="27"/>
      <c r="B1026" s="41"/>
      <c r="C1026" s="71"/>
      <c r="D1026" s="28"/>
      <c r="E1026" s="29"/>
      <c r="F1026" s="56"/>
      <c r="G1026" s="39"/>
      <c r="H1026" s="51"/>
      <c r="I1026" s="45"/>
      <c r="J1026" s="17"/>
      <c r="K1026" s="18" t="str">
        <f t="shared" si="17"/>
        <v xml:space="preserve"> </v>
      </c>
      <c r="L1026" s="34"/>
      <c r="M1026" s="82"/>
      <c r="N1026" s="37"/>
    </row>
    <row r="1027" spans="1:14" x14ac:dyDescent="0.3">
      <c r="A1027" s="27"/>
      <c r="B1027" s="41"/>
      <c r="C1027" s="71"/>
      <c r="D1027" s="28"/>
      <c r="E1027" s="29"/>
      <c r="F1027" s="56"/>
      <c r="G1027" s="39"/>
      <c r="H1027" s="51"/>
      <c r="I1027" s="45"/>
      <c r="J1027" s="17"/>
      <c r="K1027" s="18" t="str">
        <f t="shared" si="17"/>
        <v xml:space="preserve"> </v>
      </c>
      <c r="L1027" s="34"/>
      <c r="M1027" s="82"/>
      <c r="N1027" s="37"/>
    </row>
    <row r="1028" spans="1:14" x14ac:dyDescent="0.3">
      <c r="A1028" s="27"/>
      <c r="B1028" s="41"/>
      <c r="C1028" s="71"/>
      <c r="D1028" s="28"/>
      <c r="E1028" s="29"/>
      <c r="F1028" s="56"/>
      <c r="G1028" s="39"/>
      <c r="H1028" s="51"/>
      <c r="I1028" s="45"/>
      <c r="J1028" s="17"/>
      <c r="K1028" s="18" t="str">
        <f t="shared" si="17"/>
        <v xml:space="preserve"> </v>
      </c>
      <c r="L1028" s="34"/>
      <c r="M1028" s="82"/>
      <c r="N1028" s="37"/>
    </row>
    <row r="1029" spans="1:14" x14ac:dyDescent="0.3">
      <c r="A1029" s="27"/>
      <c r="B1029" s="41"/>
      <c r="C1029" s="71"/>
      <c r="D1029" s="28"/>
      <c r="E1029" s="29"/>
      <c r="F1029" s="56"/>
      <c r="G1029" s="39"/>
      <c r="H1029" s="51"/>
      <c r="I1029" s="45"/>
      <c r="J1029" s="17"/>
      <c r="K1029" s="18" t="str">
        <f t="shared" si="17"/>
        <v xml:space="preserve"> </v>
      </c>
      <c r="L1029" s="34"/>
      <c r="M1029" s="82"/>
      <c r="N1029" s="37"/>
    </row>
    <row r="1030" spans="1:14" x14ac:dyDescent="0.3">
      <c r="A1030" s="27"/>
      <c r="B1030" s="41"/>
      <c r="C1030" s="71"/>
      <c r="D1030" s="28"/>
      <c r="E1030" s="29"/>
      <c r="F1030" s="56"/>
      <c r="G1030" s="39"/>
      <c r="H1030" s="51"/>
      <c r="I1030" s="45"/>
      <c r="J1030" s="17"/>
      <c r="K1030" s="18" t="str">
        <f t="shared" si="17"/>
        <v xml:space="preserve"> </v>
      </c>
      <c r="L1030" s="34"/>
      <c r="M1030" s="82"/>
      <c r="N1030" s="37"/>
    </row>
    <row r="1031" spans="1:14" x14ac:dyDescent="0.3">
      <c r="A1031" s="27"/>
      <c r="B1031" s="41"/>
      <c r="C1031" s="71"/>
      <c r="D1031" s="28"/>
      <c r="E1031" s="29"/>
      <c r="F1031" s="56"/>
      <c r="G1031" s="39"/>
      <c r="H1031" s="51"/>
      <c r="I1031" s="45"/>
      <c r="J1031" s="17"/>
      <c r="K1031" s="18" t="str">
        <f t="shared" si="17"/>
        <v xml:space="preserve"> </v>
      </c>
      <c r="L1031" s="34"/>
      <c r="M1031" s="82"/>
      <c r="N1031" s="37"/>
    </row>
    <row r="1032" spans="1:14" x14ac:dyDescent="0.3">
      <c r="A1032" s="27"/>
      <c r="B1032" s="41"/>
      <c r="C1032" s="71"/>
      <c r="D1032" s="28"/>
      <c r="E1032" s="29"/>
      <c r="F1032" s="56"/>
      <c r="G1032" s="39"/>
      <c r="H1032" s="51"/>
      <c r="I1032" s="45"/>
      <c r="J1032" s="17"/>
      <c r="K1032" s="18" t="str">
        <f t="shared" si="17"/>
        <v xml:space="preserve"> </v>
      </c>
      <c r="L1032" s="34"/>
      <c r="M1032" s="82"/>
      <c r="N1032" s="37"/>
    </row>
    <row r="1033" spans="1:14" x14ac:dyDescent="0.3">
      <c r="A1033" s="27"/>
      <c r="B1033" s="41"/>
      <c r="C1033" s="71"/>
      <c r="D1033" s="28"/>
      <c r="E1033" s="29"/>
      <c r="F1033" s="56"/>
      <c r="G1033" s="39"/>
      <c r="H1033" s="51"/>
      <c r="I1033" s="45"/>
      <c r="J1033" s="17"/>
      <c r="K1033" s="18" t="str">
        <f t="shared" si="17"/>
        <v xml:space="preserve"> </v>
      </c>
      <c r="L1033" s="34"/>
      <c r="M1033" s="82"/>
      <c r="N1033" s="37"/>
    </row>
    <row r="1034" spans="1:14" x14ac:dyDescent="0.3">
      <c r="A1034" s="27"/>
      <c r="B1034" s="41"/>
      <c r="C1034" s="71"/>
      <c r="D1034" s="28"/>
      <c r="E1034" s="29"/>
      <c r="F1034" s="56"/>
      <c r="G1034" s="39"/>
      <c r="H1034" s="51"/>
      <c r="I1034" s="45"/>
      <c r="J1034" s="17"/>
      <c r="K1034" s="18" t="str">
        <f t="shared" si="17"/>
        <v xml:space="preserve"> </v>
      </c>
      <c r="L1034" s="34"/>
      <c r="M1034" s="82"/>
      <c r="N1034" s="37"/>
    </row>
    <row r="1035" spans="1:14" x14ac:dyDescent="0.3">
      <c r="A1035" s="27"/>
      <c r="B1035" s="41"/>
      <c r="C1035" s="71"/>
      <c r="D1035" s="28"/>
      <c r="E1035" s="29"/>
      <c r="F1035" s="56"/>
      <c r="G1035" s="39"/>
      <c r="H1035" s="51"/>
      <c r="I1035" s="45"/>
      <c r="J1035" s="17"/>
      <c r="K1035" s="18" t="str">
        <f t="shared" si="17"/>
        <v xml:space="preserve"> </v>
      </c>
      <c r="L1035" s="34"/>
      <c r="M1035" s="82"/>
      <c r="N1035" s="37"/>
    </row>
    <row r="1036" spans="1:14" x14ac:dyDescent="0.3">
      <c r="A1036" s="27"/>
      <c r="B1036" s="41"/>
      <c r="C1036" s="71"/>
      <c r="D1036" s="28"/>
      <c r="E1036" s="29"/>
      <c r="F1036" s="56"/>
      <c r="G1036" s="39"/>
      <c r="H1036" s="51"/>
      <c r="I1036" s="45"/>
      <c r="J1036" s="17"/>
      <c r="K1036" s="18" t="str">
        <f t="shared" si="17"/>
        <v xml:space="preserve"> </v>
      </c>
      <c r="L1036" s="34"/>
      <c r="M1036" s="82"/>
      <c r="N1036" s="37"/>
    </row>
    <row r="1037" spans="1:14" x14ac:dyDescent="0.3">
      <c r="A1037" s="27"/>
      <c r="B1037" s="41"/>
      <c r="C1037" s="71"/>
      <c r="D1037" s="28"/>
      <c r="E1037" s="29"/>
      <c r="F1037" s="56"/>
      <c r="G1037" s="39"/>
      <c r="H1037" s="51"/>
      <c r="I1037" s="45"/>
      <c r="J1037" s="17"/>
      <c r="K1037" s="18" t="str">
        <f t="shared" si="17"/>
        <v xml:space="preserve"> </v>
      </c>
      <c r="L1037" s="34"/>
      <c r="M1037" s="82"/>
      <c r="N1037" s="37"/>
    </row>
    <row r="1038" spans="1:14" x14ac:dyDescent="0.3">
      <c r="A1038" s="27"/>
      <c r="B1038" s="41"/>
      <c r="C1038" s="71"/>
      <c r="D1038" s="28"/>
      <c r="E1038" s="29"/>
      <c r="F1038" s="56"/>
      <c r="G1038" s="39"/>
      <c r="H1038" s="51"/>
      <c r="I1038" s="45"/>
      <c r="J1038" s="17"/>
      <c r="K1038" s="18" t="str">
        <f t="shared" si="17"/>
        <v xml:space="preserve"> </v>
      </c>
      <c r="L1038" s="34"/>
      <c r="M1038" s="82"/>
      <c r="N1038" s="37"/>
    </row>
    <row r="1039" spans="1:14" x14ac:dyDescent="0.3">
      <c r="A1039" s="27"/>
      <c r="B1039" s="41"/>
      <c r="C1039" s="71"/>
      <c r="D1039" s="28"/>
      <c r="E1039" s="29"/>
      <c r="F1039" s="56"/>
      <c r="G1039" s="39"/>
      <c r="H1039" s="51"/>
      <c r="I1039" s="45"/>
      <c r="J1039" s="17"/>
      <c r="K1039" s="18" t="str">
        <f t="shared" si="17"/>
        <v xml:space="preserve"> </v>
      </c>
      <c r="L1039" s="34"/>
      <c r="M1039" s="82"/>
      <c r="N1039" s="37"/>
    </row>
    <row r="1040" spans="1:14" x14ac:dyDescent="0.3">
      <c r="A1040" s="27"/>
      <c r="B1040" s="41"/>
      <c r="C1040" s="71"/>
      <c r="D1040" s="28"/>
      <c r="E1040" s="29"/>
      <c r="F1040" s="56"/>
      <c r="G1040" s="39"/>
      <c r="H1040" s="51"/>
      <c r="I1040" s="45"/>
      <c r="J1040" s="17"/>
      <c r="K1040" s="18" t="str">
        <f t="shared" si="17"/>
        <v xml:space="preserve"> </v>
      </c>
      <c r="L1040" s="34"/>
      <c r="M1040" s="82"/>
      <c r="N1040" s="37"/>
    </row>
    <row r="1041" spans="1:14" x14ac:dyDescent="0.3">
      <c r="A1041" s="27"/>
      <c r="B1041" s="41"/>
      <c r="C1041" s="71"/>
      <c r="D1041" s="28"/>
      <c r="E1041" s="29"/>
      <c r="F1041" s="56"/>
      <c r="G1041" s="39"/>
      <c r="H1041" s="51"/>
      <c r="I1041" s="45"/>
      <c r="J1041" s="17"/>
      <c r="K1041" s="18" t="str">
        <f t="shared" si="17"/>
        <v xml:space="preserve"> </v>
      </c>
      <c r="L1041" s="34"/>
      <c r="M1041" s="82"/>
      <c r="N1041" s="37"/>
    </row>
    <row r="1042" spans="1:14" x14ac:dyDescent="0.3">
      <c r="A1042" s="27"/>
      <c r="B1042" s="41"/>
      <c r="C1042" s="71"/>
      <c r="D1042" s="28"/>
      <c r="E1042" s="29"/>
      <c r="F1042" s="56"/>
      <c r="G1042" s="39"/>
      <c r="H1042" s="51"/>
      <c r="I1042" s="45"/>
      <c r="J1042" s="17"/>
      <c r="K1042" s="18" t="str">
        <f t="shared" si="17"/>
        <v xml:space="preserve"> </v>
      </c>
      <c r="L1042" s="34"/>
      <c r="M1042" s="82"/>
      <c r="N1042" s="37"/>
    </row>
    <row r="1043" spans="1:14" x14ac:dyDescent="0.3">
      <c r="A1043" s="27"/>
      <c r="B1043" s="41"/>
      <c r="C1043" s="71"/>
      <c r="D1043" s="28"/>
      <c r="E1043" s="29"/>
      <c r="F1043" s="56"/>
      <c r="G1043" s="39"/>
      <c r="H1043" s="51"/>
      <c r="I1043" s="45"/>
      <c r="J1043" s="17"/>
      <c r="K1043" s="18" t="str">
        <f t="shared" si="17"/>
        <v xml:space="preserve"> </v>
      </c>
      <c r="L1043" s="34"/>
      <c r="M1043" s="82"/>
      <c r="N1043" s="37"/>
    </row>
    <row r="1044" spans="1:14" x14ac:dyDescent="0.3">
      <c r="A1044" s="27"/>
      <c r="B1044" s="41"/>
      <c r="C1044" s="71"/>
      <c r="D1044" s="28"/>
      <c r="E1044" s="29"/>
      <c r="F1044" s="56"/>
      <c r="G1044" s="39"/>
      <c r="H1044" s="51"/>
      <c r="I1044" s="45"/>
      <c r="J1044" s="17"/>
      <c r="K1044" s="18" t="str">
        <f t="shared" si="17"/>
        <v xml:space="preserve"> </v>
      </c>
      <c r="L1044" s="34"/>
      <c r="M1044" s="82"/>
      <c r="N1044" s="37"/>
    </row>
    <row r="1045" spans="1:14" x14ac:dyDescent="0.3">
      <c r="A1045" s="26"/>
      <c r="B1045" s="41"/>
      <c r="C1045" s="71"/>
      <c r="D1045" s="28"/>
      <c r="E1045" s="29"/>
      <c r="F1045" s="56"/>
      <c r="G1045" s="39"/>
      <c r="H1045" s="51"/>
      <c r="I1045" s="45"/>
      <c r="J1045" s="17"/>
      <c r="K1045" s="18" t="str">
        <f t="shared" si="17"/>
        <v xml:space="preserve"> </v>
      </c>
      <c r="L1045" s="34"/>
      <c r="M1045" s="82"/>
      <c r="N1045" s="37"/>
    </row>
    <row r="1046" spans="1:14" x14ac:dyDescent="0.3">
      <c r="A1046" s="27"/>
      <c r="B1046" s="41"/>
      <c r="C1046" s="71"/>
      <c r="D1046" s="28"/>
      <c r="E1046" s="29"/>
      <c r="F1046" s="56"/>
      <c r="G1046" s="39"/>
      <c r="H1046" s="51"/>
      <c r="I1046" s="45"/>
      <c r="J1046" s="17"/>
      <c r="K1046" s="18" t="str">
        <f t="shared" si="17"/>
        <v xml:space="preserve"> </v>
      </c>
      <c r="L1046" s="34"/>
      <c r="M1046" s="82"/>
      <c r="N1046" s="37"/>
    </row>
    <row r="1047" spans="1:14" x14ac:dyDescent="0.3">
      <c r="A1047" s="27"/>
      <c r="B1047" s="41"/>
      <c r="C1047" s="71"/>
      <c r="D1047" s="28"/>
      <c r="E1047" s="29"/>
      <c r="F1047" s="56"/>
      <c r="G1047" s="39"/>
      <c r="H1047" s="51"/>
      <c r="I1047" s="45"/>
      <c r="J1047" s="17"/>
      <c r="K1047" s="18" t="str">
        <f t="shared" si="17"/>
        <v xml:space="preserve"> </v>
      </c>
      <c r="L1047" s="34"/>
      <c r="M1047" s="82"/>
      <c r="N1047" s="37"/>
    </row>
    <row r="1048" spans="1:14" x14ac:dyDescent="0.3">
      <c r="A1048" s="27"/>
      <c r="B1048" s="41"/>
      <c r="C1048" s="71"/>
      <c r="D1048" s="28"/>
      <c r="E1048" s="29"/>
      <c r="F1048" s="56"/>
      <c r="G1048" s="39"/>
      <c r="H1048" s="51"/>
      <c r="I1048" s="45"/>
      <c r="J1048" s="17"/>
      <c r="K1048" s="18" t="str">
        <f t="shared" si="17"/>
        <v xml:space="preserve"> </v>
      </c>
      <c r="L1048" s="34"/>
      <c r="M1048" s="82"/>
      <c r="N1048" s="37"/>
    </row>
    <row r="1049" spans="1:14" x14ac:dyDescent="0.3">
      <c r="A1049" s="27"/>
      <c r="B1049" s="41"/>
      <c r="C1049" s="71"/>
      <c r="D1049" s="28"/>
      <c r="E1049" s="29"/>
      <c r="F1049" s="56"/>
      <c r="G1049" s="39"/>
      <c r="H1049" s="51"/>
      <c r="I1049" s="45"/>
      <c r="J1049" s="17"/>
      <c r="K1049" s="18" t="str">
        <f t="shared" si="17"/>
        <v xml:space="preserve"> </v>
      </c>
      <c r="L1049" s="34"/>
      <c r="M1049" s="82"/>
      <c r="N1049" s="37"/>
    </row>
    <row r="1050" spans="1:14" x14ac:dyDescent="0.3">
      <c r="A1050" s="27"/>
      <c r="B1050" s="41"/>
      <c r="C1050" s="71"/>
      <c r="D1050" s="28"/>
      <c r="E1050" s="29"/>
      <c r="F1050" s="56"/>
      <c r="G1050" s="39"/>
      <c r="H1050" s="51"/>
      <c r="I1050" s="45"/>
      <c r="J1050" s="17"/>
      <c r="K1050" s="18" t="str">
        <f t="shared" si="17"/>
        <v xml:space="preserve"> </v>
      </c>
      <c r="L1050" s="34"/>
      <c r="M1050" s="82"/>
      <c r="N1050" s="37"/>
    </row>
    <row r="1051" spans="1:14" x14ac:dyDescent="0.3">
      <c r="A1051" s="27"/>
      <c r="B1051" s="41"/>
      <c r="C1051" s="71"/>
      <c r="D1051" s="28"/>
      <c r="E1051" s="29"/>
      <c r="F1051" s="56"/>
      <c r="G1051" s="39"/>
      <c r="H1051" s="51"/>
      <c r="I1051" s="45"/>
      <c r="J1051" s="17"/>
      <c r="K1051" s="18" t="str">
        <f t="shared" si="17"/>
        <v xml:space="preserve"> </v>
      </c>
      <c r="L1051" s="34"/>
      <c r="M1051" s="82"/>
      <c r="N1051" s="37"/>
    </row>
    <row r="1052" spans="1:14" x14ac:dyDescent="0.3">
      <c r="A1052" s="27"/>
      <c r="B1052" s="41"/>
      <c r="C1052" s="71"/>
      <c r="D1052" s="28"/>
      <c r="E1052" s="29"/>
      <c r="F1052" s="56"/>
      <c r="G1052" s="39"/>
      <c r="H1052" s="51"/>
      <c r="I1052" s="45"/>
      <c r="J1052" s="17"/>
      <c r="K1052" s="18" t="str">
        <f t="shared" si="17"/>
        <v xml:space="preserve"> </v>
      </c>
      <c r="L1052" s="34"/>
      <c r="M1052" s="82"/>
      <c r="N1052" s="37"/>
    </row>
    <row r="1053" spans="1:14" x14ac:dyDescent="0.3">
      <c r="A1053" s="27"/>
      <c r="B1053" s="41"/>
      <c r="C1053" s="71"/>
      <c r="D1053" s="28"/>
      <c r="E1053" s="29"/>
      <c r="F1053" s="56"/>
      <c r="G1053" s="39"/>
      <c r="H1053" s="51"/>
      <c r="I1053" s="45"/>
      <c r="J1053" s="17"/>
      <c r="K1053" s="18" t="str">
        <f t="shared" si="17"/>
        <v xml:space="preserve"> </v>
      </c>
      <c r="L1053" s="34"/>
      <c r="M1053" s="82"/>
      <c r="N1053" s="37"/>
    </row>
    <row r="1054" spans="1:14" x14ac:dyDescent="0.3">
      <c r="A1054" s="27"/>
      <c r="B1054" s="41"/>
      <c r="C1054" s="71"/>
      <c r="D1054" s="28"/>
      <c r="E1054" s="29"/>
      <c r="F1054" s="56"/>
      <c r="G1054" s="39"/>
      <c r="H1054" s="51"/>
      <c r="I1054" s="45"/>
      <c r="J1054" s="17"/>
      <c r="K1054" s="18" t="str">
        <f t="shared" si="17"/>
        <v xml:space="preserve"> </v>
      </c>
      <c r="L1054" s="34"/>
      <c r="M1054" s="82"/>
      <c r="N1054" s="37"/>
    </row>
    <row r="1055" spans="1:14" x14ac:dyDescent="0.3">
      <c r="A1055" s="27"/>
      <c r="B1055" s="41"/>
      <c r="C1055" s="71"/>
      <c r="D1055" s="28"/>
      <c r="E1055" s="29"/>
      <c r="F1055" s="56"/>
      <c r="G1055" s="39"/>
      <c r="H1055" s="51"/>
      <c r="I1055" s="45"/>
      <c r="J1055" s="17"/>
      <c r="K1055" s="18" t="str">
        <f t="shared" si="17"/>
        <v xml:space="preserve"> </v>
      </c>
      <c r="L1055" s="34"/>
      <c r="M1055" s="82"/>
      <c r="N1055" s="37"/>
    </row>
    <row r="1056" spans="1:14" x14ac:dyDescent="0.3">
      <c r="A1056" s="27"/>
      <c r="B1056" s="41"/>
      <c r="C1056" s="71"/>
      <c r="D1056" s="28"/>
      <c r="E1056" s="29"/>
      <c r="F1056" s="56"/>
      <c r="G1056" s="39"/>
      <c r="H1056" s="51"/>
      <c r="I1056" s="45"/>
      <c r="J1056" s="17"/>
      <c r="K1056" s="18" t="str">
        <f t="shared" si="17"/>
        <v xml:space="preserve"> </v>
      </c>
      <c r="L1056" s="34"/>
      <c r="M1056" s="82"/>
      <c r="N1056" s="37"/>
    </row>
    <row r="1057" spans="1:14" x14ac:dyDescent="0.3">
      <c r="A1057" s="27"/>
      <c r="B1057" s="41"/>
      <c r="C1057" s="71"/>
      <c r="D1057" s="28"/>
      <c r="E1057" s="29"/>
      <c r="F1057" s="56"/>
      <c r="G1057" s="39"/>
      <c r="H1057" s="51"/>
      <c r="I1057" s="45"/>
      <c r="J1057" s="17"/>
      <c r="K1057" s="18" t="str">
        <f t="shared" si="17"/>
        <v xml:space="preserve"> </v>
      </c>
      <c r="L1057" s="34"/>
      <c r="M1057" s="82"/>
      <c r="N1057" s="37"/>
    </row>
    <row r="1058" spans="1:14" x14ac:dyDescent="0.3">
      <c r="A1058" s="27"/>
      <c r="B1058" s="41"/>
      <c r="C1058" s="71"/>
      <c r="D1058" s="28"/>
      <c r="E1058" s="29"/>
      <c r="F1058" s="56"/>
      <c r="G1058" s="39"/>
      <c r="H1058" s="51"/>
      <c r="I1058" s="45"/>
      <c r="J1058" s="17"/>
      <c r="K1058" s="18" t="str">
        <f t="shared" si="17"/>
        <v xml:space="preserve"> </v>
      </c>
      <c r="L1058" s="34"/>
      <c r="M1058" s="82"/>
      <c r="N1058" s="37"/>
    </row>
    <row r="1059" spans="1:14" x14ac:dyDescent="0.3">
      <c r="A1059" s="27"/>
      <c r="B1059" s="41"/>
      <c r="C1059" s="71"/>
      <c r="D1059" s="28"/>
      <c r="E1059" s="29"/>
      <c r="F1059" s="56"/>
      <c r="G1059" s="39"/>
      <c r="H1059" s="51"/>
      <c r="I1059" s="45"/>
      <c r="J1059" s="17"/>
      <c r="K1059" s="18" t="str">
        <f t="shared" si="17"/>
        <v xml:space="preserve"> </v>
      </c>
      <c r="L1059" s="34"/>
      <c r="M1059" s="82"/>
      <c r="N1059" s="37"/>
    </row>
    <row r="1060" spans="1:14" x14ac:dyDescent="0.3">
      <c r="A1060" s="27"/>
      <c r="B1060" s="41"/>
      <c r="C1060" s="71"/>
      <c r="D1060" s="28"/>
      <c r="E1060" s="29"/>
      <c r="F1060" s="56"/>
      <c r="G1060" s="39"/>
      <c r="H1060" s="51"/>
      <c r="I1060" s="45"/>
      <c r="J1060" s="17"/>
      <c r="K1060" s="18" t="str">
        <f t="shared" si="17"/>
        <v xml:space="preserve"> </v>
      </c>
      <c r="L1060" s="34"/>
      <c r="M1060" s="82"/>
      <c r="N1060" s="37"/>
    </row>
    <row r="1061" spans="1:14" x14ac:dyDescent="0.3">
      <c r="A1061" s="27"/>
      <c r="B1061" s="41"/>
      <c r="C1061" s="71"/>
      <c r="D1061" s="28"/>
      <c r="E1061" s="29"/>
      <c r="F1061" s="56"/>
      <c r="G1061" s="39"/>
      <c r="H1061" s="51"/>
      <c r="I1061" s="45"/>
      <c r="J1061" s="17"/>
      <c r="K1061" s="18" t="str">
        <f t="shared" si="17"/>
        <v xml:space="preserve"> </v>
      </c>
      <c r="L1061" s="34"/>
      <c r="M1061" s="82"/>
      <c r="N1061" s="37"/>
    </row>
    <row r="1062" spans="1:14" x14ac:dyDescent="0.3">
      <c r="A1062" s="27"/>
      <c r="B1062" s="41"/>
      <c r="C1062" s="71"/>
      <c r="D1062" s="28"/>
      <c r="E1062" s="29"/>
      <c r="F1062" s="56"/>
      <c r="G1062" s="39"/>
      <c r="H1062" s="51"/>
      <c r="I1062" s="45"/>
      <c r="J1062" s="17"/>
      <c r="K1062" s="18" t="str">
        <f t="shared" si="17"/>
        <v xml:space="preserve"> </v>
      </c>
      <c r="L1062" s="34"/>
      <c r="M1062" s="82"/>
      <c r="N1062" s="37"/>
    </row>
    <row r="1063" spans="1:14" x14ac:dyDescent="0.3">
      <c r="A1063" s="27"/>
      <c r="B1063" s="41"/>
      <c r="C1063" s="71"/>
      <c r="D1063" s="28"/>
      <c r="E1063" s="29"/>
      <c r="F1063" s="56"/>
      <c r="G1063" s="39"/>
      <c r="H1063" s="51"/>
      <c r="I1063" s="45"/>
      <c r="J1063" s="17"/>
      <c r="K1063" s="18" t="str">
        <f t="shared" si="17"/>
        <v xml:space="preserve"> </v>
      </c>
      <c r="L1063" s="34"/>
      <c r="M1063" s="82"/>
      <c r="N1063" s="37"/>
    </row>
    <row r="1064" spans="1:14" x14ac:dyDescent="0.3">
      <c r="A1064" s="27"/>
      <c r="B1064" s="41"/>
      <c r="C1064" s="71"/>
      <c r="D1064" s="28"/>
      <c r="E1064" s="29"/>
      <c r="F1064" s="56"/>
      <c r="G1064" s="39"/>
      <c r="H1064" s="51"/>
      <c r="I1064" s="45"/>
      <c r="J1064" s="17"/>
      <c r="K1064" s="18" t="str">
        <f t="shared" si="17"/>
        <v xml:space="preserve"> </v>
      </c>
      <c r="L1064" s="34"/>
      <c r="M1064" s="82"/>
      <c r="N1064" s="37"/>
    </row>
    <row r="1065" spans="1:14" x14ac:dyDescent="0.3">
      <c r="A1065" s="27"/>
      <c r="B1065" s="41"/>
      <c r="C1065" s="71"/>
      <c r="D1065" s="28"/>
      <c r="E1065" s="29"/>
      <c r="F1065" s="56"/>
      <c r="G1065" s="39"/>
      <c r="H1065" s="51"/>
      <c r="I1065" s="45"/>
      <c r="J1065" s="17"/>
      <c r="K1065" s="18" t="str">
        <f t="shared" si="17"/>
        <v xml:space="preserve"> </v>
      </c>
      <c r="L1065" s="34"/>
      <c r="M1065" s="82"/>
      <c r="N1065" s="37"/>
    </row>
    <row r="1066" spans="1:14" x14ac:dyDescent="0.3">
      <c r="A1066" s="27"/>
      <c r="B1066" s="41"/>
      <c r="C1066" s="71"/>
      <c r="D1066" s="28"/>
      <c r="E1066" s="29"/>
      <c r="F1066" s="56"/>
      <c r="G1066" s="39"/>
      <c r="H1066" s="51"/>
      <c r="I1066" s="45"/>
      <c r="J1066" s="17"/>
      <c r="K1066" s="18" t="str">
        <f t="shared" si="17"/>
        <v xml:space="preserve"> </v>
      </c>
      <c r="L1066" s="34"/>
      <c r="M1066" s="82"/>
      <c r="N1066" s="37"/>
    </row>
    <row r="1067" spans="1:14" x14ac:dyDescent="0.3">
      <c r="A1067" s="26"/>
      <c r="B1067" s="41"/>
      <c r="C1067" s="71"/>
      <c r="D1067" s="28"/>
      <c r="E1067" s="29"/>
      <c r="F1067" s="56"/>
      <c r="G1067" s="39"/>
      <c r="H1067" s="51"/>
      <c r="I1067" s="45"/>
      <c r="J1067" s="17"/>
      <c r="K1067" s="18" t="str">
        <f t="shared" si="17"/>
        <v xml:space="preserve"> </v>
      </c>
      <c r="L1067" s="34"/>
      <c r="M1067" s="82"/>
      <c r="N1067" s="37"/>
    </row>
    <row r="1068" spans="1:14" x14ac:dyDescent="0.3">
      <c r="A1068" s="27"/>
      <c r="B1068" s="41"/>
      <c r="C1068" s="71"/>
      <c r="D1068" s="28"/>
      <c r="E1068" s="29"/>
      <c r="F1068" s="56"/>
      <c r="G1068" s="39"/>
      <c r="H1068" s="51"/>
      <c r="I1068" s="45"/>
      <c r="J1068" s="17"/>
      <c r="K1068" s="18" t="str">
        <f t="shared" si="17"/>
        <v xml:space="preserve"> </v>
      </c>
      <c r="L1068" s="34"/>
      <c r="M1068" s="82"/>
      <c r="N1068" s="37"/>
    </row>
    <row r="1069" spans="1:14" x14ac:dyDescent="0.3">
      <c r="A1069" s="27"/>
      <c r="B1069" s="41"/>
      <c r="C1069" s="71"/>
      <c r="D1069" s="28"/>
      <c r="E1069" s="29"/>
      <c r="F1069" s="56"/>
      <c r="G1069" s="39"/>
      <c r="H1069" s="51"/>
      <c r="I1069" s="45"/>
      <c r="J1069" s="17"/>
      <c r="K1069" s="18" t="str">
        <f t="shared" si="17"/>
        <v xml:space="preserve"> </v>
      </c>
      <c r="L1069" s="34"/>
      <c r="M1069" s="82"/>
      <c r="N1069" s="37"/>
    </row>
    <row r="1070" spans="1:14" x14ac:dyDescent="0.3">
      <c r="A1070" s="27"/>
      <c r="B1070" s="41"/>
      <c r="C1070" s="71"/>
      <c r="D1070" s="28"/>
      <c r="E1070" s="29"/>
      <c r="F1070" s="56"/>
      <c r="G1070" s="39"/>
      <c r="H1070" s="51"/>
      <c r="I1070" s="45"/>
      <c r="J1070" s="17"/>
      <c r="K1070" s="18" t="str">
        <f t="shared" si="17"/>
        <v xml:space="preserve"> </v>
      </c>
      <c r="L1070" s="34"/>
      <c r="M1070" s="82"/>
      <c r="N1070" s="37"/>
    </row>
    <row r="1071" spans="1:14" x14ac:dyDescent="0.3">
      <c r="A1071" s="27"/>
      <c r="B1071" s="41"/>
      <c r="C1071" s="71"/>
      <c r="D1071" s="28"/>
      <c r="E1071" s="29"/>
      <c r="F1071" s="56"/>
      <c r="G1071" s="39"/>
      <c r="H1071" s="51"/>
      <c r="I1071" s="45"/>
      <c r="J1071" s="17"/>
      <c r="K1071" s="18" t="str">
        <f t="shared" si="17"/>
        <v xml:space="preserve"> </v>
      </c>
      <c r="L1071" s="34"/>
      <c r="M1071" s="82"/>
      <c r="N1071" s="37"/>
    </row>
    <row r="1072" spans="1:14" x14ac:dyDescent="0.3">
      <c r="A1072" s="27"/>
      <c r="B1072" s="41"/>
      <c r="C1072" s="71"/>
      <c r="D1072" s="28"/>
      <c r="E1072" s="29"/>
      <c r="F1072" s="56"/>
      <c r="G1072" s="39"/>
      <c r="H1072" s="51"/>
      <c r="I1072" s="45"/>
      <c r="J1072" s="17"/>
      <c r="K1072" s="18" t="str">
        <f t="shared" si="17"/>
        <v xml:space="preserve"> </v>
      </c>
      <c r="L1072" s="34"/>
      <c r="M1072" s="82"/>
      <c r="N1072" s="37"/>
    </row>
    <row r="1073" spans="1:14" x14ac:dyDescent="0.3">
      <c r="A1073" s="27"/>
      <c r="B1073" s="41"/>
      <c r="C1073" s="71"/>
      <c r="D1073" s="28"/>
      <c r="E1073" s="29"/>
      <c r="F1073" s="56"/>
      <c r="G1073" s="39"/>
      <c r="H1073" s="51"/>
      <c r="I1073" s="45"/>
      <c r="J1073" s="17"/>
      <c r="K1073" s="18" t="str">
        <f t="shared" si="17"/>
        <v xml:space="preserve"> </v>
      </c>
      <c r="L1073" s="34"/>
      <c r="M1073" s="82"/>
      <c r="N1073" s="37"/>
    </row>
    <row r="1074" spans="1:14" x14ac:dyDescent="0.3">
      <c r="A1074" s="27"/>
      <c r="B1074" s="41"/>
      <c r="C1074" s="71"/>
      <c r="D1074" s="28"/>
      <c r="E1074" s="29"/>
      <c r="F1074" s="56"/>
      <c r="G1074" s="39"/>
      <c r="H1074" s="51"/>
      <c r="I1074" s="45"/>
      <c r="J1074" s="17"/>
      <c r="K1074" s="18" t="str">
        <f t="shared" si="17"/>
        <v xml:space="preserve"> </v>
      </c>
      <c r="L1074" s="34"/>
      <c r="M1074" s="82"/>
      <c r="N1074" s="37"/>
    </row>
    <row r="1075" spans="1:14" x14ac:dyDescent="0.3">
      <c r="A1075" s="27"/>
      <c r="B1075" s="41"/>
      <c r="C1075" s="71"/>
      <c r="D1075" s="28"/>
      <c r="E1075" s="29"/>
      <c r="F1075" s="56"/>
      <c r="G1075" s="39"/>
      <c r="H1075" s="51"/>
      <c r="I1075" s="45"/>
      <c r="J1075" s="17"/>
      <c r="K1075" s="18" t="str">
        <f t="shared" si="17"/>
        <v xml:space="preserve"> </v>
      </c>
      <c r="L1075" s="34"/>
      <c r="M1075" s="82"/>
      <c r="N1075" s="37"/>
    </row>
    <row r="1076" spans="1:14" x14ac:dyDescent="0.3">
      <c r="A1076" s="27"/>
      <c r="B1076" s="41"/>
      <c r="C1076" s="71"/>
      <c r="D1076" s="28"/>
      <c r="E1076" s="29"/>
      <c r="F1076" s="56"/>
      <c r="G1076" s="39"/>
      <c r="H1076" s="51"/>
      <c r="I1076" s="45"/>
      <c r="J1076" s="17"/>
      <c r="K1076" s="18" t="str">
        <f t="shared" si="17"/>
        <v xml:space="preserve"> </v>
      </c>
      <c r="L1076" s="34"/>
      <c r="M1076" s="82"/>
      <c r="N1076" s="37"/>
    </row>
    <row r="1077" spans="1:14" x14ac:dyDescent="0.3">
      <c r="A1077" s="27"/>
      <c r="B1077" s="41"/>
      <c r="C1077" s="71"/>
      <c r="D1077" s="28"/>
      <c r="E1077" s="29"/>
      <c r="F1077" s="56"/>
      <c r="G1077" s="39"/>
      <c r="H1077" s="51"/>
      <c r="I1077" s="45"/>
      <c r="J1077" s="17"/>
      <c r="K1077" s="18" t="str">
        <f t="shared" si="17"/>
        <v xml:space="preserve"> </v>
      </c>
      <c r="L1077" s="34"/>
      <c r="M1077" s="82"/>
      <c r="N1077" s="37"/>
    </row>
    <row r="1078" spans="1:14" x14ac:dyDescent="0.3">
      <c r="A1078" s="27"/>
      <c r="B1078" s="41"/>
      <c r="C1078" s="71"/>
      <c r="D1078" s="28"/>
      <c r="E1078" s="29"/>
      <c r="F1078" s="56"/>
      <c r="G1078" s="39"/>
      <c r="H1078" s="51"/>
      <c r="I1078" s="45"/>
      <c r="J1078" s="17"/>
      <c r="K1078" s="18" t="str">
        <f t="shared" si="17"/>
        <v xml:space="preserve"> </v>
      </c>
      <c r="L1078" s="34"/>
      <c r="M1078" s="82"/>
      <c r="N1078" s="37"/>
    </row>
    <row r="1079" spans="1:14" x14ac:dyDescent="0.3">
      <c r="A1079" s="27"/>
      <c r="B1079" s="41"/>
      <c r="C1079" s="71"/>
      <c r="D1079" s="28"/>
      <c r="E1079" s="29"/>
      <c r="F1079" s="56"/>
      <c r="G1079" s="39"/>
      <c r="H1079" s="51"/>
      <c r="I1079" s="45"/>
      <c r="J1079" s="17"/>
      <c r="K1079" s="18" t="str">
        <f t="shared" si="17"/>
        <v xml:space="preserve"> </v>
      </c>
      <c r="L1079" s="34"/>
      <c r="M1079" s="82"/>
      <c r="N1079" s="37"/>
    </row>
    <row r="1080" spans="1:14" x14ac:dyDescent="0.3">
      <c r="A1080" s="27"/>
      <c r="B1080" s="41"/>
      <c r="C1080" s="71"/>
      <c r="D1080" s="28"/>
      <c r="E1080" s="29"/>
      <c r="F1080" s="56"/>
      <c r="G1080" s="39"/>
      <c r="H1080" s="51"/>
      <c r="I1080" s="45"/>
      <c r="J1080" s="17"/>
      <c r="K1080" s="18" t="str">
        <f t="shared" ref="K1080:K1143" si="18">IF(I1080,IF(ISNUMBER(J1080),J1080*I1080," ")," ")</f>
        <v xml:space="preserve"> </v>
      </c>
      <c r="L1080" s="34"/>
      <c r="M1080" s="82"/>
      <c r="N1080" s="37"/>
    </row>
    <row r="1081" spans="1:14" x14ac:dyDescent="0.3">
      <c r="A1081" s="27"/>
      <c r="B1081" s="41"/>
      <c r="C1081" s="71"/>
      <c r="D1081" s="28"/>
      <c r="E1081" s="29"/>
      <c r="F1081" s="56"/>
      <c r="G1081" s="39"/>
      <c r="H1081" s="51"/>
      <c r="I1081" s="45"/>
      <c r="J1081" s="17"/>
      <c r="K1081" s="18" t="str">
        <f t="shared" si="18"/>
        <v xml:space="preserve"> </v>
      </c>
      <c r="L1081" s="34"/>
      <c r="M1081" s="82"/>
      <c r="N1081" s="37"/>
    </row>
    <row r="1082" spans="1:14" x14ac:dyDescent="0.3">
      <c r="A1082" s="27"/>
      <c r="B1082" s="41"/>
      <c r="C1082" s="71"/>
      <c r="D1082" s="28"/>
      <c r="E1082" s="29"/>
      <c r="F1082" s="56"/>
      <c r="G1082" s="39"/>
      <c r="H1082" s="51"/>
      <c r="I1082" s="45"/>
      <c r="J1082" s="17"/>
      <c r="K1082" s="18" t="str">
        <f t="shared" si="18"/>
        <v xml:space="preserve"> </v>
      </c>
      <c r="L1082" s="34"/>
      <c r="M1082" s="82"/>
      <c r="N1082" s="37"/>
    </row>
    <row r="1083" spans="1:14" x14ac:dyDescent="0.3">
      <c r="A1083" s="27"/>
      <c r="B1083" s="41"/>
      <c r="C1083" s="71"/>
      <c r="D1083" s="28"/>
      <c r="E1083" s="29"/>
      <c r="F1083" s="56"/>
      <c r="G1083" s="39"/>
      <c r="H1083" s="51"/>
      <c r="I1083" s="45"/>
      <c r="J1083" s="17"/>
      <c r="K1083" s="18" t="str">
        <f t="shared" si="18"/>
        <v xml:space="preserve"> </v>
      </c>
      <c r="L1083" s="34"/>
      <c r="M1083" s="82"/>
      <c r="N1083" s="37"/>
    </row>
    <row r="1084" spans="1:14" x14ac:dyDescent="0.3">
      <c r="A1084" s="27"/>
      <c r="B1084" s="41"/>
      <c r="C1084" s="71"/>
      <c r="D1084" s="28"/>
      <c r="E1084" s="29"/>
      <c r="F1084" s="56"/>
      <c r="G1084" s="39"/>
      <c r="H1084" s="51"/>
      <c r="I1084" s="45"/>
      <c r="J1084" s="17"/>
      <c r="K1084" s="18" t="str">
        <f t="shared" si="18"/>
        <v xml:space="preserve"> </v>
      </c>
      <c r="L1084" s="34"/>
      <c r="M1084" s="82"/>
      <c r="N1084" s="37"/>
    </row>
    <row r="1085" spans="1:14" x14ac:dyDescent="0.3">
      <c r="A1085" s="27"/>
      <c r="B1085" s="41"/>
      <c r="C1085" s="71"/>
      <c r="D1085" s="28"/>
      <c r="E1085" s="29"/>
      <c r="F1085" s="56"/>
      <c r="G1085" s="39"/>
      <c r="H1085" s="51"/>
      <c r="I1085" s="45"/>
      <c r="J1085" s="17"/>
      <c r="K1085" s="18" t="str">
        <f t="shared" si="18"/>
        <v xml:space="preserve"> </v>
      </c>
      <c r="L1085" s="34"/>
      <c r="M1085" s="82"/>
      <c r="N1085" s="37"/>
    </row>
    <row r="1086" spans="1:14" x14ac:dyDescent="0.3">
      <c r="A1086" s="27"/>
      <c r="B1086" s="41"/>
      <c r="C1086" s="71"/>
      <c r="D1086" s="28"/>
      <c r="E1086" s="29"/>
      <c r="F1086" s="56"/>
      <c r="G1086" s="39"/>
      <c r="H1086" s="51"/>
      <c r="I1086" s="45"/>
      <c r="J1086" s="17"/>
      <c r="K1086" s="18" t="str">
        <f t="shared" si="18"/>
        <v xml:space="preserve"> </v>
      </c>
      <c r="L1086" s="34"/>
      <c r="M1086" s="82"/>
      <c r="N1086" s="37"/>
    </row>
    <row r="1087" spans="1:14" x14ac:dyDescent="0.3">
      <c r="A1087" s="27"/>
      <c r="B1087" s="41"/>
      <c r="C1087" s="71"/>
      <c r="D1087" s="28"/>
      <c r="E1087" s="29"/>
      <c r="F1087" s="56"/>
      <c r="G1087" s="39"/>
      <c r="H1087" s="51"/>
      <c r="I1087" s="45"/>
      <c r="J1087" s="17"/>
      <c r="K1087" s="18" t="str">
        <f t="shared" si="18"/>
        <v xml:space="preserve"> </v>
      </c>
      <c r="L1087" s="34"/>
      <c r="M1087" s="82"/>
      <c r="N1087" s="37"/>
    </row>
    <row r="1088" spans="1:14" x14ac:dyDescent="0.3">
      <c r="A1088" s="27"/>
      <c r="B1088" s="41"/>
      <c r="C1088" s="71"/>
      <c r="D1088" s="28"/>
      <c r="E1088" s="29"/>
      <c r="F1088" s="56"/>
      <c r="G1088" s="39"/>
      <c r="H1088" s="51"/>
      <c r="I1088" s="45"/>
      <c r="J1088" s="17"/>
      <c r="K1088" s="18" t="str">
        <f t="shared" si="18"/>
        <v xml:space="preserve"> </v>
      </c>
      <c r="L1088" s="34"/>
      <c r="M1088" s="82"/>
      <c r="N1088" s="37"/>
    </row>
    <row r="1089" spans="1:14" x14ac:dyDescent="0.3">
      <c r="A1089" s="26"/>
      <c r="B1089" s="41"/>
      <c r="C1089" s="71"/>
      <c r="D1089" s="28"/>
      <c r="E1089" s="29"/>
      <c r="F1089" s="56"/>
      <c r="G1089" s="39"/>
      <c r="H1089" s="51"/>
      <c r="I1089" s="45"/>
      <c r="J1089" s="17"/>
      <c r="K1089" s="18" t="str">
        <f t="shared" si="18"/>
        <v xml:space="preserve"> </v>
      </c>
      <c r="L1089" s="34"/>
      <c r="M1089" s="82"/>
      <c r="N1089" s="37"/>
    </row>
    <row r="1090" spans="1:14" x14ac:dyDescent="0.3">
      <c r="A1090" s="27"/>
      <c r="B1090" s="41"/>
      <c r="C1090" s="71"/>
      <c r="D1090" s="28"/>
      <c r="E1090" s="29"/>
      <c r="F1090" s="56"/>
      <c r="G1090" s="39"/>
      <c r="H1090" s="51"/>
      <c r="I1090" s="45"/>
      <c r="J1090" s="17"/>
      <c r="K1090" s="18" t="str">
        <f t="shared" si="18"/>
        <v xml:space="preserve"> </v>
      </c>
      <c r="L1090" s="34"/>
      <c r="M1090" s="82"/>
      <c r="N1090" s="37"/>
    </row>
    <row r="1091" spans="1:14" x14ac:dyDescent="0.3">
      <c r="A1091" s="27"/>
      <c r="B1091" s="41"/>
      <c r="C1091" s="71"/>
      <c r="D1091" s="28"/>
      <c r="E1091" s="29"/>
      <c r="F1091" s="56"/>
      <c r="G1091" s="39"/>
      <c r="H1091" s="51"/>
      <c r="I1091" s="45"/>
      <c r="J1091" s="17"/>
      <c r="K1091" s="18" t="str">
        <f t="shared" si="18"/>
        <v xml:space="preserve"> </v>
      </c>
      <c r="L1091" s="34"/>
      <c r="M1091" s="82"/>
      <c r="N1091" s="37"/>
    </row>
    <row r="1092" spans="1:14" x14ac:dyDescent="0.3">
      <c r="A1092" s="27"/>
      <c r="B1092" s="41"/>
      <c r="C1092" s="71"/>
      <c r="D1092" s="28"/>
      <c r="E1092" s="29"/>
      <c r="F1092" s="56"/>
      <c r="G1092" s="39"/>
      <c r="H1092" s="51"/>
      <c r="I1092" s="45"/>
      <c r="J1092" s="17"/>
      <c r="K1092" s="18" t="str">
        <f t="shared" si="18"/>
        <v xml:space="preserve"> </v>
      </c>
      <c r="L1092" s="34"/>
      <c r="M1092" s="82"/>
      <c r="N1092" s="37"/>
    </row>
    <row r="1093" spans="1:14" x14ac:dyDescent="0.3">
      <c r="A1093" s="27"/>
      <c r="B1093" s="41"/>
      <c r="C1093" s="71"/>
      <c r="D1093" s="28"/>
      <c r="E1093" s="29"/>
      <c r="F1093" s="56"/>
      <c r="G1093" s="39"/>
      <c r="H1093" s="51"/>
      <c r="I1093" s="45"/>
      <c r="J1093" s="17"/>
      <c r="K1093" s="18" t="str">
        <f t="shared" si="18"/>
        <v xml:space="preserve"> </v>
      </c>
      <c r="L1093" s="34"/>
      <c r="M1093" s="82"/>
      <c r="N1093" s="37"/>
    </row>
    <row r="1094" spans="1:14" x14ac:dyDescent="0.3">
      <c r="A1094" s="27"/>
      <c r="B1094" s="41"/>
      <c r="C1094" s="71"/>
      <c r="D1094" s="28"/>
      <c r="E1094" s="29"/>
      <c r="F1094" s="56"/>
      <c r="G1094" s="39"/>
      <c r="H1094" s="51"/>
      <c r="I1094" s="45"/>
      <c r="J1094" s="17"/>
      <c r="K1094" s="18" t="str">
        <f t="shared" si="18"/>
        <v xml:space="preserve"> </v>
      </c>
      <c r="L1094" s="34"/>
      <c r="M1094" s="82"/>
      <c r="N1094" s="37"/>
    </row>
    <row r="1095" spans="1:14" x14ac:dyDescent="0.3">
      <c r="A1095" s="27"/>
      <c r="B1095" s="41"/>
      <c r="C1095" s="71"/>
      <c r="D1095" s="28"/>
      <c r="E1095" s="29"/>
      <c r="F1095" s="56"/>
      <c r="G1095" s="39"/>
      <c r="H1095" s="51"/>
      <c r="I1095" s="45"/>
      <c r="J1095" s="17"/>
      <c r="K1095" s="18" t="str">
        <f t="shared" si="18"/>
        <v xml:space="preserve"> </v>
      </c>
      <c r="L1095" s="34"/>
      <c r="M1095" s="82"/>
      <c r="N1095" s="37"/>
    </row>
    <row r="1096" spans="1:14" x14ac:dyDescent="0.3">
      <c r="A1096" s="27"/>
      <c r="B1096" s="41"/>
      <c r="C1096" s="71"/>
      <c r="D1096" s="28"/>
      <c r="E1096" s="29"/>
      <c r="F1096" s="56"/>
      <c r="G1096" s="39"/>
      <c r="H1096" s="51"/>
      <c r="I1096" s="45"/>
      <c r="J1096" s="17"/>
      <c r="K1096" s="18" t="str">
        <f t="shared" si="18"/>
        <v xml:space="preserve"> </v>
      </c>
      <c r="L1096" s="34"/>
      <c r="M1096" s="82"/>
      <c r="N1096" s="37"/>
    </row>
    <row r="1097" spans="1:14" x14ac:dyDescent="0.3">
      <c r="A1097" s="27"/>
      <c r="B1097" s="41"/>
      <c r="C1097" s="71"/>
      <c r="D1097" s="28"/>
      <c r="E1097" s="29"/>
      <c r="F1097" s="56"/>
      <c r="G1097" s="39"/>
      <c r="H1097" s="51"/>
      <c r="I1097" s="45"/>
      <c r="J1097" s="17"/>
      <c r="K1097" s="18" t="str">
        <f t="shared" si="18"/>
        <v xml:space="preserve"> </v>
      </c>
      <c r="L1097" s="34"/>
      <c r="M1097" s="82"/>
      <c r="N1097" s="37"/>
    </row>
    <row r="1098" spans="1:14" x14ac:dyDescent="0.3">
      <c r="A1098" s="27"/>
      <c r="B1098" s="41"/>
      <c r="C1098" s="71"/>
      <c r="D1098" s="28"/>
      <c r="E1098" s="29"/>
      <c r="F1098" s="56"/>
      <c r="G1098" s="39"/>
      <c r="H1098" s="51"/>
      <c r="I1098" s="45"/>
      <c r="J1098" s="17"/>
      <c r="K1098" s="18" t="str">
        <f t="shared" si="18"/>
        <v xml:space="preserve"> </v>
      </c>
      <c r="L1098" s="34"/>
      <c r="M1098" s="82"/>
      <c r="N1098" s="37"/>
    </row>
    <row r="1099" spans="1:14" x14ac:dyDescent="0.3">
      <c r="A1099" s="27"/>
      <c r="B1099" s="41"/>
      <c r="C1099" s="71"/>
      <c r="D1099" s="28"/>
      <c r="E1099" s="29"/>
      <c r="F1099" s="56"/>
      <c r="G1099" s="39"/>
      <c r="H1099" s="51"/>
      <c r="I1099" s="45"/>
      <c r="J1099" s="17"/>
      <c r="K1099" s="18" t="str">
        <f t="shared" si="18"/>
        <v xml:space="preserve"> </v>
      </c>
      <c r="L1099" s="34"/>
      <c r="M1099" s="82"/>
      <c r="N1099" s="37"/>
    </row>
    <row r="1100" spans="1:14" x14ac:dyDescent="0.3">
      <c r="A1100" s="27"/>
      <c r="B1100" s="41"/>
      <c r="C1100" s="71"/>
      <c r="D1100" s="28"/>
      <c r="E1100" s="29"/>
      <c r="F1100" s="56"/>
      <c r="G1100" s="39"/>
      <c r="H1100" s="51"/>
      <c r="I1100" s="45"/>
      <c r="J1100" s="17"/>
      <c r="K1100" s="18" t="str">
        <f t="shared" si="18"/>
        <v xml:space="preserve"> </v>
      </c>
      <c r="L1100" s="34"/>
      <c r="M1100" s="82"/>
      <c r="N1100" s="37"/>
    </row>
    <row r="1101" spans="1:14" x14ac:dyDescent="0.3">
      <c r="A1101" s="27"/>
      <c r="B1101" s="41"/>
      <c r="C1101" s="71"/>
      <c r="D1101" s="28"/>
      <c r="E1101" s="29"/>
      <c r="F1101" s="56"/>
      <c r="G1101" s="39"/>
      <c r="H1101" s="51"/>
      <c r="I1101" s="45"/>
      <c r="J1101" s="17"/>
      <c r="K1101" s="18" t="str">
        <f t="shared" si="18"/>
        <v xml:space="preserve"> </v>
      </c>
      <c r="L1101" s="34"/>
      <c r="M1101" s="82"/>
      <c r="N1101" s="37"/>
    </row>
    <row r="1102" spans="1:14" x14ac:dyDescent="0.3">
      <c r="A1102" s="27"/>
      <c r="B1102" s="41"/>
      <c r="C1102" s="71"/>
      <c r="D1102" s="28"/>
      <c r="E1102" s="29"/>
      <c r="F1102" s="56"/>
      <c r="G1102" s="39"/>
      <c r="H1102" s="51"/>
      <c r="I1102" s="45"/>
      <c r="J1102" s="17"/>
      <c r="K1102" s="18" t="str">
        <f t="shared" si="18"/>
        <v xml:space="preserve"> </v>
      </c>
      <c r="L1102" s="34"/>
      <c r="M1102" s="82"/>
      <c r="N1102" s="37"/>
    </row>
    <row r="1103" spans="1:14" x14ac:dyDescent="0.3">
      <c r="A1103" s="27"/>
      <c r="B1103" s="41"/>
      <c r="C1103" s="71"/>
      <c r="D1103" s="28"/>
      <c r="E1103" s="29"/>
      <c r="F1103" s="56"/>
      <c r="G1103" s="39"/>
      <c r="H1103" s="51"/>
      <c r="I1103" s="45"/>
      <c r="J1103" s="17"/>
      <c r="K1103" s="18" t="str">
        <f t="shared" si="18"/>
        <v xml:space="preserve"> </v>
      </c>
      <c r="L1103" s="34"/>
      <c r="M1103" s="82"/>
      <c r="N1103" s="37"/>
    </row>
    <row r="1104" spans="1:14" x14ac:dyDescent="0.3">
      <c r="A1104" s="27"/>
      <c r="B1104" s="41"/>
      <c r="C1104" s="71"/>
      <c r="D1104" s="28"/>
      <c r="E1104" s="29"/>
      <c r="F1104" s="56"/>
      <c r="G1104" s="39"/>
      <c r="H1104" s="51"/>
      <c r="I1104" s="45"/>
      <c r="J1104" s="17"/>
      <c r="K1104" s="18" t="str">
        <f t="shared" si="18"/>
        <v xml:space="preserve"> </v>
      </c>
      <c r="L1104" s="34"/>
      <c r="M1104" s="82"/>
      <c r="N1104" s="37"/>
    </row>
    <row r="1105" spans="1:14" x14ac:dyDescent="0.3">
      <c r="A1105" s="27"/>
      <c r="B1105" s="41"/>
      <c r="C1105" s="71"/>
      <c r="D1105" s="28"/>
      <c r="E1105" s="29"/>
      <c r="F1105" s="56"/>
      <c r="G1105" s="39"/>
      <c r="H1105" s="51"/>
      <c r="I1105" s="45"/>
      <c r="J1105" s="17"/>
      <c r="K1105" s="18" t="str">
        <f t="shared" si="18"/>
        <v xml:space="preserve"> </v>
      </c>
      <c r="L1105" s="34"/>
      <c r="M1105" s="82"/>
      <c r="N1105" s="37"/>
    </row>
    <row r="1106" spans="1:14" x14ac:dyDescent="0.3">
      <c r="A1106" s="27"/>
      <c r="B1106" s="41"/>
      <c r="C1106" s="71"/>
      <c r="D1106" s="28"/>
      <c r="E1106" s="29"/>
      <c r="F1106" s="56"/>
      <c r="G1106" s="39"/>
      <c r="H1106" s="51"/>
      <c r="I1106" s="45"/>
      <c r="J1106" s="17"/>
      <c r="K1106" s="18" t="str">
        <f t="shared" si="18"/>
        <v xml:space="preserve"> </v>
      </c>
      <c r="L1106" s="34"/>
      <c r="M1106" s="82"/>
      <c r="N1106" s="37"/>
    </row>
    <row r="1107" spans="1:14" x14ac:dyDescent="0.3">
      <c r="A1107" s="27"/>
      <c r="B1107" s="41"/>
      <c r="C1107" s="71"/>
      <c r="D1107" s="28"/>
      <c r="E1107" s="29"/>
      <c r="F1107" s="56"/>
      <c r="G1107" s="39"/>
      <c r="H1107" s="51"/>
      <c r="I1107" s="45"/>
      <c r="J1107" s="17"/>
      <c r="K1107" s="18" t="str">
        <f t="shared" si="18"/>
        <v xml:space="preserve"> </v>
      </c>
      <c r="L1107" s="34"/>
      <c r="M1107" s="82"/>
      <c r="N1107" s="37"/>
    </row>
    <row r="1108" spans="1:14" x14ac:dyDescent="0.3">
      <c r="A1108" s="27"/>
      <c r="B1108" s="41"/>
      <c r="C1108" s="71"/>
      <c r="D1108" s="28"/>
      <c r="E1108" s="29"/>
      <c r="F1108" s="56"/>
      <c r="G1108" s="39"/>
      <c r="H1108" s="51"/>
      <c r="I1108" s="45"/>
      <c r="J1108" s="17"/>
      <c r="K1108" s="18" t="str">
        <f t="shared" si="18"/>
        <v xml:space="preserve"> </v>
      </c>
      <c r="L1108" s="34"/>
      <c r="M1108" s="82"/>
      <c r="N1108" s="37"/>
    </row>
    <row r="1109" spans="1:14" x14ac:dyDescent="0.3">
      <c r="A1109" s="27"/>
      <c r="B1109" s="41"/>
      <c r="C1109" s="71"/>
      <c r="D1109" s="28"/>
      <c r="E1109" s="29"/>
      <c r="F1109" s="56"/>
      <c r="G1109" s="39"/>
      <c r="H1109" s="51"/>
      <c r="I1109" s="45"/>
      <c r="J1109" s="17"/>
      <c r="K1109" s="18" t="str">
        <f t="shared" si="18"/>
        <v xml:space="preserve"> </v>
      </c>
      <c r="L1109" s="34"/>
      <c r="M1109" s="82"/>
      <c r="N1109" s="37"/>
    </row>
    <row r="1110" spans="1:14" x14ac:dyDescent="0.3">
      <c r="A1110" s="27"/>
      <c r="B1110" s="41"/>
      <c r="C1110" s="71"/>
      <c r="D1110" s="28"/>
      <c r="E1110" s="29"/>
      <c r="F1110" s="56"/>
      <c r="G1110" s="39"/>
      <c r="H1110" s="51"/>
      <c r="I1110" s="45"/>
      <c r="J1110" s="17"/>
      <c r="K1110" s="18" t="str">
        <f t="shared" si="18"/>
        <v xml:space="preserve"> </v>
      </c>
      <c r="L1110" s="34"/>
      <c r="M1110" s="82"/>
      <c r="N1110" s="37"/>
    </row>
    <row r="1111" spans="1:14" x14ac:dyDescent="0.3">
      <c r="A1111" s="26"/>
      <c r="B1111" s="41"/>
      <c r="C1111" s="71"/>
      <c r="D1111" s="28"/>
      <c r="E1111" s="29"/>
      <c r="F1111" s="56"/>
      <c r="G1111" s="39"/>
      <c r="H1111" s="51"/>
      <c r="I1111" s="45"/>
      <c r="J1111" s="17"/>
      <c r="K1111" s="18" t="str">
        <f t="shared" si="18"/>
        <v xml:space="preserve"> </v>
      </c>
      <c r="L1111" s="34"/>
      <c r="M1111" s="82"/>
      <c r="N1111" s="37"/>
    </row>
    <row r="1112" spans="1:14" x14ac:dyDescent="0.3">
      <c r="A1112" s="27"/>
      <c r="B1112" s="41"/>
      <c r="C1112" s="71"/>
      <c r="D1112" s="28"/>
      <c r="E1112" s="29"/>
      <c r="F1112" s="56"/>
      <c r="G1112" s="39"/>
      <c r="H1112" s="51"/>
      <c r="I1112" s="45"/>
      <c r="J1112" s="17"/>
      <c r="K1112" s="18" t="str">
        <f t="shared" si="18"/>
        <v xml:space="preserve"> </v>
      </c>
      <c r="L1112" s="34"/>
      <c r="M1112" s="82"/>
      <c r="N1112" s="37"/>
    </row>
    <row r="1113" spans="1:14" x14ac:dyDescent="0.3">
      <c r="A1113" s="27"/>
      <c r="B1113" s="41"/>
      <c r="C1113" s="71"/>
      <c r="D1113" s="28"/>
      <c r="E1113" s="29"/>
      <c r="F1113" s="56"/>
      <c r="G1113" s="39"/>
      <c r="H1113" s="51"/>
      <c r="I1113" s="45"/>
      <c r="J1113" s="17"/>
      <c r="K1113" s="18" t="str">
        <f t="shared" si="18"/>
        <v xml:space="preserve"> </v>
      </c>
      <c r="L1113" s="34"/>
      <c r="M1113" s="82"/>
      <c r="N1113" s="37"/>
    </row>
    <row r="1114" spans="1:14" x14ac:dyDescent="0.3">
      <c r="A1114" s="27"/>
      <c r="B1114" s="41"/>
      <c r="C1114" s="71"/>
      <c r="D1114" s="28"/>
      <c r="E1114" s="29"/>
      <c r="F1114" s="56"/>
      <c r="G1114" s="39"/>
      <c r="H1114" s="51"/>
      <c r="I1114" s="45"/>
      <c r="J1114" s="17"/>
      <c r="K1114" s="18" t="str">
        <f t="shared" si="18"/>
        <v xml:space="preserve"> </v>
      </c>
      <c r="L1114" s="34"/>
      <c r="M1114" s="82"/>
      <c r="N1114" s="37"/>
    </row>
    <row r="1115" spans="1:14" x14ac:dyDescent="0.3">
      <c r="A1115" s="27"/>
      <c r="B1115" s="41"/>
      <c r="C1115" s="71"/>
      <c r="D1115" s="28"/>
      <c r="E1115" s="29"/>
      <c r="F1115" s="56"/>
      <c r="G1115" s="39"/>
      <c r="H1115" s="51"/>
      <c r="I1115" s="45"/>
      <c r="J1115" s="17"/>
      <c r="K1115" s="18" t="str">
        <f t="shared" si="18"/>
        <v xml:space="preserve"> </v>
      </c>
      <c r="L1115" s="34"/>
      <c r="M1115" s="82"/>
      <c r="N1115" s="37"/>
    </row>
    <row r="1116" spans="1:14" x14ac:dyDescent="0.3">
      <c r="A1116" s="27"/>
      <c r="B1116" s="41"/>
      <c r="C1116" s="71"/>
      <c r="D1116" s="28"/>
      <c r="E1116" s="29"/>
      <c r="F1116" s="56"/>
      <c r="G1116" s="39"/>
      <c r="H1116" s="51"/>
      <c r="I1116" s="45"/>
      <c r="J1116" s="17"/>
      <c r="K1116" s="18" t="str">
        <f t="shared" si="18"/>
        <v xml:space="preserve"> </v>
      </c>
      <c r="L1116" s="34"/>
      <c r="M1116" s="82"/>
      <c r="N1116" s="37"/>
    </row>
    <row r="1117" spans="1:14" x14ac:dyDescent="0.3">
      <c r="A1117" s="27"/>
      <c r="B1117" s="41"/>
      <c r="C1117" s="71"/>
      <c r="D1117" s="28"/>
      <c r="E1117" s="29"/>
      <c r="F1117" s="56"/>
      <c r="G1117" s="39"/>
      <c r="H1117" s="51"/>
      <c r="I1117" s="45"/>
      <c r="J1117" s="17"/>
      <c r="K1117" s="18" t="str">
        <f t="shared" si="18"/>
        <v xml:space="preserve"> </v>
      </c>
      <c r="L1117" s="34"/>
      <c r="M1117" s="82"/>
      <c r="N1117" s="37"/>
    </row>
    <row r="1118" spans="1:14" x14ac:dyDescent="0.3">
      <c r="A1118" s="27"/>
      <c r="B1118" s="41"/>
      <c r="C1118" s="71"/>
      <c r="D1118" s="28"/>
      <c r="E1118" s="29"/>
      <c r="F1118" s="56"/>
      <c r="G1118" s="39"/>
      <c r="H1118" s="51"/>
      <c r="I1118" s="45"/>
      <c r="J1118" s="17"/>
      <c r="K1118" s="18" t="str">
        <f t="shared" si="18"/>
        <v xml:space="preserve"> </v>
      </c>
      <c r="L1118" s="34"/>
      <c r="M1118" s="82"/>
      <c r="N1118" s="37"/>
    </row>
    <row r="1119" spans="1:14" x14ac:dyDescent="0.3">
      <c r="A1119" s="27"/>
      <c r="B1119" s="41"/>
      <c r="C1119" s="71"/>
      <c r="D1119" s="28"/>
      <c r="E1119" s="29"/>
      <c r="F1119" s="56"/>
      <c r="G1119" s="39"/>
      <c r="H1119" s="51"/>
      <c r="I1119" s="45"/>
      <c r="J1119" s="17"/>
      <c r="K1119" s="18" t="str">
        <f t="shared" si="18"/>
        <v xml:space="preserve"> </v>
      </c>
      <c r="L1119" s="34"/>
      <c r="M1119" s="82"/>
      <c r="N1119" s="37"/>
    </row>
    <row r="1120" spans="1:14" x14ac:dyDescent="0.3">
      <c r="A1120" s="27"/>
      <c r="B1120" s="41"/>
      <c r="C1120" s="71"/>
      <c r="D1120" s="28"/>
      <c r="E1120" s="29"/>
      <c r="F1120" s="56"/>
      <c r="G1120" s="39"/>
      <c r="H1120" s="51"/>
      <c r="I1120" s="45"/>
      <c r="J1120" s="17"/>
      <c r="K1120" s="18" t="str">
        <f t="shared" si="18"/>
        <v xml:space="preserve"> </v>
      </c>
      <c r="L1120" s="34"/>
      <c r="M1120" s="82"/>
      <c r="N1120" s="37"/>
    </row>
    <row r="1121" spans="1:14" x14ac:dyDescent="0.3">
      <c r="A1121" s="27"/>
      <c r="B1121" s="41"/>
      <c r="C1121" s="71"/>
      <c r="D1121" s="28"/>
      <c r="E1121" s="29"/>
      <c r="F1121" s="56"/>
      <c r="G1121" s="39"/>
      <c r="H1121" s="51"/>
      <c r="I1121" s="45"/>
      <c r="J1121" s="17"/>
      <c r="K1121" s="18" t="str">
        <f t="shared" si="18"/>
        <v xml:space="preserve"> </v>
      </c>
      <c r="L1121" s="34"/>
      <c r="M1121" s="82"/>
      <c r="N1121" s="37"/>
    </row>
    <row r="1122" spans="1:14" x14ac:dyDescent="0.3">
      <c r="A1122" s="27"/>
      <c r="B1122" s="41"/>
      <c r="C1122" s="71"/>
      <c r="D1122" s="28"/>
      <c r="E1122" s="29"/>
      <c r="F1122" s="56"/>
      <c r="G1122" s="39"/>
      <c r="H1122" s="51"/>
      <c r="I1122" s="45"/>
      <c r="J1122" s="17"/>
      <c r="K1122" s="18" t="str">
        <f t="shared" si="18"/>
        <v xml:space="preserve"> </v>
      </c>
      <c r="L1122" s="34"/>
      <c r="M1122" s="82"/>
      <c r="N1122" s="37"/>
    </row>
    <row r="1123" spans="1:14" x14ac:dyDescent="0.3">
      <c r="A1123" s="27"/>
      <c r="B1123" s="41"/>
      <c r="C1123" s="71"/>
      <c r="D1123" s="28"/>
      <c r="E1123" s="29"/>
      <c r="F1123" s="56"/>
      <c r="G1123" s="39"/>
      <c r="H1123" s="51"/>
      <c r="I1123" s="45"/>
      <c r="J1123" s="17"/>
      <c r="K1123" s="18" t="str">
        <f t="shared" si="18"/>
        <v xml:space="preserve"> </v>
      </c>
      <c r="L1123" s="34"/>
      <c r="M1123" s="82"/>
      <c r="N1123" s="37"/>
    </row>
    <row r="1124" spans="1:14" x14ac:dyDescent="0.3">
      <c r="A1124" s="27"/>
      <c r="B1124" s="41"/>
      <c r="C1124" s="71"/>
      <c r="D1124" s="28"/>
      <c r="E1124" s="29"/>
      <c r="F1124" s="56"/>
      <c r="G1124" s="39"/>
      <c r="H1124" s="51"/>
      <c r="I1124" s="45"/>
      <c r="J1124" s="17"/>
      <c r="K1124" s="18" t="str">
        <f t="shared" si="18"/>
        <v xml:space="preserve"> </v>
      </c>
      <c r="L1124" s="34"/>
      <c r="M1124" s="82"/>
      <c r="N1124" s="37"/>
    </row>
    <row r="1125" spans="1:14" x14ac:dyDescent="0.3">
      <c r="A1125" s="27"/>
      <c r="B1125" s="41"/>
      <c r="C1125" s="71"/>
      <c r="D1125" s="28"/>
      <c r="E1125" s="29"/>
      <c r="F1125" s="56"/>
      <c r="G1125" s="39"/>
      <c r="H1125" s="51"/>
      <c r="I1125" s="45"/>
      <c r="J1125" s="17"/>
      <c r="K1125" s="18" t="str">
        <f t="shared" si="18"/>
        <v xml:space="preserve"> </v>
      </c>
      <c r="L1125" s="34"/>
      <c r="M1125" s="82"/>
      <c r="N1125" s="37"/>
    </row>
    <row r="1126" spans="1:14" x14ac:dyDescent="0.3">
      <c r="A1126" s="27"/>
      <c r="B1126" s="41"/>
      <c r="C1126" s="71"/>
      <c r="D1126" s="28"/>
      <c r="E1126" s="29"/>
      <c r="F1126" s="56"/>
      <c r="G1126" s="39"/>
      <c r="H1126" s="51"/>
      <c r="I1126" s="45"/>
      <c r="J1126" s="17"/>
      <c r="K1126" s="18" t="str">
        <f t="shared" si="18"/>
        <v xml:space="preserve"> </v>
      </c>
      <c r="L1126" s="34"/>
      <c r="M1126" s="82"/>
      <c r="N1126" s="37"/>
    </row>
    <row r="1127" spans="1:14" x14ac:dyDescent="0.3">
      <c r="A1127" s="27"/>
      <c r="B1127" s="41"/>
      <c r="C1127" s="71"/>
      <c r="D1127" s="28"/>
      <c r="E1127" s="29"/>
      <c r="F1127" s="56"/>
      <c r="G1127" s="39"/>
      <c r="H1127" s="51"/>
      <c r="I1127" s="45"/>
      <c r="J1127" s="17"/>
      <c r="K1127" s="18" t="str">
        <f t="shared" si="18"/>
        <v xml:space="preserve"> </v>
      </c>
      <c r="L1127" s="34"/>
      <c r="M1127" s="82"/>
      <c r="N1127" s="37"/>
    </row>
    <row r="1128" spans="1:14" x14ac:dyDescent="0.3">
      <c r="A1128" s="27"/>
      <c r="B1128" s="41"/>
      <c r="C1128" s="71"/>
      <c r="D1128" s="28"/>
      <c r="E1128" s="29"/>
      <c r="F1128" s="56"/>
      <c r="G1128" s="39"/>
      <c r="H1128" s="51"/>
      <c r="I1128" s="45"/>
      <c r="J1128" s="17"/>
      <c r="K1128" s="18" t="str">
        <f t="shared" si="18"/>
        <v xml:space="preserve"> </v>
      </c>
      <c r="L1128" s="34"/>
      <c r="M1128" s="82"/>
      <c r="N1128" s="37"/>
    </row>
    <row r="1129" spans="1:14" x14ac:dyDescent="0.3">
      <c r="A1129" s="27"/>
      <c r="B1129" s="41"/>
      <c r="C1129" s="71"/>
      <c r="D1129" s="28"/>
      <c r="E1129" s="29"/>
      <c r="F1129" s="56"/>
      <c r="G1129" s="39"/>
      <c r="H1129" s="51"/>
      <c r="I1129" s="45"/>
      <c r="J1129" s="17"/>
      <c r="K1129" s="18" t="str">
        <f t="shared" si="18"/>
        <v xml:space="preserve"> </v>
      </c>
      <c r="L1129" s="34"/>
      <c r="M1129" s="82"/>
      <c r="N1129" s="37"/>
    </row>
    <row r="1130" spans="1:14" x14ac:dyDescent="0.3">
      <c r="A1130" s="27"/>
      <c r="B1130" s="41"/>
      <c r="C1130" s="71"/>
      <c r="D1130" s="28"/>
      <c r="E1130" s="29"/>
      <c r="F1130" s="56"/>
      <c r="G1130" s="39"/>
      <c r="H1130" s="51"/>
      <c r="I1130" s="45"/>
      <c r="J1130" s="17"/>
      <c r="K1130" s="18" t="str">
        <f t="shared" si="18"/>
        <v xml:space="preserve"> </v>
      </c>
      <c r="L1130" s="34"/>
      <c r="M1130" s="82"/>
      <c r="N1130" s="37"/>
    </row>
    <row r="1131" spans="1:14" x14ac:dyDescent="0.3">
      <c r="A1131" s="27"/>
      <c r="B1131" s="41"/>
      <c r="C1131" s="71"/>
      <c r="D1131" s="28"/>
      <c r="E1131" s="29"/>
      <c r="F1131" s="56"/>
      <c r="G1131" s="39"/>
      <c r="H1131" s="51"/>
      <c r="I1131" s="45"/>
      <c r="J1131" s="17"/>
      <c r="K1131" s="18" t="str">
        <f t="shared" si="18"/>
        <v xml:space="preserve"> </v>
      </c>
      <c r="L1131" s="34"/>
      <c r="M1131" s="82"/>
      <c r="N1131" s="37"/>
    </row>
    <row r="1132" spans="1:14" x14ac:dyDescent="0.3">
      <c r="A1132" s="27"/>
      <c r="B1132" s="41"/>
      <c r="C1132" s="71"/>
      <c r="D1132" s="28"/>
      <c r="E1132" s="29"/>
      <c r="F1132" s="56"/>
      <c r="G1132" s="39"/>
      <c r="H1132" s="51"/>
      <c r="I1132" s="45"/>
      <c r="J1132" s="17"/>
      <c r="K1132" s="18" t="str">
        <f t="shared" si="18"/>
        <v xml:space="preserve"> </v>
      </c>
      <c r="L1132" s="34"/>
      <c r="M1132" s="82"/>
      <c r="N1132" s="37"/>
    </row>
    <row r="1133" spans="1:14" x14ac:dyDescent="0.3">
      <c r="A1133" s="26"/>
      <c r="B1133" s="41"/>
      <c r="C1133" s="71"/>
      <c r="D1133" s="28"/>
      <c r="E1133" s="29"/>
      <c r="F1133" s="56"/>
      <c r="G1133" s="39"/>
      <c r="H1133" s="51"/>
      <c r="I1133" s="45"/>
      <c r="J1133" s="17"/>
      <c r="K1133" s="18" t="str">
        <f t="shared" si="18"/>
        <v xml:space="preserve"> </v>
      </c>
      <c r="L1133" s="34"/>
      <c r="M1133" s="82"/>
      <c r="N1133" s="37"/>
    </row>
    <row r="1134" spans="1:14" x14ac:dyDescent="0.3">
      <c r="A1134" s="27"/>
      <c r="B1134" s="41"/>
      <c r="C1134" s="71"/>
      <c r="D1134" s="28"/>
      <c r="E1134" s="29"/>
      <c r="F1134" s="56"/>
      <c r="G1134" s="39"/>
      <c r="H1134" s="51"/>
      <c r="I1134" s="45"/>
      <c r="J1134" s="17"/>
      <c r="K1134" s="18" t="str">
        <f t="shared" si="18"/>
        <v xml:space="preserve"> </v>
      </c>
      <c r="L1134" s="34"/>
      <c r="M1134" s="82"/>
      <c r="N1134" s="37"/>
    </row>
    <row r="1135" spans="1:14" x14ac:dyDescent="0.3">
      <c r="A1135" s="27"/>
      <c r="B1135" s="41"/>
      <c r="C1135" s="71"/>
      <c r="D1135" s="28"/>
      <c r="E1135" s="29"/>
      <c r="F1135" s="56"/>
      <c r="G1135" s="39"/>
      <c r="H1135" s="51"/>
      <c r="I1135" s="45"/>
      <c r="J1135" s="17"/>
      <c r="K1135" s="18" t="str">
        <f t="shared" si="18"/>
        <v xml:space="preserve"> </v>
      </c>
      <c r="L1135" s="34"/>
      <c r="M1135" s="82"/>
      <c r="N1135" s="37"/>
    </row>
    <row r="1136" spans="1:14" x14ac:dyDescent="0.3">
      <c r="A1136" s="27"/>
      <c r="B1136" s="41"/>
      <c r="C1136" s="71"/>
      <c r="D1136" s="28"/>
      <c r="E1136" s="29"/>
      <c r="F1136" s="56"/>
      <c r="G1136" s="39"/>
      <c r="H1136" s="51"/>
      <c r="I1136" s="45"/>
      <c r="J1136" s="17"/>
      <c r="K1136" s="18" t="str">
        <f t="shared" si="18"/>
        <v xml:space="preserve"> </v>
      </c>
      <c r="L1136" s="34"/>
      <c r="M1136" s="82"/>
      <c r="N1136" s="37"/>
    </row>
    <row r="1137" spans="1:14" x14ac:dyDescent="0.3">
      <c r="A1137" s="27"/>
      <c r="B1137" s="41"/>
      <c r="C1137" s="71"/>
      <c r="D1137" s="28"/>
      <c r="E1137" s="29"/>
      <c r="F1137" s="56"/>
      <c r="G1137" s="39"/>
      <c r="H1137" s="51"/>
      <c r="I1137" s="45"/>
      <c r="J1137" s="17"/>
      <c r="K1137" s="18" t="str">
        <f t="shared" si="18"/>
        <v xml:space="preserve"> </v>
      </c>
      <c r="L1137" s="34"/>
      <c r="M1137" s="82"/>
      <c r="N1137" s="37"/>
    </row>
    <row r="1138" spans="1:14" x14ac:dyDescent="0.3">
      <c r="A1138" s="27"/>
      <c r="B1138" s="41"/>
      <c r="C1138" s="71"/>
      <c r="D1138" s="28"/>
      <c r="E1138" s="29"/>
      <c r="F1138" s="56"/>
      <c r="G1138" s="39"/>
      <c r="H1138" s="51"/>
      <c r="I1138" s="45"/>
      <c r="J1138" s="17"/>
      <c r="K1138" s="18" t="str">
        <f t="shared" si="18"/>
        <v xml:space="preserve"> </v>
      </c>
      <c r="L1138" s="34"/>
      <c r="M1138" s="82"/>
      <c r="N1138" s="37"/>
    </row>
    <row r="1139" spans="1:14" x14ac:dyDescent="0.3">
      <c r="A1139" s="27"/>
      <c r="B1139" s="41"/>
      <c r="C1139" s="71"/>
      <c r="D1139" s="28"/>
      <c r="E1139" s="29"/>
      <c r="F1139" s="56"/>
      <c r="G1139" s="39"/>
      <c r="H1139" s="51"/>
      <c r="I1139" s="45"/>
      <c r="J1139" s="17"/>
      <c r="K1139" s="18" t="str">
        <f t="shared" si="18"/>
        <v xml:space="preserve"> </v>
      </c>
      <c r="L1139" s="34"/>
      <c r="M1139" s="82"/>
      <c r="N1139" s="37"/>
    </row>
    <row r="1140" spans="1:14" x14ac:dyDescent="0.3">
      <c r="A1140" s="27"/>
      <c r="B1140" s="41"/>
      <c r="C1140" s="71"/>
      <c r="D1140" s="28"/>
      <c r="E1140" s="29"/>
      <c r="F1140" s="56"/>
      <c r="G1140" s="39"/>
      <c r="H1140" s="51"/>
      <c r="I1140" s="45"/>
      <c r="J1140" s="17"/>
      <c r="K1140" s="18" t="str">
        <f t="shared" si="18"/>
        <v xml:space="preserve"> </v>
      </c>
      <c r="L1140" s="34"/>
      <c r="M1140" s="82"/>
      <c r="N1140" s="37"/>
    </row>
    <row r="1141" spans="1:14" x14ac:dyDescent="0.3">
      <c r="A1141" s="27"/>
      <c r="B1141" s="41"/>
      <c r="C1141" s="71"/>
      <c r="D1141" s="28"/>
      <c r="E1141" s="29"/>
      <c r="F1141" s="56"/>
      <c r="G1141" s="39"/>
      <c r="H1141" s="51"/>
      <c r="I1141" s="45"/>
      <c r="J1141" s="17"/>
      <c r="K1141" s="18" t="str">
        <f t="shared" si="18"/>
        <v xml:space="preserve"> </v>
      </c>
      <c r="L1141" s="34"/>
      <c r="M1141" s="82"/>
      <c r="N1141" s="37"/>
    </row>
    <row r="1142" spans="1:14" x14ac:dyDescent="0.3">
      <c r="A1142" s="27"/>
      <c r="B1142" s="41"/>
      <c r="C1142" s="71"/>
      <c r="D1142" s="28"/>
      <c r="E1142" s="29"/>
      <c r="F1142" s="56"/>
      <c r="G1142" s="39"/>
      <c r="H1142" s="51"/>
      <c r="I1142" s="45"/>
      <c r="J1142" s="17"/>
      <c r="K1142" s="18" t="str">
        <f t="shared" si="18"/>
        <v xml:space="preserve"> </v>
      </c>
      <c r="L1142" s="34"/>
      <c r="M1142" s="82"/>
      <c r="N1142" s="37"/>
    </row>
    <row r="1143" spans="1:14" x14ac:dyDescent="0.3">
      <c r="A1143" s="27"/>
      <c r="B1143" s="41"/>
      <c r="C1143" s="71"/>
      <c r="D1143" s="28"/>
      <c r="E1143" s="29"/>
      <c r="F1143" s="56"/>
      <c r="G1143" s="39"/>
      <c r="H1143" s="51"/>
      <c r="I1143" s="45"/>
      <c r="J1143" s="17"/>
      <c r="K1143" s="18" t="str">
        <f t="shared" si="18"/>
        <v xml:space="preserve"> </v>
      </c>
      <c r="L1143" s="34"/>
      <c r="M1143" s="82"/>
      <c r="N1143" s="37"/>
    </row>
    <row r="1144" spans="1:14" x14ac:dyDescent="0.3">
      <c r="A1144" s="27"/>
      <c r="B1144" s="41"/>
      <c r="C1144" s="71"/>
      <c r="D1144" s="28"/>
      <c r="E1144" s="29"/>
      <c r="F1144" s="56"/>
      <c r="G1144" s="39"/>
      <c r="H1144" s="51"/>
      <c r="I1144" s="45"/>
      <c r="J1144" s="17"/>
      <c r="K1144" s="18" t="str">
        <f t="shared" ref="K1144:K1201" si="19">IF(I1144,IF(ISNUMBER(J1144),J1144*I1144," ")," ")</f>
        <v xml:space="preserve"> </v>
      </c>
      <c r="L1144" s="34"/>
      <c r="M1144" s="82"/>
      <c r="N1144" s="37"/>
    </row>
    <row r="1145" spans="1:14" x14ac:dyDescent="0.3">
      <c r="A1145" s="27"/>
      <c r="B1145" s="41"/>
      <c r="C1145" s="71"/>
      <c r="D1145" s="28"/>
      <c r="E1145" s="29"/>
      <c r="F1145" s="56"/>
      <c r="G1145" s="39"/>
      <c r="H1145" s="51"/>
      <c r="I1145" s="45"/>
      <c r="J1145" s="17"/>
      <c r="K1145" s="18" t="str">
        <f t="shared" si="19"/>
        <v xml:space="preserve"> </v>
      </c>
      <c r="L1145" s="34"/>
      <c r="M1145" s="82"/>
      <c r="N1145" s="37"/>
    </row>
    <row r="1146" spans="1:14" x14ac:dyDescent="0.3">
      <c r="A1146" s="27"/>
      <c r="B1146" s="41"/>
      <c r="C1146" s="71"/>
      <c r="D1146" s="28"/>
      <c r="E1146" s="29"/>
      <c r="F1146" s="56"/>
      <c r="G1146" s="39"/>
      <c r="H1146" s="51"/>
      <c r="I1146" s="45"/>
      <c r="J1146" s="17"/>
      <c r="K1146" s="18" t="str">
        <f t="shared" si="19"/>
        <v xml:space="preserve"> </v>
      </c>
      <c r="L1146" s="34"/>
      <c r="M1146" s="82"/>
      <c r="N1146" s="37"/>
    </row>
    <row r="1147" spans="1:14" x14ac:dyDescent="0.3">
      <c r="A1147" s="27"/>
      <c r="B1147" s="41"/>
      <c r="C1147" s="71"/>
      <c r="D1147" s="28"/>
      <c r="E1147" s="29"/>
      <c r="F1147" s="56"/>
      <c r="G1147" s="39"/>
      <c r="H1147" s="51"/>
      <c r="I1147" s="45"/>
      <c r="J1147" s="17"/>
      <c r="K1147" s="18" t="str">
        <f t="shared" si="19"/>
        <v xml:space="preserve"> </v>
      </c>
      <c r="L1147" s="34"/>
      <c r="M1147" s="82"/>
      <c r="N1147" s="37"/>
    </row>
    <row r="1148" spans="1:14" x14ac:dyDescent="0.3">
      <c r="A1148" s="27"/>
      <c r="B1148" s="41"/>
      <c r="C1148" s="71"/>
      <c r="D1148" s="28"/>
      <c r="E1148" s="29"/>
      <c r="F1148" s="56"/>
      <c r="G1148" s="39"/>
      <c r="H1148" s="51"/>
      <c r="I1148" s="45"/>
      <c r="J1148" s="17"/>
      <c r="K1148" s="18" t="str">
        <f t="shared" si="19"/>
        <v xml:space="preserve"> </v>
      </c>
      <c r="L1148" s="34"/>
      <c r="M1148" s="82"/>
      <c r="N1148" s="37"/>
    </row>
    <row r="1149" spans="1:14" x14ac:dyDescent="0.3">
      <c r="A1149" s="27"/>
      <c r="B1149" s="41"/>
      <c r="C1149" s="71"/>
      <c r="D1149" s="28"/>
      <c r="E1149" s="29"/>
      <c r="F1149" s="56"/>
      <c r="G1149" s="39"/>
      <c r="H1149" s="51"/>
      <c r="I1149" s="45"/>
      <c r="J1149" s="17"/>
      <c r="K1149" s="18" t="str">
        <f t="shared" si="19"/>
        <v xml:space="preserve"> </v>
      </c>
      <c r="L1149" s="34"/>
      <c r="M1149" s="82"/>
      <c r="N1149" s="37"/>
    </row>
    <row r="1150" spans="1:14" x14ac:dyDescent="0.3">
      <c r="A1150" s="27"/>
      <c r="B1150" s="41"/>
      <c r="C1150" s="71"/>
      <c r="D1150" s="28"/>
      <c r="E1150" s="29"/>
      <c r="F1150" s="56"/>
      <c r="G1150" s="39"/>
      <c r="H1150" s="51"/>
      <c r="I1150" s="45"/>
      <c r="J1150" s="17"/>
      <c r="K1150" s="18" t="str">
        <f t="shared" si="19"/>
        <v xml:space="preserve"> </v>
      </c>
      <c r="L1150" s="34"/>
      <c r="M1150" s="82"/>
      <c r="N1150" s="37"/>
    </row>
    <row r="1151" spans="1:14" x14ac:dyDescent="0.3">
      <c r="A1151" s="27"/>
      <c r="B1151" s="41"/>
      <c r="C1151" s="71"/>
      <c r="D1151" s="28"/>
      <c r="E1151" s="29"/>
      <c r="F1151" s="56"/>
      <c r="G1151" s="39"/>
      <c r="H1151" s="51"/>
      <c r="I1151" s="45"/>
      <c r="J1151" s="17"/>
      <c r="K1151" s="18" t="str">
        <f t="shared" si="19"/>
        <v xml:space="preserve"> </v>
      </c>
      <c r="L1151" s="34"/>
      <c r="M1151" s="82"/>
      <c r="N1151" s="37"/>
    </row>
    <row r="1152" spans="1:14" x14ac:dyDescent="0.3">
      <c r="A1152" s="27"/>
      <c r="B1152" s="41"/>
      <c r="C1152" s="71"/>
      <c r="D1152" s="28"/>
      <c r="E1152" s="29"/>
      <c r="F1152" s="56"/>
      <c r="G1152" s="39"/>
      <c r="H1152" s="51"/>
      <c r="I1152" s="45"/>
      <c r="J1152" s="17"/>
      <c r="K1152" s="18" t="str">
        <f t="shared" si="19"/>
        <v xml:space="preserve"> </v>
      </c>
      <c r="L1152" s="34"/>
      <c r="M1152" s="82"/>
      <c r="N1152" s="37"/>
    </row>
    <row r="1153" spans="1:14" x14ac:dyDescent="0.3">
      <c r="A1153" s="27"/>
      <c r="B1153" s="41"/>
      <c r="C1153" s="71"/>
      <c r="D1153" s="28"/>
      <c r="E1153" s="29"/>
      <c r="F1153" s="56"/>
      <c r="G1153" s="39"/>
      <c r="H1153" s="51"/>
      <c r="I1153" s="45"/>
      <c r="J1153" s="17"/>
      <c r="K1153" s="18" t="str">
        <f t="shared" si="19"/>
        <v xml:space="preserve"> </v>
      </c>
      <c r="L1153" s="34"/>
      <c r="M1153" s="82"/>
      <c r="N1153" s="37"/>
    </row>
    <row r="1154" spans="1:14" x14ac:dyDescent="0.3">
      <c r="A1154" s="27"/>
      <c r="B1154" s="41"/>
      <c r="C1154" s="71"/>
      <c r="D1154" s="28"/>
      <c r="E1154" s="29"/>
      <c r="F1154" s="56"/>
      <c r="G1154" s="39"/>
      <c r="H1154" s="51"/>
      <c r="I1154" s="45"/>
      <c r="J1154" s="17"/>
      <c r="K1154" s="18" t="str">
        <f t="shared" si="19"/>
        <v xml:space="preserve"> </v>
      </c>
      <c r="L1154" s="34"/>
      <c r="M1154" s="82"/>
      <c r="N1154" s="37"/>
    </row>
    <row r="1155" spans="1:14" x14ac:dyDescent="0.3">
      <c r="A1155" s="26"/>
      <c r="B1155" s="41"/>
      <c r="C1155" s="71"/>
      <c r="D1155" s="28"/>
      <c r="E1155" s="29"/>
      <c r="F1155" s="56"/>
      <c r="G1155" s="39"/>
      <c r="H1155" s="51"/>
      <c r="I1155" s="45"/>
      <c r="J1155" s="17"/>
      <c r="K1155" s="18" t="str">
        <f t="shared" si="19"/>
        <v xml:space="preserve"> </v>
      </c>
      <c r="L1155" s="34"/>
      <c r="M1155" s="82"/>
      <c r="N1155" s="37"/>
    </row>
    <row r="1156" spans="1:14" x14ac:dyDescent="0.3">
      <c r="A1156" s="27"/>
      <c r="B1156" s="41"/>
      <c r="C1156" s="71"/>
      <c r="D1156" s="28"/>
      <c r="E1156" s="29"/>
      <c r="F1156" s="56"/>
      <c r="G1156" s="39"/>
      <c r="H1156" s="51"/>
      <c r="I1156" s="45"/>
      <c r="J1156" s="17"/>
      <c r="K1156" s="18" t="str">
        <f t="shared" si="19"/>
        <v xml:space="preserve"> </v>
      </c>
      <c r="L1156" s="34"/>
      <c r="M1156" s="82"/>
      <c r="N1156" s="37"/>
    </row>
    <row r="1157" spans="1:14" x14ac:dyDescent="0.3">
      <c r="A1157" s="27"/>
      <c r="B1157" s="41"/>
      <c r="C1157" s="71"/>
      <c r="D1157" s="28"/>
      <c r="E1157" s="29"/>
      <c r="F1157" s="56"/>
      <c r="G1157" s="39"/>
      <c r="H1157" s="51"/>
      <c r="I1157" s="45"/>
      <c r="J1157" s="17"/>
      <c r="K1157" s="18" t="str">
        <f t="shared" si="19"/>
        <v xml:space="preserve"> </v>
      </c>
      <c r="L1157" s="34"/>
      <c r="M1157" s="82"/>
      <c r="N1157" s="37"/>
    </row>
    <row r="1158" spans="1:14" x14ac:dyDescent="0.3">
      <c r="A1158" s="27"/>
      <c r="B1158" s="41"/>
      <c r="C1158" s="71"/>
      <c r="D1158" s="28"/>
      <c r="E1158" s="29"/>
      <c r="F1158" s="56"/>
      <c r="G1158" s="39"/>
      <c r="H1158" s="51"/>
      <c r="I1158" s="45"/>
      <c r="J1158" s="17"/>
      <c r="K1158" s="18" t="str">
        <f t="shared" si="19"/>
        <v xml:space="preserve"> </v>
      </c>
      <c r="L1158" s="34"/>
      <c r="M1158" s="82"/>
      <c r="N1158" s="37"/>
    </row>
    <row r="1159" spans="1:14" x14ac:dyDescent="0.3">
      <c r="A1159" s="27"/>
      <c r="B1159" s="41"/>
      <c r="C1159" s="71"/>
      <c r="D1159" s="28"/>
      <c r="E1159" s="29"/>
      <c r="F1159" s="56"/>
      <c r="G1159" s="39"/>
      <c r="H1159" s="51"/>
      <c r="I1159" s="45"/>
      <c r="J1159" s="17"/>
      <c r="K1159" s="18" t="str">
        <f t="shared" si="19"/>
        <v xml:space="preserve"> </v>
      </c>
      <c r="L1159" s="34"/>
      <c r="M1159" s="82"/>
      <c r="N1159" s="37"/>
    </row>
    <row r="1160" spans="1:14" x14ac:dyDescent="0.3">
      <c r="A1160" s="27"/>
      <c r="B1160" s="41"/>
      <c r="C1160" s="71"/>
      <c r="D1160" s="28"/>
      <c r="E1160" s="29"/>
      <c r="F1160" s="56"/>
      <c r="G1160" s="39"/>
      <c r="H1160" s="51"/>
      <c r="I1160" s="45"/>
      <c r="J1160" s="17"/>
      <c r="K1160" s="18" t="str">
        <f t="shared" si="19"/>
        <v xml:space="preserve"> </v>
      </c>
      <c r="L1160" s="34"/>
      <c r="M1160" s="82"/>
      <c r="N1160" s="37"/>
    </row>
    <row r="1161" spans="1:14" x14ac:dyDescent="0.3">
      <c r="A1161" s="27"/>
      <c r="B1161" s="41"/>
      <c r="C1161" s="71"/>
      <c r="D1161" s="28"/>
      <c r="E1161" s="29"/>
      <c r="F1161" s="56"/>
      <c r="G1161" s="39"/>
      <c r="H1161" s="51"/>
      <c r="I1161" s="45"/>
      <c r="J1161" s="17"/>
      <c r="K1161" s="18" t="str">
        <f t="shared" si="19"/>
        <v xml:space="preserve"> </v>
      </c>
      <c r="L1161" s="34"/>
      <c r="M1161" s="82"/>
      <c r="N1161" s="37"/>
    </row>
    <row r="1162" spans="1:14" x14ac:dyDescent="0.3">
      <c r="A1162" s="27"/>
      <c r="B1162" s="41"/>
      <c r="C1162" s="71"/>
      <c r="D1162" s="28"/>
      <c r="E1162" s="29"/>
      <c r="F1162" s="56"/>
      <c r="G1162" s="39"/>
      <c r="H1162" s="51"/>
      <c r="I1162" s="45"/>
      <c r="J1162" s="17"/>
      <c r="K1162" s="18" t="str">
        <f t="shared" si="19"/>
        <v xml:space="preserve"> </v>
      </c>
      <c r="L1162" s="34"/>
      <c r="M1162" s="82"/>
      <c r="N1162" s="37"/>
    </row>
    <row r="1163" spans="1:14" x14ac:dyDescent="0.3">
      <c r="A1163" s="27"/>
      <c r="B1163" s="41"/>
      <c r="C1163" s="71"/>
      <c r="D1163" s="28"/>
      <c r="E1163" s="29"/>
      <c r="F1163" s="56"/>
      <c r="G1163" s="39"/>
      <c r="H1163" s="51"/>
      <c r="I1163" s="45"/>
      <c r="J1163" s="17"/>
      <c r="K1163" s="18" t="str">
        <f t="shared" si="19"/>
        <v xml:space="preserve"> </v>
      </c>
      <c r="L1163" s="34"/>
      <c r="M1163" s="82"/>
      <c r="N1163" s="37"/>
    </row>
    <row r="1164" spans="1:14" x14ac:dyDescent="0.3">
      <c r="A1164" s="27"/>
      <c r="B1164" s="41"/>
      <c r="C1164" s="71"/>
      <c r="D1164" s="28"/>
      <c r="E1164" s="29"/>
      <c r="F1164" s="56"/>
      <c r="G1164" s="39"/>
      <c r="H1164" s="51"/>
      <c r="I1164" s="45"/>
      <c r="J1164" s="17"/>
      <c r="K1164" s="18" t="str">
        <f t="shared" si="19"/>
        <v xml:space="preserve"> </v>
      </c>
      <c r="L1164" s="34"/>
      <c r="M1164" s="82"/>
      <c r="N1164" s="37"/>
    </row>
    <row r="1165" spans="1:14" x14ac:dyDescent="0.3">
      <c r="A1165" s="27"/>
      <c r="B1165" s="41"/>
      <c r="C1165" s="71"/>
      <c r="D1165" s="28"/>
      <c r="E1165" s="29"/>
      <c r="F1165" s="56"/>
      <c r="G1165" s="39"/>
      <c r="H1165" s="51"/>
      <c r="I1165" s="45"/>
      <c r="J1165" s="17"/>
      <c r="K1165" s="18" t="str">
        <f t="shared" si="19"/>
        <v xml:space="preserve"> </v>
      </c>
      <c r="L1165" s="34"/>
      <c r="M1165" s="82"/>
      <c r="N1165" s="37"/>
    </row>
    <row r="1166" spans="1:14" x14ac:dyDescent="0.3">
      <c r="A1166" s="27"/>
      <c r="B1166" s="41"/>
      <c r="C1166" s="71"/>
      <c r="D1166" s="28"/>
      <c r="E1166" s="29"/>
      <c r="F1166" s="56"/>
      <c r="G1166" s="39"/>
      <c r="H1166" s="51"/>
      <c r="I1166" s="45"/>
      <c r="J1166" s="17"/>
      <c r="K1166" s="18" t="str">
        <f t="shared" si="19"/>
        <v xml:space="preserve"> </v>
      </c>
      <c r="L1166" s="34"/>
      <c r="M1166" s="82"/>
      <c r="N1166" s="37"/>
    </row>
    <row r="1167" spans="1:14" x14ac:dyDescent="0.3">
      <c r="A1167" s="27"/>
      <c r="B1167" s="41"/>
      <c r="C1167" s="71"/>
      <c r="D1167" s="28"/>
      <c r="E1167" s="29"/>
      <c r="F1167" s="56"/>
      <c r="G1167" s="39"/>
      <c r="H1167" s="51"/>
      <c r="I1167" s="45"/>
      <c r="J1167" s="17"/>
      <c r="K1167" s="18" t="str">
        <f t="shared" si="19"/>
        <v xml:space="preserve"> </v>
      </c>
      <c r="L1167" s="34"/>
      <c r="M1167" s="82"/>
      <c r="N1167" s="37"/>
    </row>
    <row r="1168" spans="1:14" x14ac:dyDescent="0.3">
      <c r="A1168" s="27"/>
      <c r="B1168" s="41"/>
      <c r="C1168" s="71"/>
      <c r="D1168" s="28"/>
      <c r="E1168" s="29"/>
      <c r="F1168" s="56"/>
      <c r="G1168" s="39"/>
      <c r="H1168" s="51"/>
      <c r="I1168" s="45"/>
      <c r="J1168" s="17"/>
      <c r="K1168" s="18" t="str">
        <f t="shared" si="19"/>
        <v xml:space="preserve"> </v>
      </c>
      <c r="L1168" s="34"/>
      <c r="M1168" s="82"/>
      <c r="N1168" s="37"/>
    </row>
    <row r="1169" spans="1:14" x14ac:dyDescent="0.3">
      <c r="A1169" s="27"/>
      <c r="B1169" s="41"/>
      <c r="C1169" s="71"/>
      <c r="D1169" s="28"/>
      <c r="E1169" s="29"/>
      <c r="F1169" s="56"/>
      <c r="G1169" s="39"/>
      <c r="H1169" s="51"/>
      <c r="I1169" s="45"/>
      <c r="J1169" s="17"/>
      <c r="K1169" s="18" t="str">
        <f t="shared" si="19"/>
        <v xml:space="preserve"> </v>
      </c>
      <c r="L1169" s="34"/>
      <c r="M1169" s="82"/>
      <c r="N1169" s="37"/>
    </row>
    <row r="1170" spans="1:14" x14ac:dyDescent="0.3">
      <c r="A1170" s="27"/>
      <c r="B1170" s="41"/>
      <c r="C1170" s="71"/>
      <c r="D1170" s="28"/>
      <c r="E1170" s="29"/>
      <c r="F1170" s="56"/>
      <c r="G1170" s="39"/>
      <c r="H1170" s="51"/>
      <c r="I1170" s="45"/>
      <c r="J1170" s="17"/>
      <c r="K1170" s="18" t="str">
        <f t="shared" si="19"/>
        <v xml:space="preserve"> </v>
      </c>
      <c r="L1170" s="34"/>
      <c r="M1170" s="82"/>
      <c r="N1170" s="37"/>
    </row>
    <row r="1171" spans="1:14" x14ac:dyDescent="0.3">
      <c r="A1171" s="27"/>
      <c r="B1171" s="41"/>
      <c r="C1171" s="71"/>
      <c r="D1171" s="28"/>
      <c r="E1171" s="29"/>
      <c r="F1171" s="56"/>
      <c r="G1171" s="39"/>
      <c r="H1171" s="51"/>
      <c r="I1171" s="45"/>
      <c r="J1171" s="17"/>
      <c r="K1171" s="18" t="str">
        <f t="shared" si="19"/>
        <v xml:space="preserve"> </v>
      </c>
      <c r="L1171" s="34"/>
      <c r="M1171" s="82"/>
      <c r="N1171" s="37"/>
    </row>
    <row r="1172" spans="1:14" x14ac:dyDescent="0.3">
      <c r="A1172" s="27"/>
      <c r="B1172" s="41"/>
      <c r="C1172" s="71"/>
      <c r="D1172" s="28"/>
      <c r="E1172" s="29"/>
      <c r="F1172" s="56"/>
      <c r="G1172" s="39"/>
      <c r="H1172" s="51"/>
      <c r="I1172" s="45"/>
      <c r="J1172" s="17"/>
      <c r="K1172" s="18" t="str">
        <f t="shared" si="19"/>
        <v xml:space="preserve"> </v>
      </c>
      <c r="L1172" s="34"/>
      <c r="M1172" s="82"/>
      <c r="N1172" s="37"/>
    </row>
    <row r="1173" spans="1:14" x14ac:dyDescent="0.3">
      <c r="A1173" s="27"/>
      <c r="B1173" s="41"/>
      <c r="C1173" s="71"/>
      <c r="D1173" s="28"/>
      <c r="E1173" s="29"/>
      <c r="F1173" s="56"/>
      <c r="G1173" s="39"/>
      <c r="H1173" s="51"/>
      <c r="I1173" s="45"/>
      <c r="J1173" s="17"/>
      <c r="K1173" s="18" t="str">
        <f t="shared" si="19"/>
        <v xml:space="preserve"> </v>
      </c>
      <c r="L1173" s="34"/>
      <c r="M1173" s="82"/>
      <c r="N1173" s="37"/>
    </row>
    <row r="1174" spans="1:14" x14ac:dyDescent="0.3">
      <c r="A1174" s="27"/>
      <c r="B1174" s="41"/>
      <c r="C1174" s="71"/>
      <c r="D1174" s="28"/>
      <c r="E1174" s="29"/>
      <c r="F1174" s="56"/>
      <c r="G1174" s="39"/>
      <c r="H1174" s="51"/>
      <c r="I1174" s="45"/>
      <c r="J1174" s="17"/>
      <c r="K1174" s="18" t="str">
        <f t="shared" si="19"/>
        <v xml:space="preserve"> </v>
      </c>
      <c r="L1174" s="34"/>
      <c r="M1174" s="82"/>
      <c r="N1174" s="37"/>
    </row>
    <row r="1175" spans="1:14" x14ac:dyDescent="0.3">
      <c r="A1175" s="27"/>
      <c r="B1175" s="41"/>
      <c r="C1175" s="71"/>
      <c r="D1175" s="28"/>
      <c r="E1175" s="29"/>
      <c r="F1175" s="56"/>
      <c r="G1175" s="39"/>
      <c r="H1175" s="51"/>
      <c r="I1175" s="45"/>
      <c r="J1175" s="17"/>
      <c r="K1175" s="18" t="str">
        <f t="shared" si="19"/>
        <v xml:space="preserve"> </v>
      </c>
      <c r="L1175" s="34"/>
      <c r="M1175" s="82"/>
      <c r="N1175" s="37"/>
    </row>
    <row r="1176" spans="1:14" x14ac:dyDescent="0.3">
      <c r="A1176" s="27"/>
      <c r="B1176" s="41"/>
      <c r="C1176" s="71"/>
      <c r="D1176" s="28"/>
      <c r="E1176" s="29"/>
      <c r="F1176" s="56"/>
      <c r="G1176" s="39"/>
      <c r="H1176" s="51"/>
      <c r="I1176" s="45"/>
      <c r="J1176" s="17"/>
      <c r="K1176" s="18" t="str">
        <f t="shared" si="19"/>
        <v xml:space="preserve"> </v>
      </c>
      <c r="L1176" s="34"/>
      <c r="M1176" s="82"/>
      <c r="N1176" s="37"/>
    </row>
    <row r="1177" spans="1:14" x14ac:dyDescent="0.3">
      <c r="A1177" s="26"/>
      <c r="B1177" s="41"/>
      <c r="C1177" s="71"/>
      <c r="D1177" s="28"/>
      <c r="E1177" s="29"/>
      <c r="F1177" s="56"/>
      <c r="G1177" s="39"/>
      <c r="H1177" s="51"/>
      <c r="I1177" s="45"/>
      <c r="J1177" s="17"/>
      <c r="K1177" s="18" t="str">
        <f t="shared" si="19"/>
        <v xml:space="preserve"> </v>
      </c>
      <c r="L1177" s="34"/>
      <c r="M1177" s="82"/>
      <c r="N1177" s="37"/>
    </row>
    <row r="1178" spans="1:14" x14ac:dyDescent="0.3">
      <c r="A1178" s="27"/>
      <c r="B1178" s="41"/>
      <c r="C1178" s="71"/>
      <c r="D1178" s="28"/>
      <c r="E1178" s="29"/>
      <c r="F1178" s="56"/>
      <c r="G1178" s="39"/>
      <c r="H1178" s="51"/>
      <c r="I1178" s="45"/>
      <c r="J1178" s="17"/>
      <c r="K1178" s="18" t="str">
        <f t="shared" si="19"/>
        <v xml:space="preserve"> </v>
      </c>
      <c r="L1178" s="34"/>
      <c r="M1178" s="82"/>
      <c r="N1178" s="37"/>
    </row>
    <row r="1179" spans="1:14" x14ac:dyDescent="0.3">
      <c r="A1179" s="27"/>
      <c r="B1179" s="41"/>
      <c r="C1179" s="71"/>
      <c r="D1179" s="28"/>
      <c r="E1179" s="29"/>
      <c r="F1179" s="56"/>
      <c r="G1179" s="39"/>
      <c r="H1179" s="51"/>
      <c r="I1179" s="45"/>
      <c r="J1179" s="17"/>
      <c r="K1179" s="18" t="str">
        <f t="shared" si="19"/>
        <v xml:space="preserve"> </v>
      </c>
      <c r="L1179" s="34"/>
      <c r="M1179" s="82"/>
      <c r="N1179" s="37"/>
    </row>
    <row r="1180" spans="1:14" x14ac:dyDescent="0.3">
      <c r="A1180" s="27"/>
      <c r="B1180" s="41"/>
      <c r="C1180" s="71"/>
      <c r="D1180" s="28"/>
      <c r="E1180" s="29"/>
      <c r="F1180" s="56"/>
      <c r="G1180" s="39"/>
      <c r="H1180" s="51"/>
      <c r="I1180" s="45"/>
      <c r="J1180" s="17"/>
      <c r="K1180" s="18" t="str">
        <f t="shared" si="19"/>
        <v xml:space="preserve"> </v>
      </c>
      <c r="L1180" s="34"/>
      <c r="M1180" s="82"/>
      <c r="N1180" s="37"/>
    </row>
    <row r="1181" spans="1:14" x14ac:dyDescent="0.3">
      <c r="A1181" s="27"/>
      <c r="B1181" s="41"/>
      <c r="C1181" s="71"/>
      <c r="D1181" s="28"/>
      <c r="E1181" s="29"/>
      <c r="F1181" s="56"/>
      <c r="G1181" s="39"/>
      <c r="H1181" s="51"/>
      <c r="I1181" s="45"/>
      <c r="J1181" s="17"/>
      <c r="K1181" s="18" t="str">
        <f t="shared" si="19"/>
        <v xml:space="preserve"> </v>
      </c>
      <c r="L1181" s="34"/>
      <c r="M1181" s="82"/>
      <c r="N1181" s="37"/>
    </row>
    <row r="1182" spans="1:14" x14ac:dyDescent="0.3">
      <c r="A1182" s="27"/>
      <c r="B1182" s="41"/>
      <c r="C1182" s="71"/>
      <c r="D1182" s="28"/>
      <c r="E1182" s="29"/>
      <c r="F1182" s="56"/>
      <c r="G1182" s="39"/>
      <c r="H1182" s="51"/>
      <c r="I1182" s="45"/>
      <c r="J1182" s="17"/>
      <c r="K1182" s="18" t="str">
        <f t="shared" si="19"/>
        <v xml:space="preserve"> </v>
      </c>
      <c r="L1182" s="34"/>
      <c r="M1182" s="82"/>
      <c r="N1182" s="37"/>
    </row>
    <row r="1183" spans="1:14" x14ac:dyDescent="0.3">
      <c r="A1183" s="27"/>
      <c r="B1183" s="41"/>
      <c r="C1183" s="71"/>
      <c r="D1183" s="28"/>
      <c r="E1183" s="29"/>
      <c r="F1183" s="56"/>
      <c r="G1183" s="39"/>
      <c r="H1183" s="51"/>
      <c r="I1183" s="45"/>
      <c r="J1183" s="17"/>
      <c r="K1183" s="18" t="str">
        <f t="shared" si="19"/>
        <v xml:space="preserve"> </v>
      </c>
      <c r="L1183" s="34"/>
      <c r="M1183" s="82"/>
      <c r="N1183" s="37"/>
    </row>
    <row r="1184" spans="1:14" x14ac:dyDescent="0.3">
      <c r="A1184" s="27"/>
      <c r="B1184" s="41"/>
      <c r="C1184" s="71"/>
      <c r="D1184" s="28"/>
      <c r="E1184" s="29"/>
      <c r="F1184" s="56"/>
      <c r="G1184" s="39"/>
      <c r="H1184" s="51"/>
      <c r="I1184" s="45"/>
      <c r="J1184" s="17"/>
      <c r="K1184" s="18" t="str">
        <f t="shared" si="19"/>
        <v xml:space="preserve"> </v>
      </c>
      <c r="L1184" s="34"/>
      <c r="M1184" s="82"/>
      <c r="N1184" s="37"/>
    </row>
    <row r="1185" spans="1:14" x14ac:dyDescent="0.3">
      <c r="A1185" s="27"/>
      <c r="B1185" s="41"/>
      <c r="C1185" s="71"/>
      <c r="D1185" s="28"/>
      <c r="E1185" s="29"/>
      <c r="F1185" s="56"/>
      <c r="G1185" s="39"/>
      <c r="H1185" s="51"/>
      <c r="I1185" s="45"/>
      <c r="J1185" s="17"/>
      <c r="K1185" s="18" t="str">
        <f t="shared" si="19"/>
        <v xml:space="preserve"> </v>
      </c>
      <c r="L1185" s="34"/>
      <c r="M1185" s="82"/>
      <c r="N1185" s="37"/>
    </row>
    <row r="1186" spans="1:14" x14ac:dyDescent="0.3">
      <c r="A1186" s="27"/>
      <c r="B1186" s="41"/>
      <c r="C1186" s="71"/>
      <c r="D1186" s="28"/>
      <c r="E1186" s="29"/>
      <c r="F1186" s="56"/>
      <c r="G1186" s="39"/>
      <c r="H1186" s="51"/>
      <c r="I1186" s="45"/>
      <c r="J1186" s="17"/>
      <c r="K1186" s="18" t="str">
        <f t="shared" si="19"/>
        <v xml:space="preserve"> </v>
      </c>
      <c r="L1186" s="34"/>
      <c r="M1186" s="82"/>
      <c r="N1186" s="37"/>
    </row>
    <row r="1187" spans="1:14" x14ac:dyDescent="0.3">
      <c r="A1187" s="27"/>
      <c r="B1187" s="41"/>
      <c r="C1187" s="71"/>
      <c r="D1187" s="28"/>
      <c r="E1187" s="29"/>
      <c r="F1187" s="56"/>
      <c r="G1187" s="39"/>
      <c r="H1187" s="51"/>
      <c r="I1187" s="45"/>
      <c r="J1187" s="17"/>
      <c r="K1187" s="18" t="str">
        <f t="shared" si="19"/>
        <v xml:space="preserve"> </v>
      </c>
      <c r="L1187" s="34"/>
      <c r="M1187" s="82"/>
      <c r="N1187" s="37"/>
    </row>
    <row r="1188" spans="1:14" x14ac:dyDescent="0.3">
      <c r="A1188" s="27"/>
      <c r="B1188" s="41"/>
      <c r="C1188" s="71"/>
      <c r="D1188" s="28"/>
      <c r="E1188" s="29"/>
      <c r="F1188" s="56"/>
      <c r="G1188" s="39"/>
      <c r="H1188" s="51"/>
      <c r="I1188" s="45"/>
      <c r="J1188" s="17"/>
      <c r="K1188" s="18" t="str">
        <f t="shared" si="19"/>
        <v xml:space="preserve"> </v>
      </c>
      <c r="L1188" s="34"/>
      <c r="M1188" s="82"/>
      <c r="N1188" s="37"/>
    </row>
    <row r="1189" spans="1:14" x14ac:dyDescent="0.3">
      <c r="A1189" s="27"/>
      <c r="B1189" s="41"/>
      <c r="C1189" s="71"/>
      <c r="D1189" s="28"/>
      <c r="E1189" s="29"/>
      <c r="F1189" s="56"/>
      <c r="G1189" s="39"/>
      <c r="H1189" s="51"/>
      <c r="I1189" s="45"/>
      <c r="J1189" s="17"/>
      <c r="K1189" s="18" t="str">
        <f t="shared" si="19"/>
        <v xml:space="preserve"> </v>
      </c>
      <c r="L1189" s="34"/>
      <c r="M1189" s="82"/>
      <c r="N1189" s="37"/>
    </row>
    <row r="1190" spans="1:14" x14ac:dyDescent="0.3">
      <c r="A1190" s="27"/>
      <c r="B1190" s="41"/>
      <c r="C1190" s="71"/>
      <c r="D1190" s="28"/>
      <c r="E1190" s="29"/>
      <c r="F1190" s="56"/>
      <c r="G1190" s="39"/>
      <c r="H1190" s="51"/>
      <c r="I1190" s="45"/>
      <c r="J1190" s="17"/>
      <c r="K1190" s="18" t="str">
        <f t="shared" si="19"/>
        <v xml:space="preserve"> </v>
      </c>
      <c r="L1190" s="34"/>
      <c r="M1190" s="82"/>
      <c r="N1190" s="37"/>
    </row>
    <row r="1191" spans="1:14" x14ac:dyDescent="0.3">
      <c r="A1191" s="27"/>
      <c r="B1191" s="41"/>
      <c r="C1191" s="71"/>
      <c r="D1191" s="28"/>
      <c r="E1191" s="29"/>
      <c r="F1191" s="56"/>
      <c r="G1191" s="39"/>
      <c r="H1191" s="51"/>
      <c r="I1191" s="45"/>
      <c r="J1191" s="17"/>
      <c r="K1191" s="18" t="str">
        <f t="shared" si="19"/>
        <v xml:space="preserve"> </v>
      </c>
      <c r="L1191" s="34"/>
      <c r="M1191" s="82"/>
      <c r="N1191" s="37"/>
    </row>
    <row r="1192" spans="1:14" x14ac:dyDescent="0.3">
      <c r="A1192" s="27"/>
      <c r="B1192" s="41"/>
      <c r="C1192" s="71"/>
      <c r="D1192" s="28"/>
      <c r="E1192" s="29"/>
      <c r="F1192" s="56"/>
      <c r="G1192" s="39"/>
      <c r="H1192" s="51"/>
      <c r="I1192" s="45"/>
      <c r="J1192" s="17"/>
      <c r="K1192" s="18" t="str">
        <f t="shared" si="19"/>
        <v xml:space="preserve"> </v>
      </c>
      <c r="L1192" s="34"/>
      <c r="M1192" s="82"/>
      <c r="N1192" s="37"/>
    </row>
    <row r="1193" spans="1:14" x14ac:dyDescent="0.3">
      <c r="A1193" s="27"/>
      <c r="B1193" s="41"/>
      <c r="C1193" s="71"/>
      <c r="D1193" s="28"/>
      <c r="E1193" s="29"/>
      <c r="F1193" s="56"/>
      <c r="G1193" s="39"/>
      <c r="H1193" s="51"/>
      <c r="I1193" s="45"/>
      <c r="J1193" s="17"/>
      <c r="K1193" s="18" t="str">
        <f t="shared" si="19"/>
        <v xml:space="preserve"> </v>
      </c>
      <c r="L1193" s="34"/>
      <c r="M1193" s="82"/>
      <c r="N1193" s="37"/>
    </row>
    <row r="1194" spans="1:14" x14ac:dyDescent="0.3">
      <c r="A1194" s="27"/>
      <c r="B1194" s="41"/>
      <c r="C1194" s="71"/>
      <c r="D1194" s="28"/>
      <c r="E1194" s="29"/>
      <c r="F1194" s="56"/>
      <c r="G1194" s="39"/>
      <c r="H1194" s="51"/>
      <c r="I1194" s="45"/>
      <c r="J1194" s="17"/>
      <c r="K1194" s="18" t="str">
        <f t="shared" si="19"/>
        <v xml:space="preserve"> </v>
      </c>
      <c r="L1194" s="34"/>
      <c r="M1194" s="82"/>
      <c r="N1194" s="37"/>
    </row>
    <row r="1195" spans="1:14" x14ac:dyDescent="0.3">
      <c r="A1195" s="27"/>
      <c r="B1195" s="41"/>
      <c r="C1195" s="71"/>
      <c r="D1195" s="28"/>
      <c r="E1195" s="29"/>
      <c r="F1195" s="56"/>
      <c r="G1195" s="39"/>
      <c r="H1195" s="51"/>
      <c r="I1195" s="45"/>
      <c r="J1195" s="17"/>
      <c r="K1195" s="18" t="str">
        <f t="shared" si="19"/>
        <v xml:space="preserve"> </v>
      </c>
      <c r="L1195" s="34"/>
      <c r="M1195" s="82"/>
      <c r="N1195" s="37"/>
    </row>
    <row r="1196" spans="1:14" x14ac:dyDescent="0.3">
      <c r="A1196" s="27"/>
      <c r="B1196" s="41"/>
      <c r="C1196" s="71"/>
      <c r="D1196" s="28"/>
      <c r="E1196" s="29"/>
      <c r="F1196" s="56"/>
      <c r="G1196" s="39"/>
      <c r="H1196" s="51"/>
      <c r="I1196" s="45"/>
      <c r="J1196" s="17"/>
      <c r="K1196" s="18" t="str">
        <f t="shared" si="19"/>
        <v xml:space="preserve"> </v>
      </c>
      <c r="L1196" s="34"/>
      <c r="M1196" s="82"/>
      <c r="N1196" s="37"/>
    </row>
    <row r="1197" spans="1:14" x14ac:dyDescent="0.3">
      <c r="A1197" s="27"/>
      <c r="B1197" s="41"/>
      <c r="C1197" s="71"/>
      <c r="D1197" s="28"/>
      <c r="E1197" s="29"/>
      <c r="F1197" s="56"/>
      <c r="G1197" s="39"/>
      <c r="H1197" s="51"/>
      <c r="I1197" s="45"/>
      <c r="J1197" s="17"/>
      <c r="K1197" s="18" t="str">
        <f t="shared" si="19"/>
        <v xml:space="preserve"> </v>
      </c>
      <c r="L1197" s="34"/>
      <c r="M1197" s="82"/>
      <c r="N1197" s="37"/>
    </row>
    <row r="1198" spans="1:14" x14ac:dyDescent="0.3">
      <c r="A1198" s="27"/>
      <c r="B1198" s="41"/>
      <c r="C1198" s="71"/>
      <c r="D1198" s="28"/>
      <c r="E1198" s="29"/>
      <c r="F1198" s="56"/>
      <c r="G1198" s="39"/>
      <c r="H1198" s="51"/>
      <c r="I1198" s="45"/>
      <c r="J1198" s="17"/>
      <c r="K1198" s="18" t="str">
        <f t="shared" si="19"/>
        <v xml:space="preserve"> </v>
      </c>
      <c r="L1198" s="34"/>
      <c r="M1198" s="82"/>
      <c r="N1198" s="37"/>
    </row>
    <row r="1199" spans="1:14" x14ac:dyDescent="0.3">
      <c r="A1199" s="26"/>
      <c r="B1199" s="41"/>
      <c r="C1199" s="71"/>
      <c r="D1199" s="28"/>
      <c r="E1199" s="29"/>
      <c r="F1199" s="56"/>
      <c r="G1199" s="39"/>
      <c r="H1199" s="51"/>
      <c r="I1199" s="45"/>
      <c r="J1199" s="17"/>
      <c r="K1199" s="18" t="str">
        <f t="shared" si="19"/>
        <v xml:space="preserve"> </v>
      </c>
      <c r="L1199" s="34"/>
      <c r="M1199" s="82"/>
      <c r="N1199" s="37"/>
    </row>
    <row r="1200" spans="1:14" x14ac:dyDescent="0.3">
      <c r="A1200" s="27"/>
      <c r="B1200" s="41"/>
      <c r="C1200" s="71"/>
      <c r="D1200" s="28"/>
      <c r="E1200" s="29"/>
      <c r="F1200" s="56"/>
      <c r="G1200" s="39"/>
      <c r="H1200" s="51"/>
      <c r="I1200" s="45"/>
      <c r="J1200" s="17"/>
      <c r="K1200" s="18" t="str">
        <f t="shared" si="19"/>
        <v xml:space="preserve"> </v>
      </c>
      <c r="L1200" s="34"/>
      <c r="M1200" s="82"/>
      <c r="N1200" s="37"/>
    </row>
    <row r="1201" spans="1:14" x14ac:dyDescent="0.3">
      <c r="A1201" s="27"/>
      <c r="B1201" s="41"/>
      <c r="C1201" s="71"/>
      <c r="D1201" s="28"/>
      <c r="E1201" s="29"/>
      <c r="F1201" s="56"/>
      <c r="G1201" s="39"/>
      <c r="H1201" s="51"/>
      <c r="I1201" s="45"/>
      <c r="J1201" s="17"/>
      <c r="K1201" s="18" t="str">
        <f t="shared" si="19"/>
        <v xml:space="preserve"> </v>
      </c>
      <c r="L1201" s="34"/>
      <c r="M1201" s="82"/>
      <c r="N1201" s="37"/>
    </row>
    <row r="1202" spans="1:14" ht="13.5" thickBot="1" x14ac:dyDescent="0.35">
      <c r="A1202" s="30"/>
      <c r="B1202" s="42"/>
      <c r="C1202" s="72"/>
      <c r="D1202" s="31"/>
      <c r="E1202" s="32"/>
      <c r="F1202" s="21"/>
      <c r="G1202" s="40"/>
      <c r="H1202" s="52"/>
      <c r="I1202" s="46"/>
      <c r="J1202" s="22"/>
      <c r="K1202" s="23" t="str">
        <f>IF(I1202,IF(ISNUMBER(J1202),J1202*I1202," ")," ")</f>
        <v xml:space="preserve"> </v>
      </c>
      <c r="L1202" s="35"/>
      <c r="M1202" s="95"/>
      <c r="N1202" s="38"/>
    </row>
  </sheetData>
  <mergeCells count="2">
    <mergeCell ref="A2:A4"/>
    <mergeCell ref="B2:D4"/>
  </mergeCells>
  <hyperlinks>
    <hyperlink ref="G4" r:id="rId1" xr:uid="{7E7C9DCC-4AFC-405B-BE10-D8D27F1372C9}"/>
    <hyperlink ref="G3" r:id="rId2" xr:uid="{C53E192E-FFF1-457F-831A-57ED4017BCE8}"/>
    <hyperlink ref="G26" r:id="rId3" display="инфо" xr:uid="{76262503-6214-4E06-9AC9-0E5DD7514974}"/>
    <hyperlink ref="G27" r:id="rId4" xr:uid="{AAAD6D71-FC4E-463F-8D0D-7A3557B9C192}"/>
    <hyperlink ref="G29" r:id="rId5" display="инфо" xr:uid="{EE639301-4AA2-4E6F-AC1E-FAD517AAAD5B}"/>
    <hyperlink ref="G30" r:id="rId6" xr:uid="{28150A4B-956F-4C00-86D3-8331A44849B9}"/>
    <hyperlink ref="G9" r:id="rId7" xr:uid="{A5D3904C-C751-465B-B861-EEF258853A31}"/>
    <hyperlink ref="G10" r:id="rId8" display="Заж. соед. пр. кр. 6-10мм оц. сталь HDZ IEK" xr:uid="{B1B873B4-3148-4095-AADF-7E84D0F56241}"/>
    <hyperlink ref="G12" r:id="rId9" xr:uid="{B83504EE-2E1B-4089-8F8D-FA35F3380540}"/>
    <hyperlink ref="G8" r:id="rId10" xr:uid="{391FC09A-F8B8-41F1-A65F-FB0DD8EC6744}"/>
    <hyperlink ref="G11" r:id="rId11" xr:uid="{DEC81945-F34A-4A6C-B9E4-C8A367AA3C4E}"/>
    <hyperlink ref="G15" r:id="rId12" xr:uid="{0955B649-A437-43CA-B814-5548C320C72B}"/>
    <hyperlink ref="G18" r:id="rId13" xr:uid="{59B66B60-A39C-49FD-A526-D0960F54E241}"/>
    <hyperlink ref="G14" r:id="rId14" xr:uid="{847B2E91-E615-4B20-9A36-7D0F5B217CD9}"/>
    <hyperlink ref="G17" r:id="rId15" xr:uid="{49B316A7-1DBB-43D9-A90D-AC93739A2EC9}"/>
    <hyperlink ref="G20" r:id="rId16" xr:uid="{604E6DC2-7C52-4B81-916D-21C30D22A1A2}"/>
    <hyperlink ref="G23" r:id="rId17" xr:uid="{C1BD6701-7711-4D5F-A9AE-AEE2CE57BEE9}"/>
    <hyperlink ref="G21" r:id="rId18" xr:uid="{CC969D7B-13BC-47B8-B26C-507F3FF433F1}"/>
    <hyperlink ref="G24" r:id="rId19" xr:uid="{CD3B87D3-ACFD-431A-8342-F9B6DC3EA034}"/>
    <hyperlink ref="G32" r:id="rId20" xr:uid="{37C0EC05-1523-4656-BA46-2CA7146E1DC0}"/>
    <hyperlink ref="G33" r:id="rId21" xr:uid="{2D5D9253-3959-4D52-A862-559FFACE1B91}"/>
    <hyperlink ref="G35" r:id="rId22" xr:uid="{C588C9B3-60FA-4834-B16E-02B2934B19B6}"/>
    <hyperlink ref="G36" r:id="rId23" xr:uid="{809899C7-77F9-4D2E-BA47-45E3B1274DF6}"/>
    <hyperlink ref="G38" r:id="rId24" xr:uid="{8F54964B-06D7-4CA9-A131-003A936DB636}"/>
    <hyperlink ref="G41" r:id="rId25" xr:uid="{371A490E-31BA-41B8-A928-D5104B60A99F}"/>
    <hyperlink ref="G39" r:id="rId26" xr:uid="{0522EF0A-6040-437F-B358-34484CEC5DD9}"/>
    <hyperlink ref="G42" r:id="rId27" xr:uid="{D94ADEDD-3A60-448E-B3F6-24DE5B9C5DD9}"/>
    <hyperlink ref="G47" r:id="rId28" xr:uid="{54374C13-F4E3-49B1-8422-A194FE3C76C3}"/>
    <hyperlink ref="G44" r:id="rId29" xr:uid="{B9823EBE-DEDA-4330-B08D-3A4177CCC520}"/>
    <hyperlink ref="G45" r:id="rId30" xr:uid="{22AF6DF4-AE83-4C0D-AE84-6B49C09CDCB2}"/>
    <hyperlink ref="G48" r:id="rId31" xr:uid="{9B36C1F6-3D6B-4099-A063-F3A38D03A442}"/>
    <hyperlink ref="G51" r:id="rId32" xr:uid="{DC82BB76-5F8B-447B-A1A8-29FEEC24B298}"/>
    <hyperlink ref="G54" r:id="rId33" xr:uid="{11D43491-DF3C-4496-A6D0-7AD82A3797B7}"/>
    <hyperlink ref="G50" r:id="rId34" xr:uid="{7B7CD6BC-6756-4C2D-A3F4-235C47C87E83}"/>
    <hyperlink ref="G53" r:id="rId35" xr:uid="{07C45A7B-8625-4480-B11C-6BEC90C56A15}"/>
  </hyperlinks>
  <pageMargins left="0.7" right="0.7" top="0.75" bottom="0.75" header="0.3" footer="0.3"/>
  <drawing r:id="rId3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EF95E4-16EB-4B1F-B30E-6ADFC8233777}">
  <dimension ref="A1:CT971"/>
  <sheetViews>
    <sheetView topLeftCell="A2" workbookViewId="0">
      <selection activeCell="R53" sqref="R53"/>
    </sheetView>
  </sheetViews>
  <sheetFormatPr defaultColWidth="9.1796875" defaultRowHeight="13" x14ac:dyDescent="0.3"/>
  <cols>
    <col min="1" max="1" width="8.54296875" style="102" customWidth="1"/>
    <col min="2" max="2" width="9" style="2" customWidth="1"/>
    <col min="3" max="3" width="16.6328125" style="2" customWidth="1"/>
    <col min="4" max="4" width="3.6328125" style="2" customWidth="1"/>
    <col min="5" max="5" width="3.81640625" style="2" customWidth="1"/>
    <col min="6" max="6" width="21" style="3" bestFit="1" customWidth="1"/>
    <col min="7" max="7" width="48.1796875" style="48" customWidth="1"/>
    <col min="8" max="8" width="5" style="50" customWidth="1"/>
    <col min="9" max="9" width="3.81640625" style="43" customWidth="1"/>
    <col min="10" max="10" width="8.7265625" style="4" customWidth="1"/>
    <col min="11" max="11" width="0.90625" style="4" customWidth="1"/>
    <col min="12" max="12" width="2.7265625" style="8" customWidth="1"/>
    <col min="13" max="13" width="6.453125" style="49" customWidth="1"/>
    <col min="14" max="14" width="1" style="5" customWidth="1"/>
    <col min="15" max="16" width="9.1796875" style="8"/>
    <col min="17" max="17" width="19.7265625" style="8" customWidth="1"/>
    <col min="18" max="18" width="52.54296875" style="8" customWidth="1"/>
    <col min="19" max="19" width="12.26953125" style="8" customWidth="1"/>
    <col min="20" max="16384" width="9.1796875" style="8"/>
  </cols>
  <sheetData>
    <row r="1" spans="1:98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</row>
    <row r="2" spans="1:98" ht="10" customHeight="1" thickBot="1" x14ac:dyDescent="0.35">
      <c r="G2" s="57" t="s">
        <v>9</v>
      </c>
      <c r="I2" s="44"/>
      <c r="J2" s="8"/>
      <c r="K2" s="8"/>
      <c r="L2" s="120"/>
      <c r="O2" s="77"/>
      <c r="P2" s="77"/>
      <c r="Q2" s="77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</row>
    <row r="3" spans="1:98" ht="15" customHeight="1" thickBot="1" x14ac:dyDescent="0.35">
      <c r="A3" s="124" t="s">
        <v>404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</row>
    <row r="4" spans="1:98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</row>
    <row r="5" spans="1:98" ht="5.15" hidden="1" customHeight="1" x14ac:dyDescent="0.3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</row>
    <row r="6" spans="1:98" s="11" customFormat="1" ht="23.25" customHeight="1" thickBot="1" x14ac:dyDescent="0.35">
      <c r="A6" s="24" t="s">
        <v>405</v>
      </c>
      <c r="B6" s="24" t="s">
        <v>406</v>
      </c>
      <c r="C6" s="24" t="s">
        <v>407</v>
      </c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  <c r="P6" s="81"/>
    </row>
    <row r="7" spans="1:98" ht="12.75" customHeight="1" x14ac:dyDescent="0.3">
      <c r="A7" s="67"/>
      <c r="B7" s="41"/>
      <c r="C7" s="71"/>
      <c r="D7" s="28"/>
      <c r="E7" s="29"/>
      <c r="F7" s="56"/>
      <c r="G7" s="39"/>
      <c r="H7" s="51"/>
      <c r="I7" s="45"/>
      <c r="J7" s="17"/>
      <c r="K7" s="18"/>
      <c r="L7" s="34"/>
      <c r="M7" s="54"/>
      <c r="N7" s="37"/>
    </row>
    <row r="8" spans="1:98" ht="12.75" customHeight="1" x14ac:dyDescent="0.3">
      <c r="A8" s="67">
        <v>3</v>
      </c>
      <c r="B8" s="103">
        <v>16</v>
      </c>
      <c r="C8" s="68" t="s">
        <v>408</v>
      </c>
      <c r="D8" s="28" t="s">
        <v>23</v>
      </c>
      <c r="E8" s="29">
        <v>1</v>
      </c>
      <c r="F8" s="56" t="s">
        <v>409</v>
      </c>
      <c r="G8" s="64" t="s">
        <v>410</v>
      </c>
      <c r="H8" s="51" t="s">
        <v>11</v>
      </c>
      <c r="I8" s="45">
        <v>2</v>
      </c>
      <c r="J8" s="17">
        <v>2050</v>
      </c>
      <c r="K8" s="18">
        <f t="shared" ref="K8:K21" si="0">IF(AND(I8&lt;&gt;"",J8&lt;&gt;""),IFERROR(I8*J8,""),"")</f>
        <v>4100</v>
      </c>
      <c r="L8" s="34"/>
      <c r="M8" s="54"/>
      <c r="N8" s="37"/>
      <c r="O8" s="8" t="s">
        <v>411</v>
      </c>
    </row>
    <row r="9" spans="1:98" ht="12.75" customHeight="1" x14ac:dyDescent="0.3">
      <c r="A9" s="67"/>
      <c r="B9" s="41"/>
      <c r="C9" s="71"/>
      <c r="D9" s="28"/>
      <c r="E9" s="29"/>
      <c r="F9" s="56" t="s">
        <v>412</v>
      </c>
      <c r="G9" s="64" t="s">
        <v>413</v>
      </c>
      <c r="H9" s="51" t="s">
        <v>11</v>
      </c>
      <c r="I9" s="45">
        <v>1</v>
      </c>
      <c r="J9" s="17">
        <v>870</v>
      </c>
      <c r="K9" s="18">
        <f t="shared" si="0"/>
        <v>870</v>
      </c>
      <c r="L9" s="34"/>
      <c r="M9" s="54"/>
      <c r="N9" s="37"/>
      <c r="O9" s="8" t="s">
        <v>411</v>
      </c>
    </row>
    <row r="10" spans="1:98" ht="12.75" customHeight="1" x14ac:dyDescent="0.3">
      <c r="A10" s="67"/>
      <c r="B10" s="41"/>
      <c r="C10" s="68"/>
      <c r="D10" s="28"/>
      <c r="E10" s="29"/>
      <c r="F10" s="56" t="s">
        <v>414</v>
      </c>
      <c r="G10" s="64" t="s">
        <v>415</v>
      </c>
      <c r="H10" s="51" t="s">
        <v>11</v>
      </c>
      <c r="I10" s="45">
        <v>1</v>
      </c>
      <c r="J10" s="17">
        <v>830</v>
      </c>
      <c r="K10" s="18">
        <f t="shared" si="0"/>
        <v>830</v>
      </c>
      <c r="L10" s="34"/>
      <c r="M10" s="54"/>
      <c r="N10" s="37"/>
      <c r="O10" s="8" t="s">
        <v>411</v>
      </c>
    </row>
    <row r="11" spans="1:98" ht="12.75" customHeight="1" x14ac:dyDescent="0.3">
      <c r="A11" s="67"/>
      <c r="B11" s="41"/>
      <c r="C11" s="71"/>
      <c r="D11" s="28"/>
      <c r="E11" s="29"/>
      <c r="F11" s="56" t="s">
        <v>173</v>
      </c>
      <c r="G11" s="64" t="s">
        <v>174</v>
      </c>
      <c r="H11" s="51" t="s">
        <v>11</v>
      </c>
      <c r="I11" s="45">
        <v>1</v>
      </c>
      <c r="J11" s="17">
        <v>865.37</v>
      </c>
      <c r="K11" s="18">
        <f t="shared" si="0"/>
        <v>865.37</v>
      </c>
      <c r="L11" s="34"/>
      <c r="M11" s="54"/>
      <c r="N11" s="37"/>
      <c r="O11" s="8" t="s">
        <v>411</v>
      </c>
    </row>
    <row r="12" spans="1:98" ht="12.75" customHeight="1" x14ac:dyDescent="0.3">
      <c r="A12" s="67"/>
      <c r="B12" s="41"/>
      <c r="C12" s="71"/>
      <c r="D12" s="28"/>
      <c r="E12" s="29"/>
      <c r="F12" s="56" t="s">
        <v>416</v>
      </c>
      <c r="G12" s="64" t="s">
        <v>417</v>
      </c>
      <c r="H12" s="51" t="s">
        <v>11</v>
      </c>
      <c r="I12" s="45">
        <v>1</v>
      </c>
      <c r="J12" s="17">
        <v>564.96</v>
      </c>
      <c r="K12" s="18">
        <f t="shared" si="0"/>
        <v>564.96</v>
      </c>
      <c r="L12" s="34"/>
      <c r="M12" s="54"/>
      <c r="N12" s="37"/>
      <c r="O12" s="8" t="s">
        <v>411</v>
      </c>
    </row>
    <row r="13" spans="1:98" ht="12.75" customHeight="1" x14ac:dyDescent="0.3">
      <c r="A13" s="67"/>
      <c r="B13" s="41"/>
      <c r="C13" s="71"/>
      <c r="D13" s="28"/>
      <c r="E13" s="29"/>
      <c r="F13" s="56" t="s">
        <v>418</v>
      </c>
      <c r="G13" s="64" t="s">
        <v>419</v>
      </c>
      <c r="H13" s="51" t="s">
        <v>11</v>
      </c>
      <c r="I13" s="45">
        <v>1</v>
      </c>
      <c r="J13" s="17">
        <v>661.94</v>
      </c>
      <c r="K13" s="18">
        <f t="shared" si="0"/>
        <v>661.94</v>
      </c>
      <c r="L13" s="34"/>
      <c r="M13" s="54"/>
      <c r="N13" s="37"/>
      <c r="O13" s="8" t="s">
        <v>411</v>
      </c>
    </row>
    <row r="14" spans="1:98" ht="12.75" customHeight="1" x14ac:dyDescent="0.3">
      <c r="A14" s="67"/>
      <c r="B14" s="41"/>
      <c r="C14" s="71"/>
      <c r="D14" s="28"/>
      <c r="E14" s="29"/>
      <c r="F14" s="56"/>
      <c r="G14" s="39"/>
      <c r="H14" s="51"/>
      <c r="I14" s="45"/>
      <c r="J14" s="17"/>
      <c r="K14" s="18" t="str">
        <f t="shared" si="0"/>
        <v/>
      </c>
      <c r="L14" s="34"/>
      <c r="M14" s="54"/>
      <c r="N14" s="37"/>
    </row>
    <row r="15" spans="1:98" ht="12.75" customHeight="1" x14ac:dyDescent="0.3">
      <c r="A15" s="67">
        <v>3.5</v>
      </c>
      <c r="B15" s="103">
        <v>16</v>
      </c>
      <c r="C15" s="68" t="s">
        <v>408</v>
      </c>
      <c r="D15" s="28" t="s">
        <v>23</v>
      </c>
      <c r="E15" s="29">
        <v>1</v>
      </c>
      <c r="F15" s="56" t="s">
        <v>409</v>
      </c>
      <c r="G15" s="39" t="s">
        <v>410</v>
      </c>
      <c r="H15" s="51" t="s">
        <v>11</v>
      </c>
      <c r="I15" s="45">
        <v>1</v>
      </c>
      <c r="J15" s="17">
        <v>2050</v>
      </c>
      <c r="K15" s="18">
        <f t="shared" si="0"/>
        <v>2050</v>
      </c>
      <c r="L15" s="34"/>
      <c r="M15" s="54"/>
      <c r="N15" s="37" t="s">
        <v>103</v>
      </c>
      <c r="O15" s="8" t="s">
        <v>411</v>
      </c>
    </row>
    <row r="16" spans="1:98" ht="12.75" customHeight="1" x14ac:dyDescent="0.3">
      <c r="A16" s="67"/>
      <c r="B16" s="70"/>
      <c r="C16" s="70"/>
      <c r="D16" s="28"/>
      <c r="E16" s="29"/>
      <c r="F16" s="56" t="s">
        <v>420</v>
      </c>
      <c r="G16" s="39" t="s">
        <v>421</v>
      </c>
      <c r="H16" s="51" t="s">
        <v>11</v>
      </c>
      <c r="I16" s="45">
        <v>2</v>
      </c>
      <c r="J16" s="17">
        <v>1490.41</v>
      </c>
      <c r="K16" s="18">
        <f t="shared" si="0"/>
        <v>2980.82</v>
      </c>
      <c r="L16" s="34"/>
      <c r="M16" s="54" t="s">
        <v>12</v>
      </c>
      <c r="N16" s="37" t="s">
        <v>103</v>
      </c>
      <c r="O16" s="8" t="s">
        <v>411</v>
      </c>
    </row>
    <row r="17" spans="1:15" ht="12.75" customHeight="1" x14ac:dyDescent="0.3">
      <c r="A17" s="67"/>
      <c r="B17" s="71"/>
      <c r="C17" s="71"/>
      <c r="D17" s="28"/>
      <c r="E17" s="29"/>
      <c r="F17" s="56" t="s">
        <v>412</v>
      </c>
      <c r="G17" s="39" t="s">
        <v>413</v>
      </c>
      <c r="H17" s="51" t="s">
        <v>11</v>
      </c>
      <c r="I17" s="45">
        <v>1</v>
      </c>
      <c r="J17" s="17">
        <v>870</v>
      </c>
      <c r="K17" s="18">
        <f t="shared" si="0"/>
        <v>870</v>
      </c>
      <c r="L17" s="34"/>
      <c r="M17" s="54"/>
      <c r="N17" s="37" t="s">
        <v>103</v>
      </c>
      <c r="O17" s="8" t="s">
        <v>411</v>
      </c>
    </row>
    <row r="18" spans="1:15" ht="12.75" customHeight="1" x14ac:dyDescent="0.3">
      <c r="A18" s="67"/>
      <c r="B18" s="71"/>
      <c r="C18" s="71"/>
      <c r="D18" s="28"/>
      <c r="E18" s="29"/>
      <c r="F18" s="56" t="s">
        <v>414</v>
      </c>
      <c r="G18" s="39" t="s">
        <v>415</v>
      </c>
      <c r="H18" s="51" t="s">
        <v>11</v>
      </c>
      <c r="I18" s="45">
        <v>1</v>
      </c>
      <c r="J18" s="17">
        <v>830</v>
      </c>
      <c r="K18" s="18">
        <f t="shared" si="0"/>
        <v>830</v>
      </c>
      <c r="L18" s="34"/>
      <c r="M18" s="54"/>
      <c r="N18" s="37" t="s">
        <v>103</v>
      </c>
      <c r="O18" s="8" t="s">
        <v>411</v>
      </c>
    </row>
    <row r="19" spans="1:15" ht="12.75" customHeight="1" x14ac:dyDescent="0.3">
      <c r="A19" s="67"/>
      <c r="B19" s="71"/>
      <c r="C19" s="71"/>
      <c r="D19" s="28"/>
      <c r="E19" s="29"/>
      <c r="F19" s="56" t="s">
        <v>173</v>
      </c>
      <c r="G19" s="39" t="s">
        <v>174</v>
      </c>
      <c r="H19" s="51" t="s">
        <v>11</v>
      </c>
      <c r="I19" s="45">
        <v>1</v>
      </c>
      <c r="J19" s="17">
        <v>865.37</v>
      </c>
      <c r="K19" s="18">
        <f t="shared" si="0"/>
        <v>865.37</v>
      </c>
      <c r="L19" s="34"/>
      <c r="M19" s="54"/>
      <c r="N19" s="37" t="s">
        <v>103</v>
      </c>
      <c r="O19" s="8" t="s">
        <v>411</v>
      </c>
    </row>
    <row r="20" spans="1:15" ht="12.75" customHeight="1" x14ac:dyDescent="0.3">
      <c r="A20" s="67"/>
      <c r="B20" s="71"/>
      <c r="C20" s="71"/>
      <c r="D20" s="28"/>
      <c r="E20" s="29"/>
      <c r="F20" s="56" t="s">
        <v>416</v>
      </c>
      <c r="G20" s="39" t="s">
        <v>417</v>
      </c>
      <c r="H20" s="51" t="s">
        <v>11</v>
      </c>
      <c r="I20" s="45">
        <v>1</v>
      </c>
      <c r="J20" s="17">
        <v>564.96</v>
      </c>
      <c r="K20" s="18">
        <f t="shared" si="0"/>
        <v>564.96</v>
      </c>
      <c r="L20" s="34"/>
      <c r="M20" s="54"/>
      <c r="N20" s="37"/>
      <c r="O20" s="8" t="s">
        <v>411</v>
      </c>
    </row>
    <row r="21" spans="1:15" ht="12.75" customHeight="1" x14ac:dyDescent="0.3">
      <c r="A21" s="67"/>
      <c r="B21" s="71"/>
      <c r="C21" s="71"/>
      <c r="D21" s="28"/>
      <c r="E21" s="29"/>
      <c r="F21" s="56" t="s">
        <v>418</v>
      </c>
      <c r="G21" s="39" t="s">
        <v>419</v>
      </c>
      <c r="H21" s="51" t="s">
        <v>11</v>
      </c>
      <c r="I21" s="45">
        <v>1</v>
      </c>
      <c r="J21" s="17">
        <v>661.94</v>
      </c>
      <c r="K21" s="18">
        <f t="shared" si="0"/>
        <v>661.94</v>
      </c>
      <c r="L21" s="34"/>
      <c r="M21" s="54"/>
      <c r="N21" s="37"/>
      <c r="O21" s="8" t="s">
        <v>411</v>
      </c>
    </row>
    <row r="22" spans="1:15" ht="12.75" customHeight="1" x14ac:dyDescent="0.3">
      <c r="A22" s="67"/>
      <c r="B22" s="71"/>
      <c r="C22" s="71"/>
      <c r="D22" s="28"/>
      <c r="E22" s="29"/>
      <c r="F22" s="56"/>
      <c r="G22" s="39"/>
      <c r="H22" s="51"/>
      <c r="I22" s="45"/>
      <c r="J22" s="17"/>
      <c r="K22" s="18" t="str">
        <f t="shared" ref="K22:K45" si="1">IF(I22,IF(ISNUMBER(J22),J22*I22," ")," ")</f>
        <v xml:space="preserve"> </v>
      </c>
      <c r="L22" s="34"/>
      <c r="M22" s="54"/>
      <c r="N22" s="37"/>
    </row>
    <row r="23" spans="1:15" ht="12.75" customHeight="1" x14ac:dyDescent="0.3">
      <c r="A23" s="67">
        <v>4</v>
      </c>
      <c r="B23" s="103">
        <v>16</v>
      </c>
      <c r="C23" s="68" t="s">
        <v>408</v>
      </c>
      <c r="D23" s="28" t="s">
        <v>23</v>
      </c>
      <c r="E23" s="29">
        <v>1</v>
      </c>
      <c r="F23" s="56" t="s">
        <v>409</v>
      </c>
      <c r="G23" s="39" t="s">
        <v>410</v>
      </c>
      <c r="H23" s="51" t="s">
        <v>11</v>
      </c>
      <c r="I23" s="45">
        <v>2</v>
      </c>
      <c r="J23" s="17">
        <v>2050</v>
      </c>
      <c r="K23" s="18">
        <f t="shared" ref="K23:K29" si="2">IF(AND(I23&lt;&gt;"",J23&lt;&gt;""),IFERROR(I23*J23,""),"")</f>
        <v>4100</v>
      </c>
      <c r="L23" s="34"/>
      <c r="M23" s="54"/>
      <c r="N23" s="37" t="s">
        <v>103</v>
      </c>
      <c r="O23" s="8" t="s">
        <v>411</v>
      </c>
    </row>
    <row r="24" spans="1:15" ht="12.75" customHeight="1" x14ac:dyDescent="0.3">
      <c r="A24" s="67"/>
      <c r="B24" s="70"/>
      <c r="C24" s="70"/>
      <c r="D24" s="28"/>
      <c r="E24" s="29"/>
      <c r="F24" s="56" t="s">
        <v>420</v>
      </c>
      <c r="G24" s="39" t="s">
        <v>421</v>
      </c>
      <c r="H24" s="51" t="s">
        <v>11</v>
      </c>
      <c r="I24" s="45">
        <v>1</v>
      </c>
      <c r="J24" s="17">
        <v>1490.41</v>
      </c>
      <c r="K24" s="18">
        <f t="shared" si="2"/>
        <v>1490.41</v>
      </c>
      <c r="L24" s="34"/>
      <c r="M24" s="54" t="s">
        <v>12</v>
      </c>
      <c r="N24" s="37" t="s">
        <v>103</v>
      </c>
      <c r="O24" s="8" t="s">
        <v>411</v>
      </c>
    </row>
    <row r="25" spans="1:15" ht="12.75" customHeight="1" x14ac:dyDescent="0.3">
      <c r="A25" s="67"/>
      <c r="B25" s="71"/>
      <c r="C25" s="71"/>
      <c r="D25" s="28"/>
      <c r="E25" s="29"/>
      <c r="F25" s="56" t="s">
        <v>412</v>
      </c>
      <c r="G25" s="39" t="s">
        <v>413</v>
      </c>
      <c r="H25" s="51" t="s">
        <v>11</v>
      </c>
      <c r="I25" s="45">
        <v>1</v>
      </c>
      <c r="J25" s="17">
        <v>870</v>
      </c>
      <c r="K25" s="18">
        <f t="shared" si="2"/>
        <v>870</v>
      </c>
      <c r="L25" s="34"/>
      <c r="M25" s="54"/>
      <c r="N25" s="37" t="s">
        <v>103</v>
      </c>
      <c r="O25" s="8" t="s">
        <v>411</v>
      </c>
    </row>
    <row r="26" spans="1:15" ht="12.75" customHeight="1" x14ac:dyDescent="0.3">
      <c r="A26" s="67"/>
      <c r="B26" s="71"/>
      <c r="C26" s="71"/>
      <c r="D26" s="28"/>
      <c r="E26" s="29"/>
      <c r="F26" s="56" t="s">
        <v>414</v>
      </c>
      <c r="G26" s="39" t="s">
        <v>415</v>
      </c>
      <c r="H26" s="51" t="s">
        <v>11</v>
      </c>
      <c r="I26" s="45">
        <v>1</v>
      </c>
      <c r="J26" s="17">
        <v>830</v>
      </c>
      <c r="K26" s="18">
        <f t="shared" si="2"/>
        <v>830</v>
      </c>
      <c r="L26" s="34"/>
      <c r="M26" s="54"/>
      <c r="N26" s="37" t="s">
        <v>103</v>
      </c>
      <c r="O26" s="8" t="s">
        <v>411</v>
      </c>
    </row>
    <row r="27" spans="1:15" ht="12.75" customHeight="1" x14ac:dyDescent="0.3">
      <c r="A27" s="67"/>
      <c r="B27" s="71"/>
      <c r="C27" s="71"/>
      <c r="D27" s="28"/>
      <c r="E27" s="29"/>
      <c r="F27" s="56" t="s">
        <v>173</v>
      </c>
      <c r="G27" s="39" t="s">
        <v>174</v>
      </c>
      <c r="H27" s="51" t="s">
        <v>11</v>
      </c>
      <c r="I27" s="45">
        <v>1</v>
      </c>
      <c r="J27" s="17">
        <v>865.37</v>
      </c>
      <c r="K27" s="18">
        <f t="shared" si="2"/>
        <v>865.37</v>
      </c>
      <c r="L27" s="34"/>
      <c r="M27" s="54"/>
      <c r="N27" s="37" t="s">
        <v>103</v>
      </c>
      <c r="O27" s="8" t="s">
        <v>411</v>
      </c>
    </row>
    <row r="28" spans="1:15" ht="12.75" customHeight="1" x14ac:dyDescent="0.3">
      <c r="A28" s="67"/>
      <c r="B28" s="71"/>
      <c r="C28" s="71"/>
      <c r="D28" s="28"/>
      <c r="E28" s="29"/>
      <c r="F28" s="56" t="s">
        <v>416</v>
      </c>
      <c r="G28" s="39" t="s">
        <v>417</v>
      </c>
      <c r="H28" s="51" t="s">
        <v>11</v>
      </c>
      <c r="I28" s="45">
        <v>1</v>
      </c>
      <c r="J28" s="17">
        <v>564.96</v>
      </c>
      <c r="K28" s="18">
        <f t="shared" si="2"/>
        <v>564.96</v>
      </c>
      <c r="L28" s="34"/>
      <c r="M28" s="54"/>
      <c r="N28" s="37"/>
      <c r="O28" s="8" t="s">
        <v>411</v>
      </c>
    </row>
    <row r="29" spans="1:15" ht="12.75" customHeight="1" x14ac:dyDescent="0.3">
      <c r="A29" s="67"/>
      <c r="B29" s="71"/>
      <c r="C29" s="71"/>
      <c r="D29" s="28"/>
      <c r="E29" s="29"/>
      <c r="F29" s="56" t="s">
        <v>418</v>
      </c>
      <c r="G29" s="39" t="s">
        <v>419</v>
      </c>
      <c r="H29" s="51" t="s">
        <v>11</v>
      </c>
      <c r="I29" s="45">
        <v>1</v>
      </c>
      <c r="J29" s="17">
        <v>661.94</v>
      </c>
      <c r="K29" s="18">
        <f t="shared" si="2"/>
        <v>661.94</v>
      </c>
      <c r="L29" s="34"/>
      <c r="M29" s="54"/>
      <c r="N29" s="37"/>
      <c r="O29" s="8" t="s">
        <v>411</v>
      </c>
    </row>
    <row r="30" spans="1:15" ht="12.75" customHeight="1" x14ac:dyDescent="0.3">
      <c r="A30" s="67"/>
      <c r="B30" s="71"/>
      <c r="C30" s="71"/>
      <c r="D30" s="28"/>
      <c r="E30" s="29"/>
      <c r="F30" s="56"/>
      <c r="G30" s="39"/>
      <c r="H30" s="51"/>
      <c r="I30" s="45"/>
      <c r="J30" s="17"/>
      <c r="K30" s="18" t="str">
        <f t="shared" si="1"/>
        <v xml:space="preserve"> </v>
      </c>
      <c r="L30" s="34"/>
      <c r="M30" s="54"/>
      <c r="N30" s="37"/>
    </row>
    <row r="31" spans="1:15" ht="12.75" customHeight="1" x14ac:dyDescent="0.3">
      <c r="A31" s="67">
        <v>4.5</v>
      </c>
      <c r="B31" s="103">
        <v>16</v>
      </c>
      <c r="C31" s="68" t="s">
        <v>408</v>
      </c>
      <c r="D31" s="28" t="s">
        <v>23</v>
      </c>
      <c r="E31" s="29">
        <v>1</v>
      </c>
      <c r="F31" s="56" t="s">
        <v>409</v>
      </c>
      <c r="G31" s="39" t="s">
        <v>410</v>
      </c>
      <c r="H31" s="51" t="s">
        <v>11</v>
      </c>
      <c r="I31" s="45">
        <v>3</v>
      </c>
      <c r="J31" s="17">
        <v>2050</v>
      </c>
      <c r="K31" s="18">
        <f t="shared" ref="K31:K36" si="3">IF(AND(I31&lt;&gt;"",J31&lt;&gt;""),IFERROR(I31*J31,""),"")</f>
        <v>6150</v>
      </c>
      <c r="L31" s="34"/>
      <c r="M31" s="54"/>
      <c r="N31" s="37" t="s">
        <v>103</v>
      </c>
      <c r="O31" s="8" t="s">
        <v>411</v>
      </c>
    </row>
    <row r="32" spans="1:15" ht="12.75" customHeight="1" x14ac:dyDescent="0.3">
      <c r="A32" s="67"/>
      <c r="B32" s="71"/>
      <c r="C32" s="71"/>
      <c r="D32" s="28"/>
      <c r="E32" s="29"/>
      <c r="F32" s="56" t="s">
        <v>412</v>
      </c>
      <c r="G32" s="39" t="s">
        <v>413</v>
      </c>
      <c r="H32" s="51" t="s">
        <v>11</v>
      </c>
      <c r="I32" s="45">
        <v>1</v>
      </c>
      <c r="J32" s="17">
        <v>870</v>
      </c>
      <c r="K32" s="18">
        <f t="shared" si="3"/>
        <v>870</v>
      </c>
      <c r="L32" s="34"/>
      <c r="M32" s="54"/>
      <c r="N32" s="37" t="s">
        <v>103</v>
      </c>
      <c r="O32" s="8" t="s">
        <v>411</v>
      </c>
    </row>
    <row r="33" spans="1:15" ht="12.75" customHeight="1" x14ac:dyDescent="0.3">
      <c r="A33" s="67"/>
      <c r="B33" s="71"/>
      <c r="C33" s="71"/>
      <c r="D33" s="28"/>
      <c r="E33" s="29"/>
      <c r="F33" s="56" t="s">
        <v>414</v>
      </c>
      <c r="G33" s="39" t="s">
        <v>415</v>
      </c>
      <c r="H33" s="51" t="s">
        <v>11</v>
      </c>
      <c r="I33" s="45">
        <v>1</v>
      </c>
      <c r="J33" s="17">
        <v>830</v>
      </c>
      <c r="K33" s="18">
        <f t="shared" si="3"/>
        <v>830</v>
      </c>
      <c r="L33" s="34"/>
      <c r="M33" s="54"/>
      <c r="N33" s="37" t="s">
        <v>103</v>
      </c>
      <c r="O33" s="8" t="s">
        <v>411</v>
      </c>
    </row>
    <row r="34" spans="1:15" ht="12.75" customHeight="1" x14ac:dyDescent="0.3">
      <c r="A34" s="67"/>
      <c r="B34" s="71"/>
      <c r="C34" s="71"/>
      <c r="D34" s="28"/>
      <c r="E34" s="29"/>
      <c r="F34" s="56" t="s">
        <v>173</v>
      </c>
      <c r="G34" s="39" t="s">
        <v>174</v>
      </c>
      <c r="H34" s="51" t="s">
        <v>11</v>
      </c>
      <c r="I34" s="45">
        <v>1</v>
      </c>
      <c r="J34" s="17">
        <v>865.37</v>
      </c>
      <c r="K34" s="18">
        <f t="shared" si="3"/>
        <v>865.37</v>
      </c>
      <c r="L34" s="34"/>
      <c r="M34" s="54"/>
      <c r="N34" s="37" t="s">
        <v>103</v>
      </c>
      <c r="O34" s="8" t="s">
        <v>411</v>
      </c>
    </row>
    <row r="35" spans="1:15" ht="12.75" customHeight="1" x14ac:dyDescent="0.3">
      <c r="A35" s="67"/>
      <c r="B35" s="71"/>
      <c r="C35" s="71"/>
      <c r="D35" s="28"/>
      <c r="E35" s="29"/>
      <c r="F35" s="56" t="s">
        <v>416</v>
      </c>
      <c r="G35" s="39" t="s">
        <v>417</v>
      </c>
      <c r="H35" s="51" t="s">
        <v>11</v>
      </c>
      <c r="I35" s="45">
        <v>1</v>
      </c>
      <c r="J35" s="17">
        <v>564.96</v>
      </c>
      <c r="K35" s="18">
        <f t="shared" si="3"/>
        <v>564.96</v>
      </c>
      <c r="L35" s="34"/>
      <c r="M35" s="54"/>
      <c r="N35" s="37"/>
      <c r="O35" s="8" t="s">
        <v>411</v>
      </c>
    </row>
    <row r="36" spans="1:15" ht="12.75" customHeight="1" x14ac:dyDescent="0.3">
      <c r="A36" s="67"/>
      <c r="B36" s="71"/>
      <c r="C36" s="71"/>
      <c r="D36" s="28"/>
      <c r="E36" s="29"/>
      <c r="F36" s="56" t="s">
        <v>418</v>
      </c>
      <c r="G36" s="39" t="s">
        <v>419</v>
      </c>
      <c r="H36" s="51" t="s">
        <v>11</v>
      </c>
      <c r="I36" s="45">
        <v>1</v>
      </c>
      <c r="J36" s="17">
        <v>661.94</v>
      </c>
      <c r="K36" s="18">
        <f t="shared" si="3"/>
        <v>661.94</v>
      </c>
      <c r="L36" s="34"/>
      <c r="M36" s="54"/>
      <c r="N36" s="37"/>
      <c r="O36" s="8" t="s">
        <v>411</v>
      </c>
    </row>
    <row r="37" spans="1:15" ht="12.75" customHeight="1" x14ac:dyDescent="0.3">
      <c r="A37" s="67"/>
      <c r="B37" s="71"/>
      <c r="C37" s="71"/>
      <c r="D37" s="28"/>
      <c r="E37" s="29"/>
      <c r="F37" s="56"/>
      <c r="G37" s="39"/>
      <c r="H37" s="51"/>
      <c r="I37" s="45"/>
      <c r="J37" s="17"/>
      <c r="K37" s="18" t="str">
        <f t="shared" si="1"/>
        <v xml:space="preserve"> </v>
      </c>
      <c r="L37" s="34"/>
      <c r="M37" s="54"/>
      <c r="N37" s="37"/>
    </row>
    <row r="38" spans="1:15" ht="12.75" customHeight="1" x14ac:dyDescent="0.3">
      <c r="A38" s="67">
        <v>5</v>
      </c>
      <c r="B38" s="103">
        <v>16</v>
      </c>
      <c r="C38" s="68" t="s">
        <v>408</v>
      </c>
      <c r="D38" s="28" t="s">
        <v>23</v>
      </c>
      <c r="E38" s="29">
        <v>1</v>
      </c>
      <c r="F38" s="56" t="s">
        <v>409</v>
      </c>
      <c r="G38" s="39" t="s">
        <v>410</v>
      </c>
      <c r="H38" s="51" t="s">
        <v>11</v>
      </c>
      <c r="I38" s="45">
        <v>2</v>
      </c>
      <c r="J38" s="17">
        <v>2050</v>
      </c>
      <c r="K38" s="18">
        <f t="shared" ref="K38:K44" si="4">IF(AND(I38&lt;&gt;"",J38&lt;&gt;""),IFERROR(I38*J38,""),"")</f>
        <v>4100</v>
      </c>
      <c r="L38" s="34"/>
      <c r="M38" s="54"/>
      <c r="N38" s="37" t="s">
        <v>103</v>
      </c>
      <c r="O38" s="8" t="s">
        <v>411</v>
      </c>
    </row>
    <row r="39" spans="1:15" ht="12.75" customHeight="1" x14ac:dyDescent="0.3">
      <c r="A39" s="67"/>
      <c r="B39" s="70"/>
      <c r="C39" s="70"/>
      <c r="D39" s="28"/>
      <c r="E39" s="29"/>
      <c r="F39" s="56" t="s">
        <v>420</v>
      </c>
      <c r="G39" s="39" t="s">
        <v>421</v>
      </c>
      <c r="H39" s="51" t="s">
        <v>11</v>
      </c>
      <c r="I39" s="45">
        <v>2</v>
      </c>
      <c r="J39" s="17">
        <v>1490.41</v>
      </c>
      <c r="K39" s="18">
        <f t="shared" si="4"/>
        <v>2980.82</v>
      </c>
      <c r="L39" s="34"/>
      <c r="M39" s="54" t="s">
        <v>12</v>
      </c>
      <c r="N39" s="37" t="s">
        <v>103</v>
      </c>
      <c r="O39" s="8" t="s">
        <v>411</v>
      </c>
    </row>
    <row r="40" spans="1:15" ht="12.75" customHeight="1" x14ac:dyDescent="0.3">
      <c r="A40" s="67"/>
      <c r="B40" s="71"/>
      <c r="C40" s="71"/>
      <c r="D40" s="28"/>
      <c r="E40" s="29"/>
      <c r="F40" s="56" t="s">
        <v>412</v>
      </c>
      <c r="G40" s="39" t="s">
        <v>413</v>
      </c>
      <c r="H40" s="51" t="s">
        <v>11</v>
      </c>
      <c r="I40" s="45">
        <v>1</v>
      </c>
      <c r="J40" s="17">
        <v>870</v>
      </c>
      <c r="K40" s="18">
        <f t="shared" si="4"/>
        <v>870</v>
      </c>
      <c r="L40" s="34"/>
      <c r="M40" s="54"/>
      <c r="N40" s="37" t="s">
        <v>103</v>
      </c>
      <c r="O40" s="8" t="s">
        <v>411</v>
      </c>
    </row>
    <row r="41" spans="1:15" ht="12.75" customHeight="1" x14ac:dyDescent="0.3">
      <c r="A41" s="67"/>
      <c r="B41" s="71"/>
      <c r="C41" s="71"/>
      <c r="D41" s="28"/>
      <c r="E41" s="29"/>
      <c r="F41" s="56" t="s">
        <v>414</v>
      </c>
      <c r="G41" s="39" t="s">
        <v>415</v>
      </c>
      <c r="H41" s="51" t="s">
        <v>11</v>
      </c>
      <c r="I41" s="45">
        <v>1</v>
      </c>
      <c r="J41" s="17">
        <v>830</v>
      </c>
      <c r="K41" s="18">
        <f t="shared" si="4"/>
        <v>830</v>
      </c>
      <c r="L41" s="34"/>
      <c r="M41" s="54"/>
      <c r="N41" s="37" t="s">
        <v>103</v>
      </c>
      <c r="O41" s="8" t="s">
        <v>411</v>
      </c>
    </row>
    <row r="42" spans="1:15" ht="12.75" customHeight="1" x14ac:dyDescent="0.3">
      <c r="A42" s="67"/>
      <c r="B42" s="71"/>
      <c r="C42" s="71"/>
      <c r="D42" s="28"/>
      <c r="E42" s="29"/>
      <c r="F42" s="56" t="s">
        <v>173</v>
      </c>
      <c r="G42" s="39" t="s">
        <v>174</v>
      </c>
      <c r="H42" s="51" t="s">
        <v>11</v>
      </c>
      <c r="I42" s="45">
        <v>1</v>
      </c>
      <c r="J42" s="17">
        <v>865.37</v>
      </c>
      <c r="K42" s="18">
        <f t="shared" si="4"/>
        <v>865.37</v>
      </c>
      <c r="L42" s="34"/>
      <c r="M42" s="54"/>
      <c r="N42" s="37" t="s">
        <v>103</v>
      </c>
      <c r="O42" s="8" t="s">
        <v>411</v>
      </c>
    </row>
    <row r="43" spans="1:15" ht="12.75" customHeight="1" x14ac:dyDescent="0.3">
      <c r="A43" s="67"/>
      <c r="B43" s="71"/>
      <c r="C43" s="71"/>
      <c r="D43" s="28"/>
      <c r="E43" s="29"/>
      <c r="F43" s="56" t="s">
        <v>416</v>
      </c>
      <c r="G43" s="39" t="s">
        <v>417</v>
      </c>
      <c r="H43" s="51" t="s">
        <v>11</v>
      </c>
      <c r="I43" s="45">
        <v>1</v>
      </c>
      <c r="J43" s="17">
        <v>564.96</v>
      </c>
      <c r="K43" s="18">
        <f t="shared" si="4"/>
        <v>564.96</v>
      </c>
      <c r="L43" s="34"/>
      <c r="M43" s="54"/>
      <c r="N43" s="37"/>
      <c r="O43" s="8" t="s">
        <v>411</v>
      </c>
    </row>
    <row r="44" spans="1:15" ht="12.75" customHeight="1" x14ac:dyDescent="0.3">
      <c r="A44" s="67"/>
      <c r="B44" s="71"/>
      <c r="C44" s="71"/>
      <c r="D44" s="28"/>
      <c r="E44" s="29"/>
      <c r="F44" s="56" t="s">
        <v>418</v>
      </c>
      <c r="G44" s="39" t="s">
        <v>419</v>
      </c>
      <c r="H44" s="51" t="s">
        <v>11</v>
      </c>
      <c r="I44" s="45">
        <v>1</v>
      </c>
      <c r="J44" s="17">
        <v>661.94</v>
      </c>
      <c r="K44" s="18">
        <f t="shared" si="4"/>
        <v>661.94</v>
      </c>
      <c r="L44" s="34"/>
      <c r="M44" s="54"/>
      <c r="N44" s="37"/>
      <c r="O44" s="8" t="s">
        <v>411</v>
      </c>
    </row>
    <row r="45" spans="1:15" ht="12.75" customHeight="1" x14ac:dyDescent="0.3">
      <c r="A45" s="67"/>
      <c r="B45" s="71"/>
      <c r="C45" s="71"/>
      <c r="D45" s="28"/>
      <c r="E45" s="29"/>
      <c r="F45" s="56"/>
      <c r="G45" s="39"/>
      <c r="H45" s="51"/>
      <c r="I45" s="45"/>
      <c r="J45" s="17"/>
      <c r="K45" s="18" t="str">
        <f t="shared" si="1"/>
        <v xml:space="preserve"> </v>
      </c>
      <c r="L45" s="34"/>
      <c r="M45" s="54"/>
      <c r="N45" s="37"/>
    </row>
    <row r="46" spans="1:15" ht="12.75" customHeight="1" x14ac:dyDescent="0.3">
      <c r="A46" s="67">
        <v>5.5</v>
      </c>
      <c r="B46" s="103">
        <v>16</v>
      </c>
      <c r="C46" s="68" t="s">
        <v>408</v>
      </c>
      <c r="D46" s="28" t="s">
        <v>23</v>
      </c>
      <c r="E46" s="29">
        <v>1</v>
      </c>
      <c r="F46" s="56" t="s">
        <v>409</v>
      </c>
      <c r="G46" s="39" t="s">
        <v>410</v>
      </c>
      <c r="H46" s="51" t="s">
        <v>11</v>
      </c>
      <c r="I46" s="45">
        <v>3</v>
      </c>
      <c r="J46" s="17">
        <v>2050</v>
      </c>
      <c r="K46" s="18">
        <f t="shared" ref="K46:K52" si="5">IF(AND(I46&lt;&gt;"",J46&lt;&gt;""),IFERROR(I46*J46,""),"")</f>
        <v>6150</v>
      </c>
      <c r="L46" s="34"/>
      <c r="M46" s="54"/>
      <c r="N46" s="37" t="s">
        <v>103</v>
      </c>
      <c r="O46" s="8" t="s">
        <v>411</v>
      </c>
    </row>
    <row r="47" spans="1:15" ht="12.75" customHeight="1" x14ac:dyDescent="0.3">
      <c r="A47" s="67"/>
      <c r="B47" s="70"/>
      <c r="C47" s="70"/>
      <c r="D47" s="28"/>
      <c r="E47" s="29"/>
      <c r="F47" s="56" t="s">
        <v>420</v>
      </c>
      <c r="G47" s="39" t="s">
        <v>421</v>
      </c>
      <c r="H47" s="51" t="s">
        <v>11</v>
      </c>
      <c r="I47" s="45">
        <v>1</v>
      </c>
      <c r="J47" s="17">
        <v>1490.41</v>
      </c>
      <c r="K47" s="18">
        <f t="shared" si="5"/>
        <v>1490.41</v>
      </c>
      <c r="L47" s="34"/>
      <c r="M47" s="54" t="s">
        <v>12</v>
      </c>
      <c r="N47" s="37" t="s">
        <v>103</v>
      </c>
      <c r="O47" s="8" t="s">
        <v>411</v>
      </c>
    </row>
    <row r="48" spans="1:15" ht="12.75" customHeight="1" x14ac:dyDescent="0.3">
      <c r="A48" s="67"/>
      <c r="B48" s="71"/>
      <c r="C48" s="71"/>
      <c r="D48" s="28"/>
      <c r="E48" s="29"/>
      <c r="F48" s="56" t="s">
        <v>412</v>
      </c>
      <c r="G48" s="39" t="s">
        <v>413</v>
      </c>
      <c r="H48" s="51" t="s">
        <v>11</v>
      </c>
      <c r="I48" s="45">
        <v>1</v>
      </c>
      <c r="J48" s="17">
        <v>870</v>
      </c>
      <c r="K48" s="18">
        <f t="shared" si="5"/>
        <v>870</v>
      </c>
      <c r="L48" s="34"/>
      <c r="M48" s="54"/>
      <c r="N48" s="37" t="s">
        <v>103</v>
      </c>
      <c r="O48" s="8" t="s">
        <v>411</v>
      </c>
    </row>
    <row r="49" spans="1:15" ht="12.75" customHeight="1" x14ac:dyDescent="0.3">
      <c r="A49" s="67"/>
      <c r="B49" s="71"/>
      <c r="C49" s="71"/>
      <c r="D49" s="28"/>
      <c r="E49" s="29"/>
      <c r="F49" s="56" t="s">
        <v>414</v>
      </c>
      <c r="G49" s="39" t="s">
        <v>415</v>
      </c>
      <c r="H49" s="51" t="s">
        <v>11</v>
      </c>
      <c r="I49" s="45">
        <v>1</v>
      </c>
      <c r="J49" s="17">
        <v>830</v>
      </c>
      <c r="K49" s="18">
        <f t="shared" si="5"/>
        <v>830</v>
      </c>
      <c r="L49" s="34"/>
      <c r="M49" s="54"/>
      <c r="N49" s="37" t="s">
        <v>103</v>
      </c>
      <c r="O49" s="8" t="s">
        <v>411</v>
      </c>
    </row>
    <row r="50" spans="1:15" ht="12.75" customHeight="1" x14ac:dyDescent="0.3">
      <c r="A50" s="67"/>
      <c r="B50" s="71"/>
      <c r="C50" s="71"/>
      <c r="D50" s="28"/>
      <c r="E50" s="29"/>
      <c r="F50" s="56" t="s">
        <v>173</v>
      </c>
      <c r="G50" s="39" t="s">
        <v>174</v>
      </c>
      <c r="H50" s="51" t="s">
        <v>11</v>
      </c>
      <c r="I50" s="45">
        <v>1</v>
      </c>
      <c r="J50" s="17">
        <v>865.37</v>
      </c>
      <c r="K50" s="18">
        <f t="shared" si="5"/>
        <v>865.37</v>
      </c>
      <c r="L50" s="34"/>
      <c r="M50" s="54"/>
      <c r="N50" s="37" t="s">
        <v>103</v>
      </c>
      <c r="O50" s="8" t="s">
        <v>411</v>
      </c>
    </row>
    <row r="51" spans="1:15" ht="12.75" customHeight="1" x14ac:dyDescent="0.3">
      <c r="A51" s="67"/>
      <c r="B51" s="71"/>
      <c r="C51" s="71"/>
      <c r="D51" s="28"/>
      <c r="E51" s="29"/>
      <c r="F51" s="56" t="s">
        <v>416</v>
      </c>
      <c r="G51" s="39" t="s">
        <v>417</v>
      </c>
      <c r="H51" s="51" t="s">
        <v>11</v>
      </c>
      <c r="I51" s="45">
        <v>1</v>
      </c>
      <c r="J51" s="17">
        <v>564.96</v>
      </c>
      <c r="K51" s="18">
        <f t="shared" si="5"/>
        <v>564.96</v>
      </c>
      <c r="L51" s="34"/>
      <c r="M51" s="54"/>
      <c r="N51" s="37"/>
      <c r="O51" s="8" t="s">
        <v>411</v>
      </c>
    </row>
    <row r="52" spans="1:15" ht="12.75" customHeight="1" x14ac:dyDescent="0.3">
      <c r="A52" s="67"/>
      <c r="B52" s="71"/>
      <c r="C52" s="71"/>
      <c r="D52" s="28"/>
      <c r="E52" s="29"/>
      <c r="F52" s="56" t="s">
        <v>418</v>
      </c>
      <c r="G52" s="39" t="s">
        <v>419</v>
      </c>
      <c r="H52" s="51" t="s">
        <v>11</v>
      </c>
      <c r="I52" s="45">
        <v>1</v>
      </c>
      <c r="J52" s="17">
        <v>661.94</v>
      </c>
      <c r="K52" s="18">
        <f t="shared" si="5"/>
        <v>661.94</v>
      </c>
      <c r="L52" s="34"/>
      <c r="M52" s="54"/>
      <c r="N52" s="37"/>
      <c r="O52" s="8" t="s">
        <v>411</v>
      </c>
    </row>
    <row r="53" spans="1:15" ht="12.75" customHeight="1" x14ac:dyDescent="0.3">
      <c r="A53" s="67"/>
      <c r="B53" s="71"/>
      <c r="C53" s="71"/>
      <c r="D53" s="28"/>
      <c r="E53" s="29"/>
      <c r="F53" s="56"/>
      <c r="G53" s="39"/>
      <c r="H53" s="51"/>
      <c r="I53" s="45"/>
      <c r="J53" s="17"/>
      <c r="K53" s="18" t="str">
        <f t="shared" ref="K53:K99" si="6">IF(I53,IF(ISNUMBER(J53),J53*I53," ")," ")</f>
        <v xml:space="preserve"> </v>
      </c>
      <c r="L53" s="34"/>
      <c r="M53" s="54"/>
      <c r="N53" s="37"/>
    </row>
    <row r="54" spans="1:15" ht="12.75" customHeight="1" x14ac:dyDescent="0.3">
      <c r="A54" s="67">
        <v>6</v>
      </c>
      <c r="B54" s="103">
        <v>16</v>
      </c>
      <c r="C54" s="68" t="s">
        <v>408</v>
      </c>
      <c r="D54" s="28" t="s">
        <v>23</v>
      </c>
      <c r="E54" s="29">
        <v>1</v>
      </c>
      <c r="F54" s="56" t="s">
        <v>409</v>
      </c>
      <c r="G54" s="39" t="s">
        <v>410</v>
      </c>
      <c r="H54" s="51" t="s">
        <v>11</v>
      </c>
      <c r="I54" s="45">
        <v>4</v>
      </c>
      <c r="J54" s="17">
        <v>2050</v>
      </c>
      <c r="K54" s="18">
        <f t="shared" ref="K54:K59" si="7">IF(AND(I54&lt;&gt;"",J54&lt;&gt;""),IFERROR(I54*J54,""),"")</f>
        <v>8200</v>
      </c>
      <c r="L54" s="34"/>
      <c r="M54" s="54"/>
      <c r="N54" s="37" t="s">
        <v>103</v>
      </c>
      <c r="O54" s="8" t="s">
        <v>411</v>
      </c>
    </row>
    <row r="55" spans="1:15" ht="12.75" customHeight="1" x14ac:dyDescent="0.3">
      <c r="A55" s="67"/>
      <c r="B55" s="71"/>
      <c r="C55" s="71"/>
      <c r="D55" s="28"/>
      <c r="E55" s="29"/>
      <c r="F55" s="56" t="s">
        <v>412</v>
      </c>
      <c r="G55" s="39" t="s">
        <v>413</v>
      </c>
      <c r="H55" s="51" t="s">
        <v>11</v>
      </c>
      <c r="I55" s="45">
        <v>1</v>
      </c>
      <c r="J55" s="17">
        <v>870</v>
      </c>
      <c r="K55" s="18">
        <f t="shared" si="7"/>
        <v>870</v>
      </c>
      <c r="L55" s="34"/>
      <c r="M55" s="54"/>
      <c r="N55" s="37" t="s">
        <v>103</v>
      </c>
      <c r="O55" s="8" t="s">
        <v>411</v>
      </c>
    </row>
    <row r="56" spans="1:15" ht="12.75" customHeight="1" x14ac:dyDescent="0.3">
      <c r="A56" s="67"/>
      <c r="B56" s="71"/>
      <c r="C56" s="71"/>
      <c r="D56" s="28"/>
      <c r="E56" s="29"/>
      <c r="F56" s="56" t="s">
        <v>414</v>
      </c>
      <c r="G56" s="39" t="s">
        <v>415</v>
      </c>
      <c r="H56" s="51" t="s">
        <v>11</v>
      </c>
      <c r="I56" s="45">
        <v>1</v>
      </c>
      <c r="J56" s="17">
        <v>830</v>
      </c>
      <c r="K56" s="18">
        <f t="shared" si="7"/>
        <v>830</v>
      </c>
      <c r="L56" s="34"/>
      <c r="M56" s="54"/>
      <c r="N56" s="37" t="s">
        <v>103</v>
      </c>
      <c r="O56" s="8" t="s">
        <v>411</v>
      </c>
    </row>
    <row r="57" spans="1:15" ht="12.75" customHeight="1" x14ac:dyDescent="0.3">
      <c r="A57" s="67"/>
      <c r="B57" s="71"/>
      <c r="C57" s="71"/>
      <c r="D57" s="28"/>
      <c r="E57" s="29"/>
      <c r="F57" s="56" t="s">
        <v>173</v>
      </c>
      <c r="G57" s="39" t="s">
        <v>174</v>
      </c>
      <c r="H57" s="51" t="s">
        <v>11</v>
      </c>
      <c r="I57" s="45">
        <v>1</v>
      </c>
      <c r="J57" s="17">
        <v>865.37</v>
      </c>
      <c r="K57" s="18">
        <f t="shared" si="7"/>
        <v>865.37</v>
      </c>
      <c r="L57" s="34"/>
      <c r="M57" s="54"/>
      <c r="N57" s="37" t="s">
        <v>103</v>
      </c>
      <c r="O57" s="8" t="s">
        <v>411</v>
      </c>
    </row>
    <row r="58" spans="1:15" ht="12.75" customHeight="1" x14ac:dyDescent="0.3">
      <c r="A58" s="67"/>
      <c r="B58" s="71"/>
      <c r="C58" s="71"/>
      <c r="D58" s="28"/>
      <c r="E58" s="29"/>
      <c r="F58" s="56" t="s">
        <v>416</v>
      </c>
      <c r="G58" s="39" t="s">
        <v>417</v>
      </c>
      <c r="H58" s="51" t="s">
        <v>11</v>
      </c>
      <c r="I58" s="45">
        <v>1</v>
      </c>
      <c r="J58" s="17">
        <v>564.96</v>
      </c>
      <c r="K58" s="18">
        <f t="shared" si="7"/>
        <v>564.96</v>
      </c>
      <c r="L58" s="34"/>
      <c r="M58" s="54"/>
      <c r="N58" s="37"/>
      <c r="O58" s="8" t="s">
        <v>411</v>
      </c>
    </row>
    <row r="59" spans="1:15" ht="12.75" customHeight="1" x14ac:dyDescent="0.3">
      <c r="A59" s="67"/>
      <c r="B59" s="71"/>
      <c r="C59" s="71"/>
      <c r="D59" s="28"/>
      <c r="E59" s="29"/>
      <c r="F59" s="56" t="s">
        <v>418</v>
      </c>
      <c r="G59" s="39" t="s">
        <v>419</v>
      </c>
      <c r="H59" s="51" t="s">
        <v>11</v>
      </c>
      <c r="I59" s="45">
        <v>1</v>
      </c>
      <c r="J59" s="17">
        <v>661.94</v>
      </c>
      <c r="K59" s="18">
        <f t="shared" si="7"/>
        <v>661.94</v>
      </c>
      <c r="L59" s="34"/>
      <c r="M59" s="54"/>
      <c r="N59" s="37"/>
      <c r="O59" s="8" t="s">
        <v>411</v>
      </c>
    </row>
    <row r="60" spans="1:15" ht="12.75" customHeight="1" x14ac:dyDescent="0.3">
      <c r="A60" s="104"/>
      <c r="B60" s="71"/>
      <c r="C60" s="71"/>
      <c r="D60" s="28"/>
      <c r="E60" s="29"/>
      <c r="F60" s="56"/>
      <c r="G60" s="39"/>
      <c r="H60" s="51"/>
      <c r="I60" s="45"/>
      <c r="J60" s="17"/>
      <c r="K60" s="18" t="str">
        <f t="shared" si="6"/>
        <v xml:space="preserve"> </v>
      </c>
      <c r="L60" s="34"/>
      <c r="M60" s="54"/>
      <c r="N60" s="37"/>
    </row>
    <row r="61" spans="1:15" ht="12.75" customHeight="1" x14ac:dyDescent="0.3">
      <c r="A61" s="67">
        <v>6.5</v>
      </c>
      <c r="B61" s="103">
        <v>16</v>
      </c>
      <c r="C61" s="68" t="s">
        <v>408</v>
      </c>
      <c r="D61" s="28" t="s">
        <v>23</v>
      </c>
      <c r="E61" s="29">
        <v>1</v>
      </c>
      <c r="F61" s="56" t="s">
        <v>409</v>
      </c>
      <c r="G61" s="39" t="s">
        <v>410</v>
      </c>
      <c r="H61" s="51" t="s">
        <v>11</v>
      </c>
      <c r="I61" s="45">
        <v>3</v>
      </c>
      <c r="J61" s="17">
        <v>2050</v>
      </c>
      <c r="K61" s="18">
        <f t="shared" ref="K61:K67" si="8">IF(AND(I61&lt;&gt;"",J61&lt;&gt;""),IFERROR(I61*J61,""),"")</f>
        <v>6150</v>
      </c>
      <c r="L61" s="34"/>
      <c r="M61" s="54"/>
      <c r="N61" s="37" t="s">
        <v>103</v>
      </c>
      <c r="O61" s="8" t="s">
        <v>411</v>
      </c>
    </row>
    <row r="62" spans="1:15" ht="12.75" customHeight="1" x14ac:dyDescent="0.3">
      <c r="A62" s="67"/>
      <c r="B62" s="70"/>
      <c r="C62" s="70"/>
      <c r="D62" s="28"/>
      <c r="E62" s="29"/>
      <c r="F62" s="56" t="s">
        <v>420</v>
      </c>
      <c r="G62" s="39" t="s">
        <v>421</v>
      </c>
      <c r="H62" s="51" t="s">
        <v>11</v>
      </c>
      <c r="I62" s="45">
        <v>2</v>
      </c>
      <c r="J62" s="17">
        <v>1490.41</v>
      </c>
      <c r="K62" s="18">
        <f t="shared" si="8"/>
        <v>2980.82</v>
      </c>
      <c r="L62" s="34"/>
      <c r="M62" s="54" t="s">
        <v>12</v>
      </c>
      <c r="N62" s="37" t="s">
        <v>103</v>
      </c>
      <c r="O62" s="8" t="s">
        <v>411</v>
      </c>
    </row>
    <row r="63" spans="1:15" ht="12.75" customHeight="1" x14ac:dyDescent="0.3">
      <c r="A63" s="67"/>
      <c r="B63" s="71"/>
      <c r="C63" s="71"/>
      <c r="D63" s="28"/>
      <c r="E63" s="29"/>
      <c r="F63" s="56" t="s">
        <v>412</v>
      </c>
      <c r="G63" s="39" t="s">
        <v>413</v>
      </c>
      <c r="H63" s="51" t="s">
        <v>11</v>
      </c>
      <c r="I63" s="45">
        <v>1</v>
      </c>
      <c r="J63" s="17">
        <v>870</v>
      </c>
      <c r="K63" s="18">
        <f t="shared" si="8"/>
        <v>870</v>
      </c>
      <c r="L63" s="34"/>
      <c r="M63" s="54"/>
      <c r="N63" s="37" t="s">
        <v>103</v>
      </c>
      <c r="O63" s="8" t="s">
        <v>411</v>
      </c>
    </row>
    <row r="64" spans="1:15" ht="12.75" customHeight="1" x14ac:dyDescent="0.3">
      <c r="A64" s="67"/>
      <c r="B64" s="71"/>
      <c r="C64" s="71"/>
      <c r="D64" s="28"/>
      <c r="E64" s="29"/>
      <c r="F64" s="56" t="s">
        <v>414</v>
      </c>
      <c r="G64" s="39" t="s">
        <v>415</v>
      </c>
      <c r="H64" s="51" t="s">
        <v>11</v>
      </c>
      <c r="I64" s="45">
        <v>1</v>
      </c>
      <c r="J64" s="17">
        <v>830</v>
      </c>
      <c r="K64" s="18">
        <f t="shared" si="8"/>
        <v>830</v>
      </c>
      <c r="L64" s="34"/>
      <c r="M64" s="54"/>
      <c r="N64" s="37" t="s">
        <v>103</v>
      </c>
      <c r="O64" s="8" t="s">
        <v>411</v>
      </c>
    </row>
    <row r="65" spans="1:15" ht="12.75" customHeight="1" x14ac:dyDescent="0.3">
      <c r="A65" s="67"/>
      <c r="B65" s="71"/>
      <c r="C65" s="71"/>
      <c r="D65" s="28"/>
      <c r="E65" s="29"/>
      <c r="F65" s="56" t="s">
        <v>173</v>
      </c>
      <c r="G65" s="39" t="s">
        <v>174</v>
      </c>
      <c r="H65" s="51" t="s">
        <v>11</v>
      </c>
      <c r="I65" s="45">
        <v>1</v>
      </c>
      <c r="J65" s="17">
        <v>865.37</v>
      </c>
      <c r="K65" s="18">
        <f t="shared" si="8"/>
        <v>865.37</v>
      </c>
      <c r="L65" s="34"/>
      <c r="M65" s="54"/>
      <c r="N65" s="37" t="s">
        <v>103</v>
      </c>
      <c r="O65" s="8" t="s">
        <v>411</v>
      </c>
    </row>
    <row r="66" spans="1:15" ht="12.75" customHeight="1" x14ac:dyDescent="0.3">
      <c r="A66" s="67"/>
      <c r="B66" s="71"/>
      <c r="C66" s="71"/>
      <c r="D66" s="28"/>
      <c r="E66" s="29"/>
      <c r="F66" s="56" t="s">
        <v>416</v>
      </c>
      <c r="G66" s="39" t="s">
        <v>417</v>
      </c>
      <c r="H66" s="51" t="s">
        <v>11</v>
      </c>
      <c r="I66" s="45">
        <v>1</v>
      </c>
      <c r="J66" s="17">
        <v>564.96</v>
      </c>
      <c r="K66" s="18">
        <f t="shared" si="8"/>
        <v>564.96</v>
      </c>
      <c r="L66" s="34"/>
      <c r="M66" s="54"/>
      <c r="N66" s="37"/>
      <c r="O66" s="8" t="s">
        <v>411</v>
      </c>
    </row>
    <row r="67" spans="1:15" ht="12.75" customHeight="1" x14ac:dyDescent="0.3">
      <c r="A67" s="67"/>
      <c r="B67" s="71"/>
      <c r="C67" s="71"/>
      <c r="D67" s="28"/>
      <c r="E67" s="29"/>
      <c r="F67" s="56" t="s">
        <v>418</v>
      </c>
      <c r="G67" s="39" t="s">
        <v>419</v>
      </c>
      <c r="H67" s="51" t="s">
        <v>11</v>
      </c>
      <c r="I67" s="45">
        <v>1</v>
      </c>
      <c r="J67" s="17">
        <v>661.94</v>
      </c>
      <c r="K67" s="18">
        <f t="shared" si="8"/>
        <v>661.94</v>
      </c>
      <c r="L67" s="34"/>
      <c r="M67" s="54"/>
      <c r="N67" s="37"/>
      <c r="O67" s="8" t="s">
        <v>411</v>
      </c>
    </row>
    <row r="68" spans="1:15" ht="12.75" customHeight="1" x14ac:dyDescent="0.3">
      <c r="A68" s="67"/>
      <c r="B68" s="71"/>
      <c r="C68" s="71"/>
      <c r="D68" s="28"/>
      <c r="E68" s="29"/>
      <c r="F68" s="56"/>
      <c r="G68" s="39"/>
      <c r="H68" s="51"/>
      <c r="I68" s="45"/>
      <c r="J68" s="17"/>
      <c r="K68" s="18" t="str">
        <f t="shared" si="6"/>
        <v xml:space="preserve"> </v>
      </c>
      <c r="L68" s="34"/>
      <c r="M68" s="54"/>
      <c r="N68" s="37"/>
    </row>
    <row r="69" spans="1:15" ht="12.75" customHeight="1" x14ac:dyDescent="0.3">
      <c r="A69" s="67">
        <v>7</v>
      </c>
      <c r="B69" s="103">
        <v>16</v>
      </c>
      <c r="C69" s="68" t="s">
        <v>408</v>
      </c>
      <c r="D69" s="28" t="s">
        <v>23</v>
      </c>
      <c r="E69" s="29">
        <v>1</v>
      </c>
      <c r="F69" s="56" t="s">
        <v>409</v>
      </c>
      <c r="G69" s="39" t="s">
        <v>410</v>
      </c>
      <c r="H69" s="51" t="s">
        <v>11</v>
      </c>
      <c r="I69" s="45">
        <v>4</v>
      </c>
      <c r="J69" s="17">
        <v>2050</v>
      </c>
      <c r="K69" s="18">
        <f t="shared" ref="K69:K75" si="9">IF(AND(I69&lt;&gt;"",J69&lt;&gt;""),IFERROR(I69*J69,""),"")</f>
        <v>8200</v>
      </c>
      <c r="L69" s="34"/>
      <c r="M69" s="54"/>
      <c r="N69" s="37" t="s">
        <v>103</v>
      </c>
      <c r="O69" s="8" t="s">
        <v>411</v>
      </c>
    </row>
    <row r="70" spans="1:15" ht="12.75" customHeight="1" x14ac:dyDescent="0.3">
      <c r="A70" s="67"/>
      <c r="B70" s="70"/>
      <c r="C70" s="70"/>
      <c r="D70" s="28"/>
      <c r="E70" s="29"/>
      <c r="F70" s="56" t="s">
        <v>420</v>
      </c>
      <c r="G70" s="39" t="s">
        <v>421</v>
      </c>
      <c r="H70" s="51" t="s">
        <v>11</v>
      </c>
      <c r="I70" s="45">
        <v>1</v>
      </c>
      <c r="J70" s="17">
        <v>1490.41</v>
      </c>
      <c r="K70" s="18">
        <f t="shared" si="9"/>
        <v>1490.41</v>
      </c>
      <c r="L70" s="34"/>
      <c r="M70" s="54" t="s">
        <v>12</v>
      </c>
      <c r="N70" s="37" t="s">
        <v>103</v>
      </c>
      <c r="O70" s="8" t="s">
        <v>411</v>
      </c>
    </row>
    <row r="71" spans="1:15" ht="12.75" customHeight="1" x14ac:dyDescent="0.3">
      <c r="A71" s="67"/>
      <c r="B71" s="71"/>
      <c r="C71" s="71"/>
      <c r="D71" s="28"/>
      <c r="E71" s="29"/>
      <c r="F71" s="56" t="s">
        <v>412</v>
      </c>
      <c r="G71" s="39" t="s">
        <v>413</v>
      </c>
      <c r="H71" s="51" t="s">
        <v>11</v>
      </c>
      <c r="I71" s="45">
        <v>1</v>
      </c>
      <c r="J71" s="17">
        <v>870</v>
      </c>
      <c r="K71" s="18">
        <f t="shared" si="9"/>
        <v>870</v>
      </c>
      <c r="L71" s="34"/>
      <c r="M71" s="54"/>
      <c r="N71" s="37" t="s">
        <v>103</v>
      </c>
      <c r="O71" s="8" t="s">
        <v>411</v>
      </c>
    </row>
    <row r="72" spans="1:15" ht="12.75" customHeight="1" x14ac:dyDescent="0.3">
      <c r="A72" s="67"/>
      <c r="B72" s="71"/>
      <c r="C72" s="71"/>
      <c r="D72" s="28"/>
      <c r="E72" s="29"/>
      <c r="F72" s="56" t="s">
        <v>414</v>
      </c>
      <c r="G72" s="39" t="s">
        <v>415</v>
      </c>
      <c r="H72" s="51" t="s">
        <v>11</v>
      </c>
      <c r="I72" s="45">
        <v>1</v>
      </c>
      <c r="J72" s="17">
        <v>830</v>
      </c>
      <c r="K72" s="18">
        <f t="shared" si="9"/>
        <v>830</v>
      </c>
      <c r="L72" s="34"/>
      <c r="M72" s="54"/>
      <c r="N72" s="37" t="s">
        <v>103</v>
      </c>
      <c r="O72" s="8" t="s">
        <v>411</v>
      </c>
    </row>
    <row r="73" spans="1:15" ht="12.75" customHeight="1" x14ac:dyDescent="0.3">
      <c r="A73" s="67"/>
      <c r="B73" s="71"/>
      <c r="C73" s="71"/>
      <c r="D73" s="28"/>
      <c r="E73" s="29"/>
      <c r="F73" s="56" t="s">
        <v>173</v>
      </c>
      <c r="G73" s="39" t="s">
        <v>174</v>
      </c>
      <c r="H73" s="51" t="s">
        <v>11</v>
      </c>
      <c r="I73" s="45">
        <v>1</v>
      </c>
      <c r="J73" s="17">
        <v>865.37</v>
      </c>
      <c r="K73" s="18">
        <f t="shared" si="9"/>
        <v>865.37</v>
      </c>
      <c r="L73" s="34"/>
      <c r="M73" s="54"/>
      <c r="N73" s="37" t="s">
        <v>103</v>
      </c>
      <c r="O73" s="8" t="s">
        <v>411</v>
      </c>
    </row>
    <row r="74" spans="1:15" ht="12.75" customHeight="1" x14ac:dyDescent="0.3">
      <c r="A74" s="67"/>
      <c r="B74" s="71"/>
      <c r="C74" s="71"/>
      <c r="D74" s="28"/>
      <c r="E74" s="29"/>
      <c r="F74" s="56" t="s">
        <v>416</v>
      </c>
      <c r="G74" s="39" t="s">
        <v>417</v>
      </c>
      <c r="H74" s="51" t="s">
        <v>11</v>
      </c>
      <c r="I74" s="45">
        <v>1</v>
      </c>
      <c r="J74" s="17">
        <v>564.96</v>
      </c>
      <c r="K74" s="18">
        <f t="shared" si="9"/>
        <v>564.96</v>
      </c>
      <c r="L74" s="34"/>
      <c r="M74" s="54"/>
      <c r="N74" s="37"/>
      <c r="O74" s="8" t="s">
        <v>411</v>
      </c>
    </row>
    <row r="75" spans="1:15" ht="12.75" customHeight="1" x14ac:dyDescent="0.3">
      <c r="A75" s="67"/>
      <c r="B75" s="71"/>
      <c r="C75" s="71"/>
      <c r="D75" s="28"/>
      <c r="E75" s="29"/>
      <c r="F75" s="56" t="s">
        <v>418</v>
      </c>
      <c r="G75" s="39" t="s">
        <v>419</v>
      </c>
      <c r="H75" s="51" t="s">
        <v>11</v>
      </c>
      <c r="I75" s="45">
        <v>1</v>
      </c>
      <c r="J75" s="17">
        <v>661.94</v>
      </c>
      <c r="K75" s="18">
        <f t="shared" si="9"/>
        <v>661.94</v>
      </c>
      <c r="L75" s="34"/>
      <c r="M75" s="54"/>
      <c r="N75" s="37"/>
      <c r="O75" s="8" t="s">
        <v>411</v>
      </c>
    </row>
    <row r="76" spans="1:15" ht="12.75" customHeight="1" x14ac:dyDescent="0.3">
      <c r="A76" s="67"/>
      <c r="B76" s="71"/>
      <c r="C76" s="71"/>
      <c r="D76" s="28"/>
      <c r="E76" s="29"/>
      <c r="F76" s="56"/>
      <c r="G76" s="39"/>
      <c r="H76" s="51"/>
      <c r="I76" s="45"/>
      <c r="J76" s="17"/>
      <c r="K76" s="18" t="str">
        <f t="shared" si="6"/>
        <v xml:space="preserve"> </v>
      </c>
      <c r="L76" s="34"/>
      <c r="M76" s="54"/>
      <c r="N76" s="37"/>
    </row>
    <row r="77" spans="1:15" ht="12.75" customHeight="1" x14ac:dyDescent="0.3">
      <c r="A77" s="67">
        <v>7.5</v>
      </c>
      <c r="B77" s="103">
        <v>16</v>
      </c>
      <c r="C77" s="68" t="s">
        <v>408</v>
      </c>
      <c r="D77" s="28" t="s">
        <v>23</v>
      </c>
      <c r="E77" s="29">
        <v>1</v>
      </c>
      <c r="F77" s="56" t="s">
        <v>409</v>
      </c>
      <c r="G77" s="39" t="s">
        <v>410</v>
      </c>
      <c r="H77" s="51" t="s">
        <v>11</v>
      </c>
      <c r="I77" s="45">
        <v>5</v>
      </c>
      <c r="J77" s="17">
        <v>2050</v>
      </c>
      <c r="K77" s="18">
        <f t="shared" ref="K77:K82" si="10">IF(AND(I77&lt;&gt;"",J77&lt;&gt;""),IFERROR(I77*J77,""),"")</f>
        <v>10250</v>
      </c>
      <c r="L77" s="34"/>
      <c r="M77" s="54"/>
      <c r="N77" s="37" t="s">
        <v>103</v>
      </c>
      <c r="O77" s="8" t="s">
        <v>411</v>
      </c>
    </row>
    <row r="78" spans="1:15" ht="12.75" customHeight="1" x14ac:dyDescent="0.3">
      <c r="A78" s="67"/>
      <c r="B78" s="71"/>
      <c r="C78" s="71"/>
      <c r="D78" s="28"/>
      <c r="E78" s="29"/>
      <c r="F78" s="56" t="s">
        <v>412</v>
      </c>
      <c r="G78" s="39" t="s">
        <v>413</v>
      </c>
      <c r="H78" s="51" t="s">
        <v>11</v>
      </c>
      <c r="I78" s="45">
        <v>1</v>
      </c>
      <c r="J78" s="17">
        <v>870</v>
      </c>
      <c r="K78" s="18">
        <f t="shared" si="10"/>
        <v>870</v>
      </c>
      <c r="L78" s="34"/>
      <c r="M78" s="54"/>
      <c r="N78" s="37" t="s">
        <v>103</v>
      </c>
      <c r="O78" s="8" t="s">
        <v>411</v>
      </c>
    </row>
    <row r="79" spans="1:15" ht="12.75" customHeight="1" x14ac:dyDescent="0.3">
      <c r="A79" s="67"/>
      <c r="B79" s="71"/>
      <c r="C79" s="71"/>
      <c r="D79" s="28"/>
      <c r="E79" s="29"/>
      <c r="F79" s="56" t="s">
        <v>414</v>
      </c>
      <c r="G79" s="39" t="s">
        <v>415</v>
      </c>
      <c r="H79" s="51" t="s">
        <v>11</v>
      </c>
      <c r="I79" s="45">
        <v>1</v>
      </c>
      <c r="J79" s="17">
        <v>830</v>
      </c>
      <c r="K79" s="18">
        <f t="shared" si="10"/>
        <v>830</v>
      </c>
      <c r="L79" s="34"/>
      <c r="M79" s="54"/>
      <c r="N79" s="37" t="s">
        <v>103</v>
      </c>
      <c r="O79" s="8" t="s">
        <v>411</v>
      </c>
    </row>
    <row r="80" spans="1:15" ht="12.75" customHeight="1" x14ac:dyDescent="0.3">
      <c r="A80" s="67"/>
      <c r="B80" s="71"/>
      <c r="C80" s="71"/>
      <c r="D80" s="28"/>
      <c r="E80" s="29"/>
      <c r="F80" s="56" t="s">
        <v>173</v>
      </c>
      <c r="G80" s="39" t="s">
        <v>174</v>
      </c>
      <c r="H80" s="51" t="s">
        <v>11</v>
      </c>
      <c r="I80" s="45">
        <v>1</v>
      </c>
      <c r="J80" s="17">
        <v>865.37</v>
      </c>
      <c r="K80" s="18">
        <f t="shared" si="10"/>
        <v>865.37</v>
      </c>
      <c r="L80" s="34"/>
      <c r="M80" s="54"/>
      <c r="N80" s="37" t="s">
        <v>103</v>
      </c>
      <c r="O80" s="8" t="s">
        <v>411</v>
      </c>
    </row>
    <row r="81" spans="1:15" ht="12.75" customHeight="1" x14ac:dyDescent="0.3">
      <c r="A81" s="67"/>
      <c r="B81" s="71"/>
      <c r="C81" s="71"/>
      <c r="D81" s="28"/>
      <c r="E81" s="29"/>
      <c r="F81" s="56" t="s">
        <v>416</v>
      </c>
      <c r="G81" s="39" t="s">
        <v>417</v>
      </c>
      <c r="H81" s="51" t="s">
        <v>11</v>
      </c>
      <c r="I81" s="45">
        <v>1</v>
      </c>
      <c r="J81" s="17">
        <v>564.96</v>
      </c>
      <c r="K81" s="18">
        <f t="shared" si="10"/>
        <v>564.96</v>
      </c>
      <c r="L81" s="34"/>
      <c r="M81" s="54"/>
      <c r="N81" s="37"/>
      <c r="O81" s="8" t="s">
        <v>411</v>
      </c>
    </row>
    <row r="82" spans="1:15" ht="12.75" customHeight="1" x14ac:dyDescent="0.3">
      <c r="A82" s="67"/>
      <c r="B82" s="71"/>
      <c r="C82" s="71"/>
      <c r="D82" s="28"/>
      <c r="E82" s="29"/>
      <c r="F82" s="56" t="s">
        <v>418</v>
      </c>
      <c r="G82" s="39" t="s">
        <v>419</v>
      </c>
      <c r="H82" s="51" t="s">
        <v>11</v>
      </c>
      <c r="I82" s="45">
        <v>1</v>
      </c>
      <c r="J82" s="17">
        <v>661.94</v>
      </c>
      <c r="K82" s="18">
        <f t="shared" si="10"/>
        <v>661.94</v>
      </c>
      <c r="L82" s="34"/>
      <c r="M82" s="54"/>
      <c r="N82" s="37"/>
      <c r="O82" s="8" t="s">
        <v>411</v>
      </c>
    </row>
    <row r="83" spans="1:15" ht="12.75" customHeight="1" x14ac:dyDescent="0.3">
      <c r="A83" s="67"/>
      <c r="B83" s="71"/>
      <c r="C83" s="71"/>
      <c r="D83" s="28"/>
      <c r="E83" s="29"/>
      <c r="F83" s="56"/>
      <c r="G83" s="39"/>
      <c r="H83" s="51"/>
      <c r="I83" s="45"/>
      <c r="J83" s="17"/>
      <c r="K83" s="18" t="str">
        <f t="shared" si="6"/>
        <v xml:space="preserve"> </v>
      </c>
      <c r="L83" s="34"/>
      <c r="M83" s="54"/>
      <c r="N83" s="37"/>
    </row>
    <row r="84" spans="1:15" ht="12.75" customHeight="1" x14ac:dyDescent="0.3">
      <c r="A84" s="67">
        <v>8</v>
      </c>
      <c r="B84" s="103">
        <v>16</v>
      </c>
      <c r="C84" s="68" t="s">
        <v>408</v>
      </c>
      <c r="D84" s="28" t="s">
        <v>23</v>
      </c>
      <c r="E84" s="29">
        <v>1</v>
      </c>
      <c r="F84" s="56" t="s">
        <v>409</v>
      </c>
      <c r="G84" s="39" t="s">
        <v>410</v>
      </c>
      <c r="H84" s="51" t="s">
        <v>11</v>
      </c>
      <c r="I84" s="45">
        <v>4</v>
      </c>
      <c r="J84" s="17">
        <v>2050</v>
      </c>
      <c r="K84" s="18">
        <f t="shared" ref="K84:K90" si="11">IF(AND(I84&lt;&gt;"",J84&lt;&gt;""),IFERROR(I84*J84,""),"")</f>
        <v>8200</v>
      </c>
      <c r="L84" s="34"/>
      <c r="M84" s="54"/>
      <c r="N84" s="37" t="s">
        <v>103</v>
      </c>
      <c r="O84" s="8" t="s">
        <v>411</v>
      </c>
    </row>
    <row r="85" spans="1:15" ht="12.75" customHeight="1" x14ac:dyDescent="0.3">
      <c r="A85" s="67"/>
      <c r="B85" s="70"/>
      <c r="C85" s="70"/>
      <c r="D85" s="28"/>
      <c r="E85" s="29"/>
      <c r="F85" s="56" t="s">
        <v>420</v>
      </c>
      <c r="G85" s="39" t="s">
        <v>421</v>
      </c>
      <c r="H85" s="51" t="s">
        <v>11</v>
      </c>
      <c r="I85" s="45">
        <v>2</v>
      </c>
      <c r="J85" s="17">
        <v>1490.41</v>
      </c>
      <c r="K85" s="18">
        <f t="shared" si="11"/>
        <v>2980.82</v>
      </c>
      <c r="L85" s="34"/>
      <c r="M85" s="54" t="s">
        <v>12</v>
      </c>
      <c r="N85" s="37" t="s">
        <v>103</v>
      </c>
      <c r="O85" s="8" t="s">
        <v>411</v>
      </c>
    </row>
    <row r="86" spans="1:15" ht="12.75" customHeight="1" x14ac:dyDescent="0.3">
      <c r="A86" s="67"/>
      <c r="B86" s="71"/>
      <c r="C86" s="71"/>
      <c r="D86" s="28"/>
      <c r="E86" s="29"/>
      <c r="F86" s="56" t="s">
        <v>412</v>
      </c>
      <c r="G86" s="39" t="s">
        <v>413</v>
      </c>
      <c r="H86" s="51" t="s">
        <v>11</v>
      </c>
      <c r="I86" s="45">
        <v>1</v>
      </c>
      <c r="J86" s="17">
        <v>870</v>
      </c>
      <c r="K86" s="18">
        <f t="shared" si="11"/>
        <v>870</v>
      </c>
      <c r="L86" s="34"/>
      <c r="M86" s="54"/>
      <c r="N86" s="37" t="s">
        <v>103</v>
      </c>
      <c r="O86" s="8" t="s">
        <v>411</v>
      </c>
    </row>
    <row r="87" spans="1:15" ht="12.75" customHeight="1" x14ac:dyDescent="0.3">
      <c r="A87" s="67"/>
      <c r="B87" s="71"/>
      <c r="C87" s="71"/>
      <c r="D87" s="28"/>
      <c r="E87" s="29"/>
      <c r="F87" s="56" t="s">
        <v>414</v>
      </c>
      <c r="G87" s="39" t="s">
        <v>415</v>
      </c>
      <c r="H87" s="51" t="s">
        <v>11</v>
      </c>
      <c r="I87" s="45">
        <v>1</v>
      </c>
      <c r="J87" s="17">
        <v>830</v>
      </c>
      <c r="K87" s="18">
        <f t="shared" si="11"/>
        <v>830</v>
      </c>
      <c r="L87" s="34"/>
      <c r="M87" s="54"/>
      <c r="N87" s="37" t="s">
        <v>103</v>
      </c>
      <c r="O87" s="8" t="s">
        <v>411</v>
      </c>
    </row>
    <row r="88" spans="1:15" ht="12.75" customHeight="1" x14ac:dyDescent="0.3">
      <c r="A88" s="67"/>
      <c r="B88" s="71"/>
      <c r="C88" s="71"/>
      <c r="D88" s="28"/>
      <c r="E88" s="29"/>
      <c r="F88" s="56" t="s">
        <v>173</v>
      </c>
      <c r="G88" s="39" t="s">
        <v>174</v>
      </c>
      <c r="H88" s="51" t="s">
        <v>11</v>
      </c>
      <c r="I88" s="45">
        <v>1</v>
      </c>
      <c r="J88" s="17">
        <v>865.37</v>
      </c>
      <c r="K88" s="18">
        <f t="shared" si="11"/>
        <v>865.37</v>
      </c>
      <c r="L88" s="34"/>
      <c r="M88" s="54"/>
      <c r="N88" s="37" t="s">
        <v>103</v>
      </c>
      <c r="O88" s="8" t="s">
        <v>411</v>
      </c>
    </row>
    <row r="89" spans="1:15" ht="12.75" customHeight="1" x14ac:dyDescent="0.3">
      <c r="A89" s="67"/>
      <c r="B89" s="71"/>
      <c r="C89" s="71"/>
      <c r="D89" s="28"/>
      <c r="E89" s="29"/>
      <c r="F89" s="56" t="s">
        <v>416</v>
      </c>
      <c r="G89" s="39" t="s">
        <v>417</v>
      </c>
      <c r="H89" s="51" t="s">
        <v>11</v>
      </c>
      <c r="I89" s="45">
        <v>1</v>
      </c>
      <c r="J89" s="17">
        <v>564.96</v>
      </c>
      <c r="K89" s="18">
        <f t="shared" si="11"/>
        <v>564.96</v>
      </c>
      <c r="L89" s="34"/>
      <c r="M89" s="54"/>
      <c r="N89" s="37"/>
      <c r="O89" s="8" t="s">
        <v>411</v>
      </c>
    </row>
    <row r="90" spans="1:15" ht="12.75" customHeight="1" x14ac:dyDescent="0.3">
      <c r="A90" s="67"/>
      <c r="B90" s="71"/>
      <c r="C90" s="71"/>
      <c r="D90" s="28"/>
      <c r="E90" s="29"/>
      <c r="F90" s="56" t="s">
        <v>418</v>
      </c>
      <c r="G90" s="39" t="s">
        <v>419</v>
      </c>
      <c r="H90" s="51" t="s">
        <v>11</v>
      </c>
      <c r="I90" s="45">
        <v>1</v>
      </c>
      <c r="J90" s="17">
        <v>661.94</v>
      </c>
      <c r="K90" s="18">
        <f t="shared" si="11"/>
        <v>661.94</v>
      </c>
      <c r="L90" s="34"/>
      <c r="M90" s="54"/>
      <c r="N90" s="37"/>
      <c r="O90" s="8" t="s">
        <v>411</v>
      </c>
    </row>
    <row r="91" spans="1:15" ht="12.75" customHeight="1" x14ac:dyDescent="0.3">
      <c r="A91" s="67"/>
      <c r="B91" s="71"/>
      <c r="C91" s="71"/>
      <c r="D91" s="28"/>
      <c r="E91" s="29"/>
      <c r="F91" s="56"/>
      <c r="G91" s="39"/>
      <c r="H91" s="51"/>
      <c r="I91" s="45"/>
      <c r="J91" s="17"/>
      <c r="K91" s="18" t="str">
        <f t="shared" si="6"/>
        <v xml:space="preserve"> </v>
      </c>
      <c r="L91" s="34"/>
      <c r="M91" s="54"/>
      <c r="N91" s="37"/>
    </row>
    <row r="92" spans="1:15" ht="12.75" customHeight="1" x14ac:dyDescent="0.3">
      <c r="A92" s="67">
        <v>8.5</v>
      </c>
      <c r="B92" s="103">
        <v>16</v>
      </c>
      <c r="C92" s="68" t="s">
        <v>408</v>
      </c>
      <c r="D92" s="28" t="s">
        <v>23</v>
      </c>
      <c r="E92" s="29">
        <v>1</v>
      </c>
      <c r="F92" s="56" t="s">
        <v>409</v>
      </c>
      <c r="G92" s="39" t="s">
        <v>410</v>
      </c>
      <c r="H92" s="51" t="s">
        <v>11</v>
      </c>
      <c r="I92" s="45">
        <v>5</v>
      </c>
      <c r="J92" s="17">
        <v>2050</v>
      </c>
      <c r="K92" s="18">
        <f t="shared" ref="K92:K98" si="12">IF(AND(I92&lt;&gt;"",J92&lt;&gt;""),IFERROR(I92*J92,""),"")</f>
        <v>10250</v>
      </c>
      <c r="L92" s="34"/>
      <c r="M92" s="54"/>
      <c r="N92" s="37" t="s">
        <v>103</v>
      </c>
      <c r="O92" s="8" t="s">
        <v>411</v>
      </c>
    </row>
    <row r="93" spans="1:15" ht="12.75" customHeight="1" x14ac:dyDescent="0.3">
      <c r="A93" s="67"/>
      <c r="B93" s="70"/>
      <c r="C93" s="70"/>
      <c r="D93" s="28"/>
      <c r="E93" s="29"/>
      <c r="F93" s="56" t="s">
        <v>420</v>
      </c>
      <c r="G93" s="39" t="s">
        <v>421</v>
      </c>
      <c r="H93" s="51" t="s">
        <v>11</v>
      </c>
      <c r="I93" s="45">
        <v>1</v>
      </c>
      <c r="J93" s="17">
        <v>1490.41</v>
      </c>
      <c r="K93" s="18">
        <f t="shared" si="12"/>
        <v>1490.41</v>
      </c>
      <c r="L93" s="34"/>
      <c r="M93" s="54" t="s">
        <v>12</v>
      </c>
      <c r="N93" s="37" t="s">
        <v>103</v>
      </c>
      <c r="O93" s="8" t="s">
        <v>411</v>
      </c>
    </row>
    <row r="94" spans="1:15" ht="12.75" customHeight="1" x14ac:dyDescent="0.3">
      <c r="A94" s="67"/>
      <c r="B94" s="71"/>
      <c r="C94" s="71"/>
      <c r="D94" s="28"/>
      <c r="E94" s="29"/>
      <c r="F94" s="56" t="s">
        <v>412</v>
      </c>
      <c r="G94" s="39" t="s">
        <v>413</v>
      </c>
      <c r="H94" s="51" t="s">
        <v>11</v>
      </c>
      <c r="I94" s="45">
        <v>1</v>
      </c>
      <c r="J94" s="17">
        <v>870</v>
      </c>
      <c r="K94" s="18">
        <f t="shared" si="12"/>
        <v>870</v>
      </c>
      <c r="L94" s="34"/>
      <c r="M94" s="54"/>
      <c r="N94" s="37" t="s">
        <v>103</v>
      </c>
      <c r="O94" s="8" t="s">
        <v>411</v>
      </c>
    </row>
    <row r="95" spans="1:15" ht="12.75" customHeight="1" x14ac:dyDescent="0.3">
      <c r="A95" s="67"/>
      <c r="B95" s="71"/>
      <c r="C95" s="71"/>
      <c r="D95" s="28"/>
      <c r="E95" s="29"/>
      <c r="F95" s="56" t="s">
        <v>414</v>
      </c>
      <c r="G95" s="39" t="s">
        <v>415</v>
      </c>
      <c r="H95" s="51" t="s">
        <v>11</v>
      </c>
      <c r="I95" s="45">
        <v>1</v>
      </c>
      <c r="J95" s="17">
        <v>830</v>
      </c>
      <c r="K95" s="18">
        <f t="shared" si="12"/>
        <v>830</v>
      </c>
      <c r="L95" s="34"/>
      <c r="M95" s="54"/>
      <c r="N95" s="37" t="s">
        <v>103</v>
      </c>
      <c r="O95" s="8" t="s">
        <v>411</v>
      </c>
    </row>
    <row r="96" spans="1:15" ht="12.75" customHeight="1" x14ac:dyDescent="0.3">
      <c r="A96" s="67"/>
      <c r="B96" s="71"/>
      <c r="C96" s="71"/>
      <c r="D96" s="28"/>
      <c r="E96" s="29"/>
      <c r="F96" s="56" t="s">
        <v>173</v>
      </c>
      <c r="G96" s="39" t="s">
        <v>174</v>
      </c>
      <c r="H96" s="51" t="s">
        <v>11</v>
      </c>
      <c r="I96" s="45">
        <v>1</v>
      </c>
      <c r="J96" s="17">
        <v>865.37</v>
      </c>
      <c r="K96" s="18">
        <f t="shared" si="12"/>
        <v>865.37</v>
      </c>
      <c r="L96" s="34"/>
      <c r="M96" s="54"/>
      <c r="N96" s="37" t="s">
        <v>103</v>
      </c>
      <c r="O96" s="8" t="s">
        <v>411</v>
      </c>
    </row>
    <row r="97" spans="1:15" ht="12.75" customHeight="1" x14ac:dyDescent="0.3">
      <c r="A97" s="67"/>
      <c r="B97" s="71"/>
      <c r="C97" s="71"/>
      <c r="D97" s="28"/>
      <c r="E97" s="29"/>
      <c r="F97" s="56" t="s">
        <v>416</v>
      </c>
      <c r="G97" s="39" t="s">
        <v>417</v>
      </c>
      <c r="H97" s="51" t="s">
        <v>11</v>
      </c>
      <c r="I97" s="45">
        <v>1</v>
      </c>
      <c r="J97" s="17">
        <v>564.96</v>
      </c>
      <c r="K97" s="18">
        <f t="shared" si="12"/>
        <v>564.96</v>
      </c>
      <c r="L97" s="34"/>
      <c r="M97" s="54"/>
      <c r="N97" s="37"/>
      <c r="O97" s="8" t="s">
        <v>411</v>
      </c>
    </row>
    <row r="98" spans="1:15" ht="12.75" customHeight="1" x14ac:dyDescent="0.3">
      <c r="A98" s="67"/>
      <c r="B98" s="71"/>
      <c r="C98" s="71"/>
      <c r="D98" s="28"/>
      <c r="E98" s="29"/>
      <c r="F98" s="56" t="s">
        <v>418</v>
      </c>
      <c r="G98" s="39" t="s">
        <v>419</v>
      </c>
      <c r="H98" s="51" t="s">
        <v>11</v>
      </c>
      <c r="I98" s="45">
        <v>1</v>
      </c>
      <c r="J98" s="17">
        <v>661.94</v>
      </c>
      <c r="K98" s="18">
        <f t="shared" si="12"/>
        <v>661.94</v>
      </c>
      <c r="L98" s="34"/>
      <c r="M98" s="54"/>
      <c r="N98" s="37"/>
      <c r="O98" s="8" t="s">
        <v>411</v>
      </c>
    </row>
    <row r="99" spans="1:15" ht="12.75" customHeight="1" x14ac:dyDescent="0.3">
      <c r="A99" s="67"/>
      <c r="B99" s="71"/>
      <c r="C99" s="71"/>
      <c r="D99" s="28"/>
      <c r="E99" s="29"/>
      <c r="F99" s="56"/>
      <c r="G99" s="39"/>
      <c r="H99" s="51"/>
      <c r="I99" s="45"/>
      <c r="J99" s="17"/>
      <c r="K99" s="18" t="str">
        <f t="shared" si="6"/>
        <v xml:space="preserve"> </v>
      </c>
      <c r="L99" s="34"/>
      <c r="M99" s="54"/>
      <c r="N99" s="37"/>
    </row>
    <row r="100" spans="1:15" ht="12.75" customHeight="1" x14ac:dyDescent="0.3">
      <c r="A100" s="67">
        <v>9</v>
      </c>
      <c r="B100" s="103">
        <v>16</v>
      </c>
      <c r="C100" s="68" t="s">
        <v>408</v>
      </c>
      <c r="D100" s="28" t="s">
        <v>23</v>
      </c>
      <c r="E100" s="29">
        <v>1</v>
      </c>
      <c r="F100" s="56" t="s">
        <v>409</v>
      </c>
      <c r="G100" s="39" t="s">
        <v>410</v>
      </c>
      <c r="H100" s="51" t="s">
        <v>11</v>
      </c>
      <c r="I100" s="45">
        <v>6</v>
      </c>
      <c r="J100" s="17">
        <v>2050</v>
      </c>
      <c r="K100" s="18">
        <f t="shared" ref="K100:K105" si="13">IF(AND(I100&lt;&gt;"",J100&lt;&gt;""),IFERROR(I100*J100,""),"")</f>
        <v>12300</v>
      </c>
      <c r="L100" s="34"/>
      <c r="M100" s="54"/>
      <c r="N100" s="37" t="s">
        <v>103</v>
      </c>
      <c r="O100" s="8" t="s">
        <v>411</v>
      </c>
    </row>
    <row r="101" spans="1:15" ht="12.75" customHeight="1" x14ac:dyDescent="0.3">
      <c r="A101" s="67"/>
      <c r="B101" s="71"/>
      <c r="C101" s="71"/>
      <c r="D101" s="28"/>
      <c r="E101" s="29"/>
      <c r="F101" s="56" t="s">
        <v>412</v>
      </c>
      <c r="G101" s="39" t="s">
        <v>413</v>
      </c>
      <c r="H101" s="51" t="s">
        <v>11</v>
      </c>
      <c r="I101" s="45">
        <v>1</v>
      </c>
      <c r="J101" s="17">
        <v>870</v>
      </c>
      <c r="K101" s="18">
        <f t="shared" si="13"/>
        <v>870</v>
      </c>
      <c r="L101" s="34"/>
      <c r="M101" s="54"/>
      <c r="N101" s="37" t="s">
        <v>103</v>
      </c>
      <c r="O101" s="8" t="s">
        <v>411</v>
      </c>
    </row>
    <row r="102" spans="1:15" ht="12.75" customHeight="1" x14ac:dyDescent="0.3">
      <c r="A102" s="67"/>
      <c r="B102" s="71"/>
      <c r="C102" s="71"/>
      <c r="D102" s="28"/>
      <c r="E102" s="29"/>
      <c r="F102" s="56" t="s">
        <v>414</v>
      </c>
      <c r="G102" s="39" t="s">
        <v>415</v>
      </c>
      <c r="H102" s="51" t="s">
        <v>11</v>
      </c>
      <c r="I102" s="45">
        <v>1</v>
      </c>
      <c r="J102" s="17">
        <v>830</v>
      </c>
      <c r="K102" s="18">
        <f t="shared" si="13"/>
        <v>830</v>
      </c>
      <c r="L102" s="34"/>
      <c r="M102" s="54"/>
      <c r="N102" s="37" t="s">
        <v>103</v>
      </c>
      <c r="O102" s="8" t="s">
        <v>411</v>
      </c>
    </row>
    <row r="103" spans="1:15" ht="12.75" customHeight="1" x14ac:dyDescent="0.3">
      <c r="A103" s="67"/>
      <c r="B103" s="71"/>
      <c r="C103" s="71"/>
      <c r="D103" s="28"/>
      <c r="E103" s="29"/>
      <c r="F103" s="56" t="s">
        <v>173</v>
      </c>
      <c r="G103" s="39" t="s">
        <v>174</v>
      </c>
      <c r="H103" s="51" t="s">
        <v>11</v>
      </c>
      <c r="I103" s="45">
        <v>1</v>
      </c>
      <c r="J103" s="17">
        <v>865.37</v>
      </c>
      <c r="K103" s="18">
        <f t="shared" si="13"/>
        <v>865.37</v>
      </c>
      <c r="L103" s="34"/>
      <c r="M103" s="54"/>
      <c r="N103" s="37" t="s">
        <v>103</v>
      </c>
      <c r="O103" s="8" t="s">
        <v>411</v>
      </c>
    </row>
    <row r="104" spans="1:15" ht="12.75" customHeight="1" x14ac:dyDescent="0.3">
      <c r="A104" s="67"/>
      <c r="B104" s="71"/>
      <c r="C104" s="71"/>
      <c r="D104" s="28"/>
      <c r="E104" s="29"/>
      <c r="F104" s="56" t="s">
        <v>416</v>
      </c>
      <c r="G104" s="39" t="s">
        <v>417</v>
      </c>
      <c r="H104" s="51" t="s">
        <v>11</v>
      </c>
      <c r="I104" s="45">
        <v>1</v>
      </c>
      <c r="J104" s="17">
        <v>564.96</v>
      </c>
      <c r="K104" s="18">
        <f t="shared" si="13"/>
        <v>564.96</v>
      </c>
      <c r="L104" s="34"/>
      <c r="M104" s="54"/>
      <c r="N104" s="37"/>
      <c r="O104" s="8" t="s">
        <v>411</v>
      </c>
    </row>
    <row r="105" spans="1:15" ht="12.75" customHeight="1" x14ac:dyDescent="0.3">
      <c r="A105" s="67"/>
      <c r="B105" s="71"/>
      <c r="C105" s="71"/>
      <c r="D105" s="28"/>
      <c r="E105" s="29"/>
      <c r="F105" s="56" t="s">
        <v>418</v>
      </c>
      <c r="G105" s="39" t="s">
        <v>419</v>
      </c>
      <c r="H105" s="51" t="s">
        <v>11</v>
      </c>
      <c r="I105" s="45">
        <v>1</v>
      </c>
      <c r="J105" s="17">
        <v>661.94</v>
      </c>
      <c r="K105" s="18">
        <f t="shared" si="13"/>
        <v>661.94</v>
      </c>
      <c r="L105" s="34"/>
      <c r="M105" s="54"/>
      <c r="N105" s="37"/>
      <c r="O105" s="8" t="s">
        <v>411</v>
      </c>
    </row>
    <row r="106" spans="1:15" ht="12.75" customHeight="1" x14ac:dyDescent="0.3">
      <c r="A106" s="67"/>
      <c r="B106" s="71"/>
      <c r="C106" s="71"/>
      <c r="D106" s="28"/>
      <c r="E106" s="29"/>
      <c r="F106" s="56"/>
      <c r="G106" s="39"/>
      <c r="H106" s="51"/>
      <c r="I106" s="45"/>
      <c r="J106" s="17"/>
      <c r="K106" s="18" t="str">
        <f t="shared" ref="K106:K107" si="14">IF(I106,IF(ISNUMBER(J106),J106*I106," ")," ")</f>
        <v xml:space="preserve"> </v>
      </c>
      <c r="L106" s="34"/>
      <c r="M106" s="54"/>
      <c r="N106" s="37"/>
    </row>
    <row r="107" spans="1:15" ht="12.75" customHeight="1" x14ac:dyDescent="0.3">
      <c r="A107" s="67"/>
      <c r="B107" s="7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14"/>
        <v xml:space="preserve"> </v>
      </c>
      <c r="L107" s="34"/>
      <c r="M107" s="54"/>
      <c r="N107" s="37"/>
    </row>
    <row r="108" spans="1:15" ht="12.75" customHeight="1" x14ac:dyDescent="0.3">
      <c r="A108" s="67">
        <v>3</v>
      </c>
      <c r="B108" s="103">
        <v>20</v>
      </c>
      <c r="C108" s="68" t="s">
        <v>408</v>
      </c>
      <c r="D108" s="28" t="s">
        <v>23</v>
      </c>
      <c r="E108" s="29">
        <v>1</v>
      </c>
      <c r="F108" s="56" t="s">
        <v>422</v>
      </c>
      <c r="G108" s="39" t="s">
        <v>423</v>
      </c>
      <c r="H108" s="51" t="s">
        <v>11</v>
      </c>
      <c r="I108" s="45">
        <v>2</v>
      </c>
      <c r="J108" s="17">
        <v>3528.37</v>
      </c>
      <c r="K108" s="18">
        <f t="shared" ref="K108:K171" si="15">IF(AND(I108&lt;&gt;"",J108&lt;&gt;""),IFERROR(I108*J108,""),"")</f>
        <v>7056.74</v>
      </c>
      <c r="L108" s="34"/>
      <c r="M108" s="54"/>
      <c r="N108" s="37" t="s">
        <v>103</v>
      </c>
      <c r="O108" s="8" t="s">
        <v>411</v>
      </c>
    </row>
    <row r="109" spans="1:15" ht="12.75" customHeight="1" x14ac:dyDescent="0.3">
      <c r="A109" s="67"/>
      <c r="B109" s="71"/>
      <c r="C109" s="71"/>
      <c r="D109" s="28"/>
      <c r="E109" s="29"/>
      <c r="F109" s="56" t="s">
        <v>412</v>
      </c>
      <c r="G109" s="39" t="s">
        <v>413</v>
      </c>
      <c r="H109" s="51" t="s">
        <v>11</v>
      </c>
      <c r="I109" s="45">
        <v>1</v>
      </c>
      <c r="J109" s="17">
        <v>870</v>
      </c>
      <c r="K109" s="18">
        <f t="shared" si="15"/>
        <v>870</v>
      </c>
      <c r="L109" s="34"/>
      <c r="M109" s="54"/>
      <c r="N109" s="37" t="s">
        <v>103</v>
      </c>
      <c r="O109" s="8" t="s">
        <v>411</v>
      </c>
    </row>
    <row r="110" spans="1:15" ht="12.75" customHeight="1" x14ac:dyDescent="0.3">
      <c r="A110" s="67"/>
      <c r="B110" s="71"/>
      <c r="C110" s="71"/>
      <c r="D110" s="28"/>
      <c r="E110" s="29"/>
      <c r="F110" s="56" t="s">
        <v>414</v>
      </c>
      <c r="G110" s="39" t="s">
        <v>415</v>
      </c>
      <c r="H110" s="51" t="s">
        <v>11</v>
      </c>
      <c r="I110" s="45">
        <v>1</v>
      </c>
      <c r="J110" s="17">
        <v>830</v>
      </c>
      <c r="K110" s="18">
        <f t="shared" si="15"/>
        <v>830</v>
      </c>
      <c r="L110" s="34"/>
      <c r="M110" s="54"/>
      <c r="N110" s="37" t="s">
        <v>103</v>
      </c>
      <c r="O110" s="8" t="s">
        <v>411</v>
      </c>
    </row>
    <row r="111" spans="1:15" ht="12.75" customHeight="1" x14ac:dyDescent="0.3">
      <c r="A111" s="67"/>
      <c r="B111" s="71"/>
      <c r="C111" s="71"/>
      <c r="D111" s="28"/>
      <c r="E111" s="29"/>
      <c r="F111" s="56" t="s">
        <v>173</v>
      </c>
      <c r="G111" s="39" t="s">
        <v>174</v>
      </c>
      <c r="H111" s="51" t="s">
        <v>11</v>
      </c>
      <c r="I111" s="45">
        <v>1</v>
      </c>
      <c r="J111" s="17">
        <v>865.37</v>
      </c>
      <c r="K111" s="18">
        <f t="shared" si="15"/>
        <v>865.37</v>
      </c>
      <c r="L111" s="34"/>
      <c r="M111" s="54"/>
      <c r="N111" s="37" t="s">
        <v>103</v>
      </c>
      <c r="O111" s="8" t="s">
        <v>411</v>
      </c>
    </row>
    <row r="112" spans="1:15" ht="12.75" customHeight="1" x14ac:dyDescent="0.3">
      <c r="A112" s="67"/>
      <c r="B112" s="71"/>
      <c r="C112" s="71"/>
      <c r="D112" s="28"/>
      <c r="E112" s="29"/>
      <c r="F112" s="56" t="s">
        <v>416</v>
      </c>
      <c r="G112" s="39" t="s">
        <v>417</v>
      </c>
      <c r="H112" s="51" t="s">
        <v>11</v>
      </c>
      <c r="I112" s="45">
        <v>1</v>
      </c>
      <c r="J112" s="17">
        <v>564.96</v>
      </c>
      <c r="K112" s="18">
        <f t="shared" si="15"/>
        <v>564.96</v>
      </c>
      <c r="L112" s="34"/>
      <c r="M112" s="54"/>
      <c r="N112" s="37"/>
      <c r="O112" s="8" t="s">
        <v>411</v>
      </c>
    </row>
    <row r="113" spans="1:15" ht="12.75" customHeight="1" x14ac:dyDescent="0.3">
      <c r="A113" s="67"/>
      <c r="B113" s="71"/>
      <c r="C113" s="71"/>
      <c r="D113" s="28"/>
      <c r="E113" s="29"/>
      <c r="F113" s="56" t="s">
        <v>418</v>
      </c>
      <c r="G113" s="39" t="s">
        <v>419</v>
      </c>
      <c r="H113" s="51" t="s">
        <v>11</v>
      </c>
      <c r="I113" s="45">
        <v>1</v>
      </c>
      <c r="J113" s="17">
        <v>661.94</v>
      </c>
      <c r="K113" s="18">
        <f t="shared" si="15"/>
        <v>661.94</v>
      </c>
      <c r="L113" s="34"/>
      <c r="M113" s="54"/>
      <c r="N113" s="37"/>
      <c r="O113" s="8" t="s">
        <v>411</v>
      </c>
    </row>
    <row r="114" spans="1:15" ht="12.75" customHeight="1" x14ac:dyDescent="0.3">
      <c r="A114" s="67"/>
      <c r="B114" s="7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15"/>
        <v/>
      </c>
      <c r="L114" s="34"/>
      <c r="M114" s="54"/>
      <c r="N114" s="37"/>
    </row>
    <row r="115" spans="1:15" ht="12.75" customHeight="1" x14ac:dyDescent="0.3">
      <c r="A115" s="67">
        <v>3.5</v>
      </c>
      <c r="B115" s="103">
        <v>20</v>
      </c>
      <c r="C115" s="68" t="s">
        <v>408</v>
      </c>
      <c r="D115" s="28" t="s">
        <v>23</v>
      </c>
      <c r="E115" s="29">
        <v>1</v>
      </c>
      <c r="F115" s="56" t="s">
        <v>422</v>
      </c>
      <c r="G115" s="39" t="s">
        <v>423</v>
      </c>
      <c r="H115" s="51" t="s">
        <v>11</v>
      </c>
      <c r="I115" s="45">
        <v>1</v>
      </c>
      <c r="J115" s="17">
        <v>3528.37</v>
      </c>
      <c r="K115" s="18">
        <f t="shared" si="15"/>
        <v>3528.37</v>
      </c>
      <c r="L115" s="34"/>
      <c r="M115" s="54"/>
      <c r="N115" s="37" t="s">
        <v>103</v>
      </c>
      <c r="O115" s="8" t="s">
        <v>411</v>
      </c>
    </row>
    <row r="116" spans="1:15" ht="12.75" customHeight="1" x14ac:dyDescent="0.3">
      <c r="A116" s="67"/>
      <c r="B116" s="70"/>
      <c r="C116" s="70"/>
      <c r="D116" s="28"/>
      <c r="E116" s="29"/>
      <c r="F116" s="56" t="s">
        <v>424</v>
      </c>
      <c r="G116" s="39" t="s">
        <v>425</v>
      </c>
      <c r="H116" s="51" t="s">
        <v>11</v>
      </c>
      <c r="I116" s="45">
        <v>2</v>
      </c>
      <c r="J116" s="17">
        <v>2195.42</v>
      </c>
      <c r="K116" s="18">
        <f t="shared" si="15"/>
        <v>4390.84</v>
      </c>
      <c r="L116" s="34"/>
      <c r="M116" s="54" t="s">
        <v>12</v>
      </c>
      <c r="N116" s="37" t="s">
        <v>103</v>
      </c>
      <c r="O116" s="8" t="s">
        <v>411</v>
      </c>
    </row>
    <row r="117" spans="1:15" ht="12.75" customHeight="1" x14ac:dyDescent="0.3">
      <c r="A117" s="67"/>
      <c r="B117" s="71"/>
      <c r="C117" s="71"/>
      <c r="D117" s="28"/>
      <c r="E117" s="29"/>
      <c r="F117" s="56" t="s">
        <v>412</v>
      </c>
      <c r="G117" s="39" t="s">
        <v>413</v>
      </c>
      <c r="H117" s="51" t="s">
        <v>11</v>
      </c>
      <c r="I117" s="45">
        <v>1</v>
      </c>
      <c r="J117" s="17">
        <v>870</v>
      </c>
      <c r="K117" s="18">
        <f t="shared" si="15"/>
        <v>870</v>
      </c>
      <c r="L117" s="34"/>
      <c r="M117" s="54"/>
      <c r="N117" s="37" t="s">
        <v>103</v>
      </c>
      <c r="O117" s="8" t="s">
        <v>411</v>
      </c>
    </row>
    <row r="118" spans="1:15" ht="12.75" customHeight="1" x14ac:dyDescent="0.3">
      <c r="A118" s="67"/>
      <c r="B118" s="71"/>
      <c r="C118" s="71"/>
      <c r="D118" s="28"/>
      <c r="E118" s="29"/>
      <c r="F118" s="56" t="s">
        <v>414</v>
      </c>
      <c r="G118" s="39" t="s">
        <v>415</v>
      </c>
      <c r="H118" s="51" t="s">
        <v>11</v>
      </c>
      <c r="I118" s="45">
        <v>1</v>
      </c>
      <c r="J118" s="17">
        <v>830</v>
      </c>
      <c r="K118" s="18">
        <f t="shared" si="15"/>
        <v>830</v>
      </c>
      <c r="L118" s="34"/>
      <c r="M118" s="54"/>
      <c r="N118" s="37" t="s">
        <v>103</v>
      </c>
      <c r="O118" s="8" t="s">
        <v>411</v>
      </c>
    </row>
    <row r="119" spans="1:15" ht="12.75" customHeight="1" x14ac:dyDescent="0.3">
      <c r="A119" s="67"/>
      <c r="B119" s="71"/>
      <c r="C119" s="71"/>
      <c r="D119" s="28"/>
      <c r="E119" s="29"/>
      <c r="F119" s="56" t="s">
        <v>173</v>
      </c>
      <c r="G119" s="39" t="s">
        <v>174</v>
      </c>
      <c r="H119" s="51" t="s">
        <v>11</v>
      </c>
      <c r="I119" s="45">
        <v>1</v>
      </c>
      <c r="J119" s="17">
        <v>865.37</v>
      </c>
      <c r="K119" s="18">
        <f t="shared" si="15"/>
        <v>865.37</v>
      </c>
      <c r="L119" s="34"/>
      <c r="M119" s="54"/>
      <c r="N119" s="37" t="s">
        <v>103</v>
      </c>
      <c r="O119" s="8" t="s">
        <v>411</v>
      </c>
    </row>
    <row r="120" spans="1:15" ht="12.75" customHeight="1" x14ac:dyDescent="0.3">
      <c r="A120" s="67"/>
      <c r="B120" s="71"/>
      <c r="C120" s="71"/>
      <c r="D120" s="28"/>
      <c r="E120" s="29"/>
      <c r="F120" s="56" t="s">
        <v>416</v>
      </c>
      <c r="G120" s="39" t="s">
        <v>417</v>
      </c>
      <c r="H120" s="51" t="s">
        <v>11</v>
      </c>
      <c r="I120" s="45">
        <v>1</v>
      </c>
      <c r="J120" s="17">
        <v>564.96</v>
      </c>
      <c r="K120" s="18">
        <f t="shared" si="15"/>
        <v>564.96</v>
      </c>
      <c r="L120" s="34"/>
      <c r="M120" s="54"/>
      <c r="N120" s="37"/>
      <c r="O120" s="8" t="s">
        <v>411</v>
      </c>
    </row>
    <row r="121" spans="1:15" ht="12.75" customHeight="1" x14ac:dyDescent="0.3">
      <c r="A121" s="67"/>
      <c r="B121" s="71"/>
      <c r="C121" s="71"/>
      <c r="D121" s="28"/>
      <c r="E121" s="29"/>
      <c r="F121" s="56" t="s">
        <v>418</v>
      </c>
      <c r="G121" s="39" t="s">
        <v>419</v>
      </c>
      <c r="H121" s="51" t="s">
        <v>11</v>
      </c>
      <c r="I121" s="45">
        <v>1</v>
      </c>
      <c r="J121" s="17">
        <v>661.94</v>
      </c>
      <c r="K121" s="18">
        <f t="shared" si="15"/>
        <v>661.94</v>
      </c>
      <c r="L121" s="34"/>
      <c r="M121" s="54"/>
      <c r="N121" s="37"/>
      <c r="O121" s="8" t="s">
        <v>411</v>
      </c>
    </row>
    <row r="122" spans="1:15" ht="12.75" customHeight="1" x14ac:dyDescent="0.3">
      <c r="A122" s="67"/>
      <c r="B122" s="7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15"/>
        <v/>
      </c>
      <c r="L122" s="34"/>
      <c r="M122" s="54"/>
      <c r="N122" s="37"/>
    </row>
    <row r="123" spans="1:15" ht="12.75" customHeight="1" x14ac:dyDescent="0.3">
      <c r="A123" s="67">
        <v>4</v>
      </c>
      <c r="B123" s="103">
        <v>20</v>
      </c>
      <c r="C123" s="68" t="s">
        <v>408</v>
      </c>
      <c r="D123" s="28" t="s">
        <v>23</v>
      </c>
      <c r="E123" s="29">
        <v>1</v>
      </c>
      <c r="F123" s="56" t="s">
        <v>422</v>
      </c>
      <c r="G123" s="39" t="s">
        <v>423</v>
      </c>
      <c r="H123" s="51" t="s">
        <v>11</v>
      </c>
      <c r="I123" s="45">
        <v>2</v>
      </c>
      <c r="J123" s="17">
        <v>3528.37</v>
      </c>
      <c r="K123" s="18">
        <f t="shared" si="15"/>
        <v>7056.74</v>
      </c>
      <c r="L123" s="34"/>
      <c r="M123" s="54"/>
      <c r="N123" s="37" t="s">
        <v>103</v>
      </c>
      <c r="O123" s="8" t="s">
        <v>411</v>
      </c>
    </row>
    <row r="124" spans="1:15" ht="12.75" customHeight="1" x14ac:dyDescent="0.3">
      <c r="A124" s="67"/>
      <c r="B124" s="70"/>
      <c r="C124" s="70"/>
      <c r="D124" s="28"/>
      <c r="E124" s="29"/>
      <c r="F124" s="56" t="s">
        <v>424</v>
      </c>
      <c r="G124" s="39" t="s">
        <v>425</v>
      </c>
      <c r="H124" s="51" t="s">
        <v>11</v>
      </c>
      <c r="I124" s="45">
        <v>1</v>
      </c>
      <c r="J124" s="17">
        <v>2195.42</v>
      </c>
      <c r="K124" s="18">
        <f t="shared" si="15"/>
        <v>2195.42</v>
      </c>
      <c r="L124" s="34"/>
      <c r="M124" s="54" t="s">
        <v>12</v>
      </c>
      <c r="N124" s="37" t="s">
        <v>103</v>
      </c>
      <c r="O124" s="8" t="s">
        <v>411</v>
      </c>
    </row>
    <row r="125" spans="1:15" ht="12.75" customHeight="1" x14ac:dyDescent="0.3">
      <c r="A125" s="67"/>
      <c r="B125" s="71"/>
      <c r="C125" s="71"/>
      <c r="D125" s="28"/>
      <c r="E125" s="29"/>
      <c r="F125" s="56" t="s">
        <v>412</v>
      </c>
      <c r="G125" s="39" t="s">
        <v>413</v>
      </c>
      <c r="H125" s="51" t="s">
        <v>11</v>
      </c>
      <c r="I125" s="45">
        <v>1</v>
      </c>
      <c r="J125" s="17">
        <v>870</v>
      </c>
      <c r="K125" s="18">
        <f t="shared" si="15"/>
        <v>870</v>
      </c>
      <c r="L125" s="34"/>
      <c r="M125" s="54"/>
      <c r="N125" s="37" t="s">
        <v>103</v>
      </c>
      <c r="O125" s="8" t="s">
        <v>411</v>
      </c>
    </row>
    <row r="126" spans="1:15" ht="12.75" customHeight="1" x14ac:dyDescent="0.3">
      <c r="A126" s="67"/>
      <c r="B126" s="71"/>
      <c r="C126" s="71"/>
      <c r="D126" s="28"/>
      <c r="E126" s="29"/>
      <c r="F126" s="56" t="s">
        <v>414</v>
      </c>
      <c r="G126" s="39" t="s">
        <v>415</v>
      </c>
      <c r="H126" s="51" t="s">
        <v>11</v>
      </c>
      <c r="I126" s="45">
        <v>1</v>
      </c>
      <c r="J126" s="17">
        <v>830</v>
      </c>
      <c r="K126" s="18">
        <f t="shared" si="15"/>
        <v>830</v>
      </c>
      <c r="L126" s="34"/>
      <c r="M126" s="54"/>
      <c r="N126" s="37" t="s">
        <v>103</v>
      </c>
      <c r="O126" s="8" t="s">
        <v>411</v>
      </c>
    </row>
    <row r="127" spans="1:15" ht="12.75" customHeight="1" x14ac:dyDescent="0.3">
      <c r="A127" s="67"/>
      <c r="B127" s="71"/>
      <c r="C127" s="71"/>
      <c r="D127" s="28"/>
      <c r="E127" s="29"/>
      <c r="F127" s="56" t="s">
        <v>173</v>
      </c>
      <c r="G127" s="39" t="s">
        <v>174</v>
      </c>
      <c r="H127" s="51" t="s">
        <v>11</v>
      </c>
      <c r="I127" s="45">
        <v>1</v>
      </c>
      <c r="J127" s="17">
        <v>865.37</v>
      </c>
      <c r="K127" s="18">
        <f t="shared" si="15"/>
        <v>865.37</v>
      </c>
      <c r="L127" s="34"/>
      <c r="M127" s="54"/>
      <c r="N127" s="37" t="s">
        <v>103</v>
      </c>
      <c r="O127" s="8" t="s">
        <v>411</v>
      </c>
    </row>
    <row r="128" spans="1:15" ht="12.75" customHeight="1" x14ac:dyDescent="0.3">
      <c r="A128" s="67"/>
      <c r="B128" s="71"/>
      <c r="C128" s="71"/>
      <c r="D128" s="28"/>
      <c r="E128" s="29"/>
      <c r="F128" s="56" t="s">
        <v>416</v>
      </c>
      <c r="G128" s="39" t="s">
        <v>417</v>
      </c>
      <c r="H128" s="51" t="s">
        <v>11</v>
      </c>
      <c r="I128" s="45">
        <v>1</v>
      </c>
      <c r="J128" s="17">
        <v>564.96</v>
      </c>
      <c r="K128" s="18">
        <f t="shared" si="15"/>
        <v>564.96</v>
      </c>
      <c r="L128" s="34"/>
      <c r="M128" s="54"/>
      <c r="N128" s="37"/>
      <c r="O128" s="8" t="s">
        <v>411</v>
      </c>
    </row>
    <row r="129" spans="1:15" ht="12.75" customHeight="1" x14ac:dyDescent="0.3">
      <c r="A129" s="67"/>
      <c r="B129" s="71"/>
      <c r="C129" s="71"/>
      <c r="D129" s="28"/>
      <c r="E129" s="29"/>
      <c r="F129" s="56" t="s">
        <v>418</v>
      </c>
      <c r="G129" s="39" t="s">
        <v>419</v>
      </c>
      <c r="H129" s="51" t="s">
        <v>11</v>
      </c>
      <c r="I129" s="45">
        <v>1</v>
      </c>
      <c r="J129" s="17">
        <v>661.94</v>
      </c>
      <c r="K129" s="18">
        <f t="shared" si="15"/>
        <v>661.94</v>
      </c>
      <c r="L129" s="34"/>
      <c r="M129" s="54"/>
      <c r="N129" s="37"/>
      <c r="O129" s="8" t="s">
        <v>411</v>
      </c>
    </row>
    <row r="130" spans="1:15" ht="12.75" customHeight="1" x14ac:dyDescent="0.3">
      <c r="A130" s="67"/>
      <c r="B130" s="7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15"/>
        <v/>
      </c>
      <c r="L130" s="34"/>
      <c r="M130" s="54"/>
      <c r="N130" s="37"/>
    </row>
    <row r="131" spans="1:15" ht="12.75" customHeight="1" x14ac:dyDescent="0.3">
      <c r="A131" s="67">
        <v>4.5</v>
      </c>
      <c r="B131" s="103">
        <v>20</v>
      </c>
      <c r="C131" s="68" t="s">
        <v>408</v>
      </c>
      <c r="D131" s="28" t="s">
        <v>23</v>
      </c>
      <c r="E131" s="29">
        <v>1</v>
      </c>
      <c r="F131" s="56" t="s">
        <v>422</v>
      </c>
      <c r="G131" s="39" t="s">
        <v>423</v>
      </c>
      <c r="H131" s="51" t="s">
        <v>11</v>
      </c>
      <c r="I131" s="45">
        <v>3</v>
      </c>
      <c r="J131" s="17">
        <v>3528.37</v>
      </c>
      <c r="K131" s="18">
        <f t="shared" si="15"/>
        <v>10585.11</v>
      </c>
      <c r="L131" s="34"/>
      <c r="M131" s="54"/>
      <c r="N131" s="37" t="s">
        <v>103</v>
      </c>
      <c r="O131" s="8" t="s">
        <v>411</v>
      </c>
    </row>
    <row r="132" spans="1:15" ht="12.75" customHeight="1" x14ac:dyDescent="0.3">
      <c r="A132" s="67"/>
      <c r="B132" s="71"/>
      <c r="C132" s="71"/>
      <c r="D132" s="28"/>
      <c r="E132" s="29"/>
      <c r="F132" s="56" t="s">
        <v>412</v>
      </c>
      <c r="G132" s="39" t="s">
        <v>413</v>
      </c>
      <c r="H132" s="51" t="s">
        <v>11</v>
      </c>
      <c r="I132" s="45">
        <v>1</v>
      </c>
      <c r="J132" s="17">
        <v>870</v>
      </c>
      <c r="K132" s="18">
        <f t="shared" si="15"/>
        <v>870</v>
      </c>
      <c r="L132" s="34"/>
      <c r="M132" s="54"/>
      <c r="N132" s="37" t="s">
        <v>103</v>
      </c>
      <c r="O132" s="8" t="s">
        <v>411</v>
      </c>
    </row>
    <row r="133" spans="1:15" ht="12.75" customHeight="1" x14ac:dyDescent="0.3">
      <c r="A133" s="67"/>
      <c r="B133" s="71"/>
      <c r="C133" s="71"/>
      <c r="D133" s="28"/>
      <c r="E133" s="29"/>
      <c r="F133" s="56" t="s">
        <v>414</v>
      </c>
      <c r="G133" s="39" t="s">
        <v>415</v>
      </c>
      <c r="H133" s="51" t="s">
        <v>11</v>
      </c>
      <c r="I133" s="45">
        <v>1</v>
      </c>
      <c r="J133" s="17">
        <v>830</v>
      </c>
      <c r="K133" s="18">
        <f t="shared" si="15"/>
        <v>830</v>
      </c>
      <c r="L133" s="34"/>
      <c r="M133" s="54"/>
      <c r="N133" s="37" t="s">
        <v>103</v>
      </c>
      <c r="O133" s="8" t="s">
        <v>411</v>
      </c>
    </row>
    <row r="134" spans="1:15" ht="12.75" customHeight="1" x14ac:dyDescent="0.3">
      <c r="A134" s="67"/>
      <c r="B134" s="71"/>
      <c r="C134" s="71"/>
      <c r="D134" s="28"/>
      <c r="E134" s="29"/>
      <c r="F134" s="56" t="s">
        <v>173</v>
      </c>
      <c r="G134" s="39" t="s">
        <v>174</v>
      </c>
      <c r="H134" s="51" t="s">
        <v>11</v>
      </c>
      <c r="I134" s="45">
        <v>1</v>
      </c>
      <c r="J134" s="17">
        <v>865.37</v>
      </c>
      <c r="K134" s="18">
        <f t="shared" si="15"/>
        <v>865.37</v>
      </c>
      <c r="L134" s="34"/>
      <c r="M134" s="54"/>
      <c r="N134" s="37" t="s">
        <v>103</v>
      </c>
      <c r="O134" s="8" t="s">
        <v>411</v>
      </c>
    </row>
    <row r="135" spans="1:15" ht="12.75" customHeight="1" x14ac:dyDescent="0.3">
      <c r="A135" s="67"/>
      <c r="B135" s="71"/>
      <c r="C135" s="71"/>
      <c r="D135" s="28"/>
      <c r="E135" s="29"/>
      <c r="F135" s="56" t="s">
        <v>416</v>
      </c>
      <c r="G135" s="39" t="s">
        <v>417</v>
      </c>
      <c r="H135" s="51" t="s">
        <v>11</v>
      </c>
      <c r="I135" s="45">
        <v>1</v>
      </c>
      <c r="J135" s="17">
        <v>564.96</v>
      </c>
      <c r="K135" s="18">
        <f t="shared" si="15"/>
        <v>564.96</v>
      </c>
      <c r="L135" s="34"/>
      <c r="M135" s="54"/>
      <c r="N135" s="37"/>
      <c r="O135" s="8" t="s">
        <v>411</v>
      </c>
    </row>
    <row r="136" spans="1:15" ht="12.75" customHeight="1" x14ac:dyDescent="0.3">
      <c r="A136" s="67"/>
      <c r="B136" s="71"/>
      <c r="C136" s="71"/>
      <c r="D136" s="28"/>
      <c r="E136" s="29"/>
      <c r="F136" s="56" t="s">
        <v>418</v>
      </c>
      <c r="G136" s="39" t="s">
        <v>419</v>
      </c>
      <c r="H136" s="51" t="s">
        <v>11</v>
      </c>
      <c r="I136" s="45">
        <v>1</v>
      </c>
      <c r="J136" s="17">
        <v>661.94</v>
      </c>
      <c r="K136" s="18">
        <f t="shared" si="15"/>
        <v>661.94</v>
      </c>
      <c r="L136" s="34"/>
      <c r="M136" s="54"/>
      <c r="N136" s="37"/>
      <c r="O136" s="8" t="s">
        <v>411</v>
      </c>
    </row>
    <row r="137" spans="1:15" ht="12.75" customHeight="1" x14ac:dyDescent="0.3">
      <c r="A137" s="67"/>
      <c r="B137" s="7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15"/>
        <v/>
      </c>
      <c r="L137" s="34"/>
      <c r="M137" s="54"/>
      <c r="N137" s="37"/>
    </row>
    <row r="138" spans="1:15" ht="12.75" customHeight="1" x14ac:dyDescent="0.3">
      <c r="A138" s="67">
        <v>5</v>
      </c>
      <c r="B138" s="103">
        <v>20</v>
      </c>
      <c r="C138" s="68" t="s">
        <v>408</v>
      </c>
      <c r="D138" s="28" t="s">
        <v>23</v>
      </c>
      <c r="E138" s="29">
        <v>1</v>
      </c>
      <c r="F138" s="56" t="s">
        <v>422</v>
      </c>
      <c r="G138" s="39" t="s">
        <v>423</v>
      </c>
      <c r="H138" s="51" t="s">
        <v>11</v>
      </c>
      <c r="I138" s="45">
        <v>2</v>
      </c>
      <c r="J138" s="17">
        <v>3528.37</v>
      </c>
      <c r="K138" s="18">
        <f t="shared" si="15"/>
        <v>7056.74</v>
      </c>
      <c r="L138" s="34"/>
      <c r="M138" s="54"/>
      <c r="N138" s="37" t="s">
        <v>103</v>
      </c>
      <c r="O138" s="8" t="s">
        <v>411</v>
      </c>
    </row>
    <row r="139" spans="1:15" ht="12.75" customHeight="1" x14ac:dyDescent="0.3">
      <c r="A139" s="67"/>
      <c r="B139" s="70"/>
      <c r="C139" s="70"/>
      <c r="D139" s="28"/>
      <c r="E139" s="29"/>
      <c r="F139" s="56" t="s">
        <v>424</v>
      </c>
      <c r="G139" s="39" t="s">
        <v>425</v>
      </c>
      <c r="H139" s="51" t="s">
        <v>11</v>
      </c>
      <c r="I139" s="45">
        <v>2</v>
      </c>
      <c r="J139" s="17">
        <v>2195.42</v>
      </c>
      <c r="K139" s="18">
        <f t="shared" si="15"/>
        <v>4390.84</v>
      </c>
      <c r="L139" s="34"/>
      <c r="M139" s="54" t="s">
        <v>12</v>
      </c>
      <c r="N139" s="37" t="s">
        <v>103</v>
      </c>
      <c r="O139" s="8" t="s">
        <v>411</v>
      </c>
    </row>
    <row r="140" spans="1:15" ht="12.75" customHeight="1" x14ac:dyDescent="0.3">
      <c r="A140" s="67"/>
      <c r="B140" s="71"/>
      <c r="C140" s="71"/>
      <c r="D140" s="28"/>
      <c r="E140" s="29"/>
      <c r="F140" s="56" t="s">
        <v>412</v>
      </c>
      <c r="G140" s="39" t="s">
        <v>413</v>
      </c>
      <c r="H140" s="51" t="s">
        <v>11</v>
      </c>
      <c r="I140" s="45">
        <v>1</v>
      </c>
      <c r="J140" s="17">
        <v>870</v>
      </c>
      <c r="K140" s="18">
        <f t="shared" si="15"/>
        <v>870</v>
      </c>
      <c r="L140" s="34"/>
      <c r="M140" s="54"/>
      <c r="N140" s="37" t="s">
        <v>103</v>
      </c>
      <c r="O140" s="8" t="s">
        <v>411</v>
      </c>
    </row>
    <row r="141" spans="1:15" ht="12.75" customHeight="1" x14ac:dyDescent="0.3">
      <c r="A141" s="67"/>
      <c r="B141" s="71"/>
      <c r="C141" s="71"/>
      <c r="D141" s="28"/>
      <c r="E141" s="29"/>
      <c r="F141" s="56" t="s">
        <v>414</v>
      </c>
      <c r="G141" s="39" t="s">
        <v>415</v>
      </c>
      <c r="H141" s="51" t="s">
        <v>11</v>
      </c>
      <c r="I141" s="45">
        <v>1</v>
      </c>
      <c r="J141" s="17">
        <v>830</v>
      </c>
      <c r="K141" s="18">
        <f t="shared" si="15"/>
        <v>830</v>
      </c>
      <c r="L141" s="34"/>
      <c r="M141" s="54"/>
      <c r="N141" s="37" t="s">
        <v>103</v>
      </c>
      <c r="O141" s="8" t="s">
        <v>411</v>
      </c>
    </row>
    <row r="142" spans="1:15" ht="12.75" customHeight="1" x14ac:dyDescent="0.3">
      <c r="A142" s="67"/>
      <c r="B142" s="71"/>
      <c r="C142" s="71"/>
      <c r="D142" s="28"/>
      <c r="E142" s="29"/>
      <c r="F142" s="56" t="s">
        <v>173</v>
      </c>
      <c r="G142" s="39" t="s">
        <v>174</v>
      </c>
      <c r="H142" s="51" t="s">
        <v>11</v>
      </c>
      <c r="I142" s="45">
        <v>1</v>
      </c>
      <c r="J142" s="17">
        <v>865.37</v>
      </c>
      <c r="K142" s="18">
        <f t="shared" si="15"/>
        <v>865.37</v>
      </c>
      <c r="L142" s="34"/>
      <c r="M142" s="54"/>
      <c r="N142" s="37" t="s">
        <v>103</v>
      </c>
      <c r="O142" s="8" t="s">
        <v>411</v>
      </c>
    </row>
    <row r="143" spans="1:15" ht="12.75" customHeight="1" x14ac:dyDescent="0.3">
      <c r="A143" s="67"/>
      <c r="B143" s="71"/>
      <c r="C143" s="71"/>
      <c r="D143" s="28"/>
      <c r="E143" s="29"/>
      <c r="F143" s="56" t="s">
        <v>416</v>
      </c>
      <c r="G143" s="39" t="s">
        <v>417</v>
      </c>
      <c r="H143" s="51" t="s">
        <v>11</v>
      </c>
      <c r="I143" s="45">
        <v>1</v>
      </c>
      <c r="J143" s="17">
        <v>564.96</v>
      </c>
      <c r="K143" s="18">
        <f t="shared" si="15"/>
        <v>564.96</v>
      </c>
      <c r="L143" s="34"/>
      <c r="M143" s="54"/>
      <c r="N143" s="37"/>
      <c r="O143" s="8" t="s">
        <v>411</v>
      </c>
    </row>
    <row r="144" spans="1:15" ht="12.75" customHeight="1" x14ac:dyDescent="0.3">
      <c r="A144" s="67"/>
      <c r="B144" s="71"/>
      <c r="C144" s="71"/>
      <c r="D144" s="28"/>
      <c r="E144" s="29"/>
      <c r="F144" s="56" t="s">
        <v>418</v>
      </c>
      <c r="G144" s="39" t="s">
        <v>419</v>
      </c>
      <c r="H144" s="51" t="s">
        <v>11</v>
      </c>
      <c r="I144" s="45">
        <v>1</v>
      </c>
      <c r="J144" s="17">
        <v>661.94</v>
      </c>
      <c r="K144" s="18">
        <f t="shared" si="15"/>
        <v>661.94</v>
      </c>
      <c r="L144" s="34"/>
      <c r="M144" s="54"/>
      <c r="N144" s="37"/>
      <c r="O144" s="8" t="s">
        <v>411</v>
      </c>
    </row>
    <row r="145" spans="1:15" ht="12.75" customHeight="1" x14ac:dyDescent="0.3">
      <c r="A145" s="67"/>
      <c r="B145" s="7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15"/>
        <v/>
      </c>
      <c r="L145" s="34"/>
      <c r="M145" s="54"/>
      <c r="N145" s="37"/>
    </row>
    <row r="146" spans="1:15" ht="12.75" customHeight="1" x14ac:dyDescent="0.3">
      <c r="A146" s="67">
        <v>5.5</v>
      </c>
      <c r="B146" s="103">
        <v>20</v>
      </c>
      <c r="C146" s="68" t="s">
        <v>408</v>
      </c>
      <c r="D146" s="28" t="s">
        <v>23</v>
      </c>
      <c r="E146" s="29">
        <v>1</v>
      </c>
      <c r="F146" s="56" t="s">
        <v>422</v>
      </c>
      <c r="G146" s="39" t="s">
        <v>423</v>
      </c>
      <c r="H146" s="51" t="s">
        <v>11</v>
      </c>
      <c r="I146" s="45">
        <v>3</v>
      </c>
      <c r="J146" s="17">
        <v>3528.37</v>
      </c>
      <c r="K146" s="18">
        <f t="shared" si="15"/>
        <v>10585.11</v>
      </c>
      <c r="L146" s="34"/>
      <c r="M146" s="54"/>
      <c r="N146" s="37" t="s">
        <v>103</v>
      </c>
      <c r="O146" s="8" t="s">
        <v>411</v>
      </c>
    </row>
    <row r="147" spans="1:15" ht="12.75" customHeight="1" x14ac:dyDescent="0.3">
      <c r="A147" s="67"/>
      <c r="B147" s="70"/>
      <c r="C147" s="70"/>
      <c r="D147" s="28"/>
      <c r="E147" s="29"/>
      <c r="F147" s="56" t="s">
        <v>424</v>
      </c>
      <c r="G147" s="39" t="s">
        <v>425</v>
      </c>
      <c r="H147" s="51" t="s">
        <v>11</v>
      </c>
      <c r="I147" s="45">
        <v>1</v>
      </c>
      <c r="J147" s="17">
        <v>2195.42</v>
      </c>
      <c r="K147" s="18">
        <f t="shared" si="15"/>
        <v>2195.42</v>
      </c>
      <c r="L147" s="34"/>
      <c r="M147" s="54" t="s">
        <v>12</v>
      </c>
      <c r="N147" s="37" t="s">
        <v>103</v>
      </c>
      <c r="O147" s="8" t="s">
        <v>411</v>
      </c>
    </row>
    <row r="148" spans="1:15" ht="12.75" customHeight="1" x14ac:dyDescent="0.3">
      <c r="A148" s="67"/>
      <c r="B148" s="71"/>
      <c r="C148" s="71"/>
      <c r="D148" s="28"/>
      <c r="E148" s="29"/>
      <c r="F148" s="56" t="s">
        <v>412</v>
      </c>
      <c r="G148" s="39" t="s">
        <v>413</v>
      </c>
      <c r="H148" s="51" t="s">
        <v>11</v>
      </c>
      <c r="I148" s="45">
        <v>1</v>
      </c>
      <c r="J148" s="17">
        <v>870</v>
      </c>
      <c r="K148" s="18">
        <f t="shared" si="15"/>
        <v>870</v>
      </c>
      <c r="L148" s="34"/>
      <c r="M148" s="54"/>
      <c r="N148" s="37" t="s">
        <v>103</v>
      </c>
      <c r="O148" s="8" t="s">
        <v>411</v>
      </c>
    </row>
    <row r="149" spans="1:15" ht="12.75" customHeight="1" x14ac:dyDescent="0.3">
      <c r="A149" s="67"/>
      <c r="B149" s="71"/>
      <c r="C149" s="71"/>
      <c r="D149" s="28"/>
      <c r="E149" s="29"/>
      <c r="F149" s="56" t="s">
        <v>414</v>
      </c>
      <c r="G149" s="39" t="s">
        <v>415</v>
      </c>
      <c r="H149" s="51" t="s">
        <v>11</v>
      </c>
      <c r="I149" s="45">
        <v>1</v>
      </c>
      <c r="J149" s="17">
        <v>830</v>
      </c>
      <c r="K149" s="18">
        <f t="shared" si="15"/>
        <v>830</v>
      </c>
      <c r="L149" s="34"/>
      <c r="M149" s="54"/>
      <c r="N149" s="37" t="s">
        <v>103</v>
      </c>
      <c r="O149" s="8" t="s">
        <v>411</v>
      </c>
    </row>
    <row r="150" spans="1:15" ht="12.75" customHeight="1" x14ac:dyDescent="0.3">
      <c r="A150" s="67"/>
      <c r="B150" s="71"/>
      <c r="C150" s="71"/>
      <c r="D150" s="28"/>
      <c r="E150" s="29"/>
      <c r="F150" s="56" t="s">
        <v>173</v>
      </c>
      <c r="G150" s="39" t="s">
        <v>174</v>
      </c>
      <c r="H150" s="51" t="s">
        <v>11</v>
      </c>
      <c r="I150" s="45">
        <v>1</v>
      </c>
      <c r="J150" s="17">
        <v>865.37</v>
      </c>
      <c r="K150" s="18">
        <f t="shared" si="15"/>
        <v>865.37</v>
      </c>
      <c r="L150" s="34"/>
      <c r="M150" s="54"/>
      <c r="N150" s="37" t="s">
        <v>103</v>
      </c>
      <c r="O150" s="8" t="s">
        <v>411</v>
      </c>
    </row>
    <row r="151" spans="1:15" ht="12.75" customHeight="1" x14ac:dyDescent="0.3">
      <c r="A151" s="67"/>
      <c r="B151" s="71"/>
      <c r="C151" s="71"/>
      <c r="D151" s="28"/>
      <c r="E151" s="29"/>
      <c r="F151" s="56" t="s">
        <v>416</v>
      </c>
      <c r="G151" s="39" t="s">
        <v>417</v>
      </c>
      <c r="H151" s="51" t="s">
        <v>11</v>
      </c>
      <c r="I151" s="45">
        <v>1</v>
      </c>
      <c r="J151" s="17">
        <v>564.96</v>
      </c>
      <c r="K151" s="18">
        <f t="shared" si="15"/>
        <v>564.96</v>
      </c>
      <c r="L151" s="34"/>
      <c r="M151" s="54"/>
      <c r="N151" s="37"/>
      <c r="O151" s="8" t="s">
        <v>411</v>
      </c>
    </row>
    <row r="152" spans="1:15" ht="12.75" customHeight="1" x14ac:dyDescent="0.3">
      <c r="A152" s="67"/>
      <c r="B152" s="71"/>
      <c r="C152" s="71"/>
      <c r="D152" s="28"/>
      <c r="E152" s="29"/>
      <c r="F152" s="56" t="s">
        <v>418</v>
      </c>
      <c r="G152" s="39" t="s">
        <v>419</v>
      </c>
      <c r="H152" s="51" t="s">
        <v>11</v>
      </c>
      <c r="I152" s="45">
        <v>1</v>
      </c>
      <c r="J152" s="17">
        <v>661.94</v>
      </c>
      <c r="K152" s="18">
        <f t="shared" si="15"/>
        <v>661.94</v>
      </c>
      <c r="L152" s="34"/>
      <c r="M152" s="54"/>
      <c r="N152" s="37"/>
      <c r="O152" s="8" t="s">
        <v>411</v>
      </c>
    </row>
    <row r="153" spans="1:15" ht="12.75" customHeight="1" x14ac:dyDescent="0.3">
      <c r="A153" s="67"/>
      <c r="B153" s="7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15"/>
        <v/>
      </c>
      <c r="L153" s="34"/>
      <c r="M153" s="54"/>
      <c r="N153" s="37"/>
    </row>
    <row r="154" spans="1:15" ht="12.75" customHeight="1" x14ac:dyDescent="0.3">
      <c r="A154" s="67">
        <v>6</v>
      </c>
      <c r="B154" s="103">
        <v>20</v>
      </c>
      <c r="C154" s="68" t="s">
        <v>408</v>
      </c>
      <c r="D154" s="28" t="s">
        <v>23</v>
      </c>
      <c r="E154" s="29">
        <v>1</v>
      </c>
      <c r="F154" s="56" t="s">
        <v>422</v>
      </c>
      <c r="G154" s="39" t="s">
        <v>423</v>
      </c>
      <c r="H154" s="51" t="s">
        <v>11</v>
      </c>
      <c r="I154" s="45">
        <v>4</v>
      </c>
      <c r="J154" s="17">
        <v>3528.37</v>
      </c>
      <c r="K154" s="18">
        <f t="shared" si="15"/>
        <v>14113.48</v>
      </c>
      <c r="L154" s="34"/>
      <c r="M154" s="54"/>
      <c r="N154" s="37" t="s">
        <v>103</v>
      </c>
      <c r="O154" s="8" t="s">
        <v>411</v>
      </c>
    </row>
    <row r="155" spans="1:15" ht="12.75" customHeight="1" x14ac:dyDescent="0.3">
      <c r="A155" s="67"/>
      <c r="B155" s="71"/>
      <c r="C155" s="71"/>
      <c r="D155" s="28"/>
      <c r="E155" s="29"/>
      <c r="F155" s="56" t="s">
        <v>412</v>
      </c>
      <c r="G155" s="39" t="s">
        <v>413</v>
      </c>
      <c r="H155" s="51" t="s">
        <v>11</v>
      </c>
      <c r="I155" s="45">
        <v>1</v>
      </c>
      <c r="J155" s="17">
        <v>870</v>
      </c>
      <c r="K155" s="18">
        <f t="shared" si="15"/>
        <v>870</v>
      </c>
      <c r="L155" s="34"/>
      <c r="M155" s="54"/>
      <c r="N155" s="37" t="s">
        <v>103</v>
      </c>
      <c r="O155" s="8" t="s">
        <v>411</v>
      </c>
    </row>
    <row r="156" spans="1:15" ht="12.75" customHeight="1" x14ac:dyDescent="0.3">
      <c r="A156" s="67"/>
      <c r="B156" s="71"/>
      <c r="C156" s="71"/>
      <c r="D156" s="28"/>
      <c r="E156" s="29"/>
      <c r="F156" s="56" t="s">
        <v>414</v>
      </c>
      <c r="G156" s="39" t="s">
        <v>415</v>
      </c>
      <c r="H156" s="51" t="s">
        <v>11</v>
      </c>
      <c r="I156" s="45">
        <v>1</v>
      </c>
      <c r="J156" s="17">
        <v>830</v>
      </c>
      <c r="K156" s="18">
        <f t="shared" si="15"/>
        <v>830</v>
      </c>
      <c r="L156" s="34"/>
      <c r="M156" s="54"/>
      <c r="N156" s="37" t="s">
        <v>103</v>
      </c>
      <c r="O156" s="8" t="s">
        <v>411</v>
      </c>
    </row>
    <row r="157" spans="1:15" ht="12.75" customHeight="1" x14ac:dyDescent="0.3">
      <c r="A157" s="67"/>
      <c r="B157" s="71"/>
      <c r="C157" s="71"/>
      <c r="D157" s="28"/>
      <c r="E157" s="29"/>
      <c r="F157" s="56" t="s">
        <v>173</v>
      </c>
      <c r="G157" s="39" t="s">
        <v>174</v>
      </c>
      <c r="H157" s="51" t="s">
        <v>11</v>
      </c>
      <c r="I157" s="45">
        <v>1</v>
      </c>
      <c r="J157" s="17">
        <v>865.37</v>
      </c>
      <c r="K157" s="18">
        <f t="shared" si="15"/>
        <v>865.37</v>
      </c>
      <c r="L157" s="34"/>
      <c r="M157" s="54"/>
      <c r="N157" s="37" t="s">
        <v>103</v>
      </c>
      <c r="O157" s="8" t="s">
        <v>411</v>
      </c>
    </row>
    <row r="158" spans="1:15" ht="12.75" customHeight="1" x14ac:dyDescent="0.3">
      <c r="A158" s="67"/>
      <c r="B158" s="71"/>
      <c r="C158" s="71"/>
      <c r="D158" s="28"/>
      <c r="E158" s="29"/>
      <c r="F158" s="56" t="s">
        <v>416</v>
      </c>
      <c r="G158" s="39" t="s">
        <v>417</v>
      </c>
      <c r="H158" s="51" t="s">
        <v>11</v>
      </c>
      <c r="I158" s="45">
        <v>1</v>
      </c>
      <c r="J158" s="17">
        <v>564.96</v>
      </c>
      <c r="K158" s="18">
        <f t="shared" si="15"/>
        <v>564.96</v>
      </c>
      <c r="L158" s="34"/>
      <c r="M158" s="54"/>
      <c r="N158" s="37"/>
      <c r="O158" s="8" t="s">
        <v>411</v>
      </c>
    </row>
    <row r="159" spans="1:15" ht="12.75" customHeight="1" x14ac:dyDescent="0.3">
      <c r="A159" s="67"/>
      <c r="B159" s="71"/>
      <c r="C159" s="71"/>
      <c r="D159" s="28"/>
      <c r="E159" s="29"/>
      <c r="F159" s="56" t="s">
        <v>418</v>
      </c>
      <c r="G159" s="39" t="s">
        <v>419</v>
      </c>
      <c r="H159" s="51" t="s">
        <v>11</v>
      </c>
      <c r="I159" s="45">
        <v>1</v>
      </c>
      <c r="J159" s="17">
        <v>661.94</v>
      </c>
      <c r="K159" s="18">
        <f t="shared" si="15"/>
        <v>661.94</v>
      </c>
      <c r="L159" s="34"/>
      <c r="M159" s="54"/>
      <c r="N159" s="37"/>
      <c r="O159" s="8" t="s">
        <v>411</v>
      </c>
    </row>
    <row r="160" spans="1:15" ht="12.75" customHeight="1" x14ac:dyDescent="0.3">
      <c r="A160" s="67"/>
      <c r="B160" s="7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15"/>
        <v/>
      </c>
      <c r="L160" s="34"/>
      <c r="M160" s="54"/>
      <c r="N160" s="37"/>
    </row>
    <row r="161" spans="1:15" ht="12.75" customHeight="1" x14ac:dyDescent="0.3">
      <c r="A161" s="67">
        <v>6.5</v>
      </c>
      <c r="B161" s="103">
        <v>20</v>
      </c>
      <c r="C161" s="68" t="s">
        <v>408</v>
      </c>
      <c r="D161" s="28" t="s">
        <v>23</v>
      </c>
      <c r="E161" s="29">
        <v>1</v>
      </c>
      <c r="F161" s="56" t="s">
        <v>422</v>
      </c>
      <c r="G161" s="39" t="s">
        <v>423</v>
      </c>
      <c r="H161" s="51" t="s">
        <v>11</v>
      </c>
      <c r="I161" s="45">
        <v>3</v>
      </c>
      <c r="J161" s="17">
        <v>3528.37</v>
      </c>
      <c r="K161" s="18">
        <f t="shared" si="15"/>
        <v>10585.11</v>
      </c>
      <c r="L161" s="34"/>
      <c r="M161" s="54"/>
      <c r="N161" s="37" t="s">
        <v>103</v>
      </c>
      <c r="O161" s="8" t="s">
        <v>411</v>
      </c>
    </row>
    <row r="162" spans="1:15" ht="12.75" customHeight="1" x14ac:dyDescent="0.3">
      <c r="A162" s="67"/>
      <c r="B162" s="70"/>
      <c r="C162" s="70"/>
      <c r="D162" s="28"/>
      <c r="E162" s="29"/>
      <c r="F162" s="56" t="s">
        <v>424</v>
      </c>
      <c r="G162" s="39" t="s">
        <v>425</v>
      </c>
      <c r="H162" s="51" t="s">
        <v>11</v>
      </c>
      <c r="I162" s="45">
        <v>2</v>
      </c>
      <c r="J162" s="17">
        <v>2195.42</v>
      </c>
      <c r="K162" s="18">
        <f t="shared" si="15"/>
        <v>4390.84</v>
      </c>
      <c r="L162" s="34"/>
      <c r="M162" s="54" t="s">
        <v>12</v>
      </c>
      <c r="N162" s="37" t="s">
        <v>103</v>
      </c>
      <c r="O162" s="8" t="s">
        <v>411</v>
      </c>
    </row>
    <row r="163" spans="1:15" ht="12.75" customHeight="1" x14ac:dyDescent="0.3">
      <c r="A163" s="67"/>
      <c r="B163" s="71"/>
      <c r="C163" s="71"/>
      <c r="D163" s="28"/>
      <c r="E163" s="29"/>
      <c r="F163" s="56" t="s">
        <v>412</v>
      </c>
      <c r="G163" s="39" t="s">
        <v>413</v>
      </c>
      <c r="H163" s="51" t="s">
        <v>11</v>
      </c>
      <c r="I163" s="45">
        <v>1</v>
      </c>
      <c r="J163" s="17">
        <v>870</v>
      </c>
      <c r="K163" s="18">
        <f t="shared" si="15"/>
        <v>870</v>
      </c>
      <c r="L163" s="34"/>
      <c r="M163" s="54"/>
      <c r="N163" s="37" t="s">
        <v>103</v>
      </c>
      <c r="O163" s="8" t="s">
        <v>411</v>
      </c>
    </row>
    <row r="164" spans="1:15" ht="12.75" customHeight="1" x14ac:dyDescent="0.3">
      <c r="A164" s="67"/>
      <c r="B164" s="71"/>
      <c r="C164" s="71"/>
      <c r="D164" s="28"/>
      <c r="E164" s="29"/>
      <c r="F164" s="56" t="s">
        <v>414</v>
      </c>
      <c r="G164" s="39" t="s">
        <v>415</v>
      </c>
      <c r="H164" s="51" t="s">
        <v>11</v>
      </c>
      <c r="I164" s="45">
        <v>1</v>
      </c>
      <c r="J164" s="17">
        <v>830</v>
      </c>
      <c r="K164" s="18">
        <f t="shared" si="15"/>
        <v>830</v>
      </c>
      <c r="L164" s="34"/>
      <c r="M164" s="54"/>
      <c r="N164" s="37" t="s">
        <v>103</v>
      </c>
      <c r="O164" s="8" t="s">
        <v>411</v>
      </c>
    </row>
    <row r="165" spans="1:15" ht="12.75" customHeight="1" x14ac:dyDescent="0.3">
      <c r="A165" s="67"/>
      <c r="B165" s="71"/>
      <c r="C165" s="71"/>
      <c r="D165" s="28"/>
      <c r="E165" s="29"/>
      <c r="F165" s="56" t="s">
        <v>173</v>
      </c>
      <c r="G165" s="39" t="s">
        <v>174</v>
      </c>
      <c r="H165" s="51" t="s">
        <v>11</v>
      </c>
      <c r="I165" s="45">
        <v>1</v>
      </c>
      <c r="J165" s="17">
        <v>865.37</v>
      </c>
      <c r="K165" s="18">
        <f t="shared" si="15"/>
        <v>865.37</v>
      </c>
      <c r="L165" s="34"/>
      <c r="M165" s="54"/>
      <c r="N165" s="37" t="s">
        <v>103</v>
      </c>
      <c r="O165" s="8" t="s">
        <v>411</v>
      </c>
    </row>
    <row r="166" spans="1:15" ht="12.75" customHeight="1" x14ac:dyDescent="0.3">
      <c r="A166" s="67"/>
      <c r="B166" s="71"/>
      <c r="C166" s="71"/>
      <c r="D166" s="28"/>
      <c r="E166" s="29"/>
      <c r="F166" s="56" t="s">
        <v>416</v>
      </c>
      <c r="G166" s="39" t="s">
        <v>417</v>
      </c>
      <c r="H166" s="51" t="s">
        <v>11</v>
      </c>
      <c r="I166" s="45">
        <v>1</v>
      </c>
      <c r="J166" s="17">
        <v>564.96</v>
      </c>
      <c r="K166" s="18">
        <f t="shared" si="15"/>
        <v>564.96</v>
      </c>
      <c r="L166" s="34"/>
      <c r="M166" s="54"/>
      <c r="N166" s="37"/>
      <c r="O166" s="8" t="s">
        <v>411</v>
      </c>
    </row>
    <row r="167" spans="1:15" ht="12.75" customHeight="1" x14ac:dyDescent="0.3">
      <c r="A167" s="67"/>
      <c r="B167" s="71"/>
      <c r="C167" s="71"/>
      <c r="D167" s="28"/>
      <c r="E167" s="29"/>
      <c r="F167" s="56" t="s">
        <v>418</v>
      </c>
      <c r="G167" s="39" t="s">
        <v>419</v>
      </c>
      <c r="H167" s="51" t="s">
        <v>11</v>
      </c>
      <c r="I167" s="45">
        <v>1</v>
      </c>
      <c r="J167" s="17">
        <v>661.94</v>
      </c>
      <c r="K167" s="18">
        <f t="shared" si="15"/>
        <v>661.94</v>
      </c>
      <c r="L167" s="34"/>
      <c r="M167" s="54"/>
      <c r="N167" s="37"/>
      <c r="O167" s="8" t="s">
        <v>411</v>
      </c>
    </row>
    <row r="168" spans="1:15" ht="12.75" customHeight="1" x14ac:dyDescent="0.3">
      <c r="A168" s="67"/>
      <c r="B168" s="7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15"/>
        <v/>
      </c>
      <c r="L168" s="34"/>
      <c r="M168" s="54"/>
      <c r="N168" s="37"/>
    </row>
    <row r="169" spans="1:15" ht="12.75" customHeight="1" x14ac:dyDescent="0.3">
      <c r="A169" s="67">
        <v>7</v>
      </c>
      <c r="B169" s="103">
        <v>20</v>
      </c>
      <c r="C169" s="68" t="s">
        <v>408</v>
      </c>
      <c r="D169" s="28" t="s">
        <v>23</v>
      </c>
      <c r="E169" s="29">
        <v>1</v>
      </c>
      <c r="F169" s="56" t="s">
        <v>422</v>
      </c>
      <c r="G169" s="39" t="s">
        <v>423</v>
      </c>
      <c r="H169" s="51" t="s">
        <v>11</v>
      </c>
      <c r="I169" s="45">
        <v>4</v>
      </c>
      <c r="J169" s="17">
        <v>3528.37</v>
      </c>
      <c r="K169" s="18">
        <f t="shared" si="15"/>
        <v>14113.48</v>
      </c>
      <c r="L169" s="34"/>
      <c r="M169" s="54"/>
      <c r="N169" s="37" t="s">
        <v>103</v>
      </c>
      <c r="O169" s="8" t="s">
        <v>411</v>
      </c>
    </row>
    <row r="170" spans="1:15" ht="12.75" customHeight="1" x14ac:dyDescent="0.3">
      <c r="A170" s="67"/>
      <c r="B170" s="70"/>
      <c r="C170" s="70"/>
      <c r="D170" s="28"/>
      <c r="E170" s="29"/>
      <c r="F170" s="56" t="s">
        <v>424</v>
      </c>
      <c r="G170" s="39" t="s">
        <v>425</v>
      </c>
      <c r="H170" s="51" t="s">
        <v>11</v>
      </c>
      <c r="I170" s="45">
        <v>1</v>
      </c>
      <c r="J170" s="17">
        <v>2195.42</v>
      </c>
      <c r="K170" s="18">
        <f t="shared" si="15"/>
        <v>2195.42</v>
      </c>
      <c r="L170" s="34"/>
      <c r="M170" s="54" t="s">
        <v>12</v>
      </c>
      <c r="N170" s="37" t="s">
        <v>103</v>
      </c>
      <c r="O170" s="8" t="s">
        <v>411</v>
      </c>
    </row>
    <row r="171" spans="1:15" ht="12.75" customHeight="1" x14ac:dyDescent="0.3">
      <c r="A171" s="67"/>
      <c r="B171" s="71"/>
      <c r="C171" s="71"/>
      <c r="D171" s="28"/>
      <c r="E171" s="29"/>
      <c r="F171" s="56" t="s">
        <v>412</v>
      </c>
      <c r="G171" s="39" t="s">
        <v>413</v>
      </c>
      <c r="H171" s="51" t="s">
        <v>11</v>
      </c>
      <c r="I171" s="45">
        <v>1</v>
      </c>
      <c r="J171" s="17">
        <v>870</v>
      </c>
      <c r="K171" s="18">
        <f t="shared" si="15"/>
        <v>870</v>
      </c>
      <c r="L171" s="34"/>
      <c r="M171" s="54"/>
      <c r="N171" s="37" t="s">
        <v>103</v>
      </c>
      <c r="O171" s="8" t="s">
        <v>411</v>
      </c>
    </row>
    <row r="172" spans="1:15" ht="12.75" customHeight="1" x14ac:dyDescent="0.3">
      <c r="A172" s="67"/>
      <c r="B172" s="71"/>
      <c r="C172" s="71"/>
      <c r="D172" s="28"/>
      <c r="E172" s="29"/>
      <c r="F172" s="56" t="s">
        <v>414</v>
      </c>
      <c r="G172" s="39" t="s">
        <v>415</v>
      </c>
      <c r="H172" s="51" t="s">
        <v>11</v>
      </c>
      <c r="I172" s="45">
        <v>1</v>
      </c>
      <c r="J172" s="17">
        <v>830</v>
      </c>
      <c r="K172" s="18">
        <f t="shared" ref="K172:K206" si="16">IF(AND(I172&lt;&gt;"",J172&lt;&gt;""),IFERROR(I172*J172,""),"")</f>
        <v>830</v>
      </c>
      <c r="L172" s="34"/>
      <c r="M172" s="54"/>
      <c r="N172" s="37" t="s">
        <v>103</v>
      </c>
      <c r="O172" s="8" t="s">
        <v>411</v>
      </c>
    </row>
    <row r="173" spans="1:15" ht="12.75" customHeight="1" x14ac:dyDescent="0.3">
      <c r="A173" s="67"/>
      <c r="B173" s="71"/>
      <c r="C173" s="71"/>
      <c r="D173" s="28"/>
      <c r="E173" s="29"/>
      <c r="F173" s="56" t="s">
        <v>173</v>
      </c>
      <c r="G173" s="39" t="s">
        <v>174</v>
      </c>
      <c r="H173" s="51" t="s">
        <v>11</v>
      </c>
      <c r="I173" s="45">
        <v>1</v>
      </c>
      <c r="J173" s="17">
        <v>865.37</v>
      </c>
      <c r="K173" s="18">
        <f t="shared" si="16"/>
        <v>865.37</v>
      </c>
      <c r="L173" s="34"/>
      <c r="M173" s="54"/>
      <c r="N173" s="37" t="s">
        <v>103</v>
      </c>
      <c r="O173" s="8" t="s">
        <v>411</v>
      </c>
    </row>
    <row r="174" spans="1:15" ht="12.75" customHeight="1" x14ac:dyDescent="0.3">
      <c r="A174" s="67"/>
      <c r="B174" s="71"/>
      <c r="C174" s="71"/>
      <c r="D174" s="28"/>
      <c r="E174" s="29"/>
      <c r="F174" s="56" t="s">
        <v>416</v>
      </c>
      <c r="G174" s="39" t="s">
        <v>417</v>
      </c>
      <c r="H174" s="51" t="s">
        <v>11</v>
      </c>
      <c r="I174" s="45">
        <v>1</v>
      </c>
      <c r="J174" s="17">
        <v>564.96</v>
      </c>
      <c r="K174" s="18">
        <f t="shared" si="16"/>
        <v>564.96</v>
      </c>
      <c r="L174" s="34"/>
      <c r="M174" s="54"/>
      <c r="N174" s="37"/>
      <c r="O174" s="8" t="s">
        <v>411</v>
      </c>
    </row>
    <row r="175" spans="1:15" ht="12.75" customHeight="1" x14ac:dyDescent="0.3">
      <c r="A175" s="67"/>
      <c r="B175" s="71"/>
      <c r="C175" s="71"/>
      <c r="D175" s="28"/>
      <c r="E175" s="29"/>
      <c r="F175" s="56" t="s">
        <v>418</v>
      </c>
      <c r="G175" s="39" t="s">
        <v>419</v>
      </c>
      <c r="H175" s="51" t="s">
        <v>11</v>
      </c>
      <c r="I175" s="45">
        <v>1</v>
      </c>
      <c r="J175" s="17">
        <v>661.94</v>
      </c>
      <c r="K175" s="18">
        <f t="shared" si="16"/>
        <v>661.94</v>
      </c>
      <c r="L175" s="34"/>
      <c r="M175" s="54"/>
      <c r="N175" s="37"/>
      <c r="O175" s="8" t="s">
        <v>411</v>
      </c>
    </row>
    <row r="176" spans="1:15" ht="12.75" customHeight="1" x14ac:dyDescent="0.3">
      <c r="A176" s="67"/>
      <c r="B176" s="7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16"/>
        <v/>
      </c>
      <c r="L176" s="34"/>
      <c r="M176" s="54"/>
      <c r="N176" s="37"/>
    </row>
    <row r="177" spans="1:15" ht="12.75" customHeight="1" x14ac:dyDescent="0.3">
      <c r="A177" s="67">
        <v>7.5</v>
      </c>
      <c r="B177" s="103">
        <v>20</v>
      </c>
      <c r="C177" s="68" t="s">
        <v>408</v>
      </c>
      <c r="D177" s="28" t="s">
        <v>23</v>
      </c>
      <c r="E177" s="29">
        <v>1</v>
      </c>
      <c r="F177" s="56" t="s">
        <v>422</v>
      </c>
      <c r="G177" s="39" t="s">
        <v>423</v>
      </c>
      <c r="H177" s="51" t="s">
        <v>11</v>
      </c>
      <c r="I177" s="45">
        <v>5</v>
      </c>
      <c r="J177" s="17">
        <v>3528.37</v>
      </c>
      <c r="K177" s="18">
        <f t="shared" si="16"/>
        <v>17641.849999999999</v>
      </c>
      <c r="L177" s="34"/>
      <c r="M177" s="54"/>
      <c r="N177" s="37" t="s">
        <v>103</v>
      </c>
      <c r="O177" s="8" t="s">
        <v>411</v>
      </c>
    </row>
    <row r="178" spans="1:15" ht="12.75" customHeight="1" x14ac:dyDescent="0.3">
      <c r="A178" s="67"/>
      <c r="B178" s="71"/>
      <c r="C178" s="71"/>
      <c r="D178" s="28"/>
      <c r="E178" s="29"/>
      <c r="F178" s="56" t="s">
        <v>412</v>
      </c>
      <c r="G178" s="39" t="s">
        <v>413</v>
      </c>
      <c r="H178" s="51" t="s">
        <v>11</v>
      </c>
      <c r="I178" s="45">
        <v>1</v>
      </c>
      <c r="J178" s="17">
        <v>870</v>
      </c>
      <c r="K178" s="18">
        <f t="shared" si="16"/>
        <v>870</v>
      </c>
      <c r="L178" s="34"/>
      <c r="M178" s="54"/>
      <c r="N178" s="37" t="s">
        <v>103</v>
      </c>
      <c r="O178" s="8" t="s">
        <v>411</v>
      </c>
    </row>
    <row r="179" spans="1:15" ht="12.75" customHeight="1" x14ac:dyDescent="0.3">
      <c r="A179" s="67"/>
      <c r="B179" s="71"/>
      <c r="C179" s="71"/>
      <c r="D179" s="28"/>
      <c r="E179" s="29"/>
      <c r="F179" s="56" t="s">
        <v>414</v>
      </c>
      <c r="G179" s="39" t="s">
        <v>415</v>
      </c>
      <c r="H179" s="51" t="s">
        <v>11</v>
      </c>
      <c r="I179" s="45">
        <v>1</v>
      </c>
      <c r="J179" s="17">
        <v>830</v>
      </c>
      <c r="K179" s="18">
        <f t="shared" si="16"/>
        <v>830</v>
      </c>
      <c r="L179" s="34"/>
      <c r="M179" s="54"/>
      <c r="N179" s="37" t="s">
        <v>103</v>
      </c>
      <c r="O179" s="8" t="s">
        <v>411</v>
      </c>
    </row>
    <row r="180" spans="1:15" ht="12.75" customHeight="1" x14ac:dyDescent="0.3">
      <c r="A180" s="67"/>
      <c r="B180" s="71"/>
      <c r="C180" s="71"/>
      <c r="D180" s="28"/>
      <c r="E180" s="29"/>
      <c r="F180" s="56" t="s">
        <v>173</v>
      </c>
      <c r="G180" s="39" t="s">
        <v>174</v>
      </c>
      <c r="H180" s="51" t="s">
        <v>11</v>
      </c>
      <c r="I180" s="45">
        <v>1</v>
      </c>
      <c r="J180" s="17">
        <v>865.37</v>
      </c>
      <c r="K180" s="18">
        <f t="shared" si="16"/>
        <v>865.37</v>
      </c>
      <c r="L180" s="34"/>
      <c r="M180" s="54"/>
      <c r="N180" s="37" t="s">
        <v>103</v>
      </c>
      <c r="O180" s="8" t="s">
        <v>411</v>
      </c>
    </row>
    <row r="181" spans="1:15" ht="12.75" customHeight="1" x14ac:dyDescent="0.3">
      <c r="A181" s="67"/>
      <c r="B181" s="71"/>
      <c r="C181" s="71"/>
      <c r="D181" s="28"/>
      <c r="E181" s="29"/>
      <c r="F181" s="56" t="s">
        <v>416</v>
      </c>
      <c r="G181" s="39" t="s">
        <v>417</v>
      </c>
      <c r="H181" s="51" t="s">
        <v>11</v>
      </c>
      <c r="I181" s="45">
        <v>1</v>
      </c>
      <c r="J181" s="17">
        <v>564.96</v>
      </c>
      <c r="K181" s="18">
        <f t="shared" si="16"/>
        <v>564.96</v>
      </c>
      <c r="L181" s="34"/>
      <c r="M181" s="54"/>
      <c r="N181" s="37"/>
      <c r="O181" s="8" t="s">
        <v>411</v>
      </c>
    </row>
    <row r="182" spans="1:15" ht="12.75" customHeight="1" x14ac:dyDescent="0.3">
      <c r="A182" s="67"/>
      <c r="B182" s="71"/>
      <c r="C182" s="71"/>
      <c r="D182" s="28"/>
      <c r="E182" s="29"/>
      <c r="F182" s="56" t="s">
        <v>418</v>
      </c>
      <c r="G182" s="39" t="s">
        <v>419</v>
      </c>
      <c r="H182" s="51" t="s">
        <v>11</v>
      </c>
      <c r="I182" s="45">
        <v>1</v>
      </c>
      <c r="J182" s="17">
        <v>661.94</v>
      </c>
      <c r="K182" s="18">
        <f t="shared" si="16"/>
        <v>661.94</v>
      </c>
      <c r="L182" s="34"/>
      <c r="M182" s="54"/>
      <c r="N182" s="37"/>
      <c r="O182" s="8" t="s">
        <v>411</v>
      </c>
    </row>
    <row r="183" spans="1:15" ht="12.75" customHeight="1" x14ac:dyDescent="0.3">
      <c r="A183" s="67"/>
      <c r="B183" s="7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16"/>
        <v/>
      </c>
      <c r="L183" s="34"/>
      <c r="M183" s="54"/>
      <c r="N183" s="37"/>
    </row>
    <row r="184" spans="1:15" ht="12.75" customHeight="1" x14ac:dyDescent="0.3">
      <c r="A184" s="67">
        <v>8</v>
      </c>
      <c r="B184" s="103">
        <v>20</v>
      </c>
      <c r="C184" s="68" t="s">
        <v>408</v>
      </c>
      <c r="D184" s="28" t="s">
        <v>23</v>
      </c>
      <c r="E184" s="29">
        <v>1</v>
      </c>
      <c r="F184" s="56" t="s">
        <v>422</v>
      </c>
      <c r="G184" s="39" t="s">
        <v>423</v>
      </c>
      <c r="H184" s="51" t="s">
        <v>11</v>
      </c>
      <c r="I184" s="45">
        <v>4</v>
      </c>
      <c r="J184" s="17">
        <v>3528.37</v>
      </c>
      <c r="K184" s="18">
        <f t="shared" si="16"/>
        <v>14113.48</v>
      </c>
      <c r="L184" s="34"/>
      <c r="M184" s="54"/>
      <c r="N184" s="37" t="s">
        <v>103</v>
      </c>
      <c r="O184" s="8" t="s">
        <v>411</v>
      </c>
    </row>
    <row r="185" spans="1:15" ht="12.75" customHeight="1" x14ac:dyDescent="0.3">
      <c r="A185" s="67"/>
      <c r="B185" s="70"/>
      <c r="C185" s="70"/>
      <c r="D185" s="28"/>
      <c r="E185" s="29"/>
      <c r="F185" s="56" t="s">
        <v>424</v>
      </c>
      <c r="G185" s="39" t="s">
        <v>425</v>
      </c>
      <c r="H185" s="51" t="s">
        <v>11</v>
      </c>
      <c r="I185" s="45">
        <v>2</v>
      </c>
      <c r="J185" s="17">
        <v>2195.42</v>
      </c>
      <c r="K185" s="18">
        <f t="shared" si="16"/>
        <v>4390.84</v>
      </c>
      <c r="L185" s="34"/>
      <c r="M185" s="54" t="s">
        <v>12</v>
      </c>
      <c r="N185" s="37" t="s">
        <v>103</v>
      </c>
      <c r="O185" s="8" t="s">
        <v>411</v>
      </c>
    </row>
    <row r="186" spans="1:15" ht="12.75" customHeight="1" x14ac:dyDescent="0.3">
      <c r="A186" s="67"/>
      <c r="B186" s="71"/>
      <c r="C186" s="71"/>
      <c r="D186" s="28"/>
      <c r="E186" s="29"/>
      <c r="F186" s="56" t="s">
        <v>412</v>
      </c>
      <c r="G186" s="39" t="s">
        <v>413</v>
      </c>
      <c r="H186" s="51" t="s">
        <v>11</v>
      </c>
      <c r="I186" s="45">
        <v>1</v>
      </c>
      <c r="J186" s="17">
        <v>870</v>
      </c>
      <c r="K186" s="18">
        <f t="shared" si="16"/>
        <v>870</v>
      </c>
      <c r="L186" s="34"/>
      <c r="M186" s="54"/>
      <c r="N186" s="37" t="s">
        <v>103</v>
      </c>
      <c r="O186" s="8" t="s">
        <v>411</v>
      </c>
    </row>
    <row r="187" spans="1:15" ht="12.75" customHeight="1" x14ac:dyDescent="0.3">
      <c r="A187" s="67"/>
      <c r="B187" s="71"/>
      <c r="C187" s="71"/>
      <c r="D187" s="28"/>
      <c r="E187" s="29"/>
      <c r="F187" s="56" t="s">
        <v>414</v>
      </c>
      <c r="G187" s="39" t="s">
        <v>415</v>
      </c>
      <c r="H187" s="51" t="s">
        <v>11</v>
      </c>
      <c r="I187" s="45">
        <v>1</v>
      </c>
      <c r="J187" s="17">
        <v>830</v>
      </c>
      <c r="K187" s="18">
        <f t="shared" si="16"/>
        <v>830</v>
      </c>
      <c r="L187" s="34"/>
      <c r="M187" s="54"/>
      <c r="N187" s="37" t="s">
        <v>103</v>
      </c>
      <c r="O187" s="8" t="s">
        <v>411</v>
      </c>
    </row>
    <row r="188" spans="1:15" ht="12.75" customHeight="1" x14ac:dyDescent="0.3">
      <c r="A188" s="67"/>
      <c r="B188" s="71"/>
      <c r="C188" s="71"/>
      <c r="D188" s="28"/>
      <c r="E188" s="29"/>
      <c r="F188" s="56" t="s">
        <v>173</v>
      </c>
      <c r="G188" s="39" t="s">
        <v>174</v>
      </c>
      <c r="H188" s="51" t="s">
        <v>11</v>
      </c>
      <c r="I188" s="45">
        <v>1</v>
      </c>
      <c r="J188" s="17">
        <v>865.37</v>
      </c>
      <c r="K188" s="18">
        <f t="shared" si="16"/>
        <v>865.37</v>
      </c>
      <c r="L188" s="34"/>
      <c r="M188" s="54"/>
      <c r="N188" s="37" t="s">
        <v>103</v>
      </c>
      <c r="O188" s="8" t="s">
        <v>411</v>
      </c>
    </row>
    <row r="189" spans="1:15" ht="12.75" customHeight="1" x14ac:dyDescent="0.3">
      <c r="A189" s="67"/>
      <c r="B189" s="71"/>
      <c r="C189" s="71"/>
      <c r="D189" s="28"/>
      <c r="E189" s="29"/>
      <c r="F189" s="56" t="s">
        <v>416</v>
      </c>
      <c r="G189" s="39" t="s">
        <v>417</v>
      </c>
      <c r="H189" s="51" t="s">
        <v>11</v>
      </c>
      <c r="I189" s="45">
        <v>1</v>
      </c>
      <c r="J189" s="17">
        <v>564.96</v>
      </c>
      <c r="K189" s="18">
        <f t="shared" si="16"/>
        <v>564.96</v>
      </c>
      <c r="L189" s="34"/>
      <c r="M189" s="54"/>
      <c r="N189" s="37"/>
      <c r="O189" s="8" t="s">
        <v>411</v>
      </c>
    </row>
    <row r="190" spans="1:15" ht="12.75" customHeight="1" x14ac:dyDescent="0.3">
      <c r="A190" s="67"/>
      <c r="B190" s="71"/>
      <c r="C190" s="71"/>
      <c r="D190" s="28"/>
      <c r="E190" s="29"/>
      <c r="F190" s="56" t="s">
        <v>418</v>
      </c>
      <c r="G190" s="39" t="s">
        <v>419</v>
      </c>
      <c r="H190" s="51" t="s">
        <v>11</v>
      </c>
      <c r="I190" s="45">
        <v>1</v>
      </c>
      <c r="J190" s="17">
        <v>661.94</v>
      </c>
      <c r="K190" s="18">
        <f t="shared" si="16"/>
        <v>661.94</v>
      </c>
      <c r="L190" s="34"/>
      <c r="M190" s="54"/>
      <c r="N190" s="37"/>
      <c r="O190" s="8" t="s">
        <v>411</v>
      </c>
    </row>
    <row r="191" spans="1:15" ht="12.75" customHeight="1" x14ac:dyDescent="0.3">
      <c r="A191" s="67"/>
      <c r="B191" s="7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16"/>
        <v/>
      </c>
      <c r="L191" s="34"/>
      <c r="M191" s="54"/>
      <c r="N191" s="37"/>
    </row>
    <row r="192" spans="1:15" ht="12.75" customHeight="1" x14ac:dyDescent="0.3">
      <c r="A192" s="67">
        <v>8.5</v>
      </c>
      <c r="B192" s="103">
        <v>20</v>
      </c>
      <c r="C192" s="68" t="s">
        <v>408</v>
      </c>
      <c r="D192" s="28" t="s">
        <v>23</v>
      </c>
      <c r="E192" s="29">
        <v>1</v>
      </c>
      <c r="F192" s="56" t="s">
        <v>422</v>
      </c>
      <c r="G192" s="39" t="s">
        <v>423</v>
      </c>
      <c r="H192" s="51" t="s">
        <v>11</v>
      </c>
      <c r="I192" s="45">
        <v>5</v>
      </c>
      <c r="J192" s="17">
        <v>3528.37</v>
      </c>
      <c r="K192" s="18">
        <f t="shared" si="16"/>
        <v>17641.849999999999</v>
      </c>
      <c r="L192" s="34"/>
      <c r="M192" s="54"/>
      <c r="N192" s="37" t="s">
        <v>103</v>
      </c>
      <c r="O192" s="8" t="s">
        <v>411</v>
      </c>
    </row>
    <row r="193" spans="1:15" ht="12.75" customHeight="1" x14ac:dyDescent="0.3">
      <c r="A193" s="67"/>
      <c r="B193" s="70"/>
      <c r="C193" s="70"/>
      <c r="D193" s="28"/>
      <c r="E193" s="29"/>
      <c r="F193" s="56" t="s">
        <v>424</v>
      </c>
      <c r="G193" s="39" t="s">
        <v>425</v>
      </c>
      <c r="H193" s="51" t="s">
        <v>11</v>
      </c>
      <c r="I193" s="45">
        <v>1</v>
      </c>
      <c r="J193" s="17">
        <v>2195.42</v>
      </c>
      <c r="K193" s="18">
        <f t="shared" si="16"/>
        <v>2195.42</v>
      </c>
      <c r="L193" s="34"/>
      <c r="M193" s="54" t="s">
        <v>12</v>
      </c>
      <c r="N193" s="37" t="s">
        <v>103</v>
      </c>
      <c r="O193" s="8" t="s">
        <v>411</v>
      </c>
    </row>
    <row r="194" spans="1:15" ht="12.75" customHeight="1" x14ac:dyDescent="0.3">
      <c r="A194" s="67"/>
      <c r="B194" s="71"/>
      <c r="C194" s="71"/>
      <c r="D194" s="28"/>
      <c r="E194" s="29"/>
      <c r="F194" s="56" t="s">
        <v>412</v>
      </c>
      <c r="G194" s="39" t="s">
        <v>413</v>
      </c>
      <c r="H194" s="51" t="s">
        <v>11</v>
      </c>
      <c r="I194" s="45">
        <v>1</v>
      </c>
      <c r="J194" s="17">
        <v>870</v>
      </c>
      <c r="K194" s="18">
        <f t="shared" si="16"/>
        <v>870</v>
      </c>
      <c r="L194" s="34"/>
      <c r="M194" s="54"/>
      <c r="N194" s="37" t="s">
        <v>103</v>
      </c>
      <c r="O194" s="8" t="s">
        <v>411</v>
      </c>
    </row>
    <row r="195" spans="1:15" ht="12.75" customHeight="1" x14ac:dyDescent="0.3">
      <c r="A195" s="67"/>
      <c r="B195" s="71"/>
      <c r="C195" s="71"/>
      <c r="D195" s="28"/>
      <c r="E195" s="29"/>
      <c r="F195" s="56" t="s">
        <v>414</v>
      </c>
      <c r="G195" s="39" t="s">
        <v>415</v>
      </c>
      <c r="H195" s="51" t="s">
        <v>11</v>
      </c>
      <c r="I195" s="45">
        <v>1</v>
      </c>
      <c r="J195" s="17">
        <v>830</v>
      </c>
      <c r="K195" s="18">
        <f t="shared" si="16"/>
        <v>830</v>
      </c>
      <c r="L195" s="34"/>
      <c r="M195" s="54"/>
      <c r="N195" s="37" t="s">
        <v>103</v>
      </c>
      <c r="O195" s="8" t="s">
        <v>411</v>
      </c>
    </row>
    <row r="196" spans="1:15" ht="12.75" customHeight="1" x14ac:dyDescent="0.3">
      <c r="A196" s="67"/>
      <c r="B196" s="71"/>
      <c r="C196" s="71"/>
      <c r="D196" s="28"/>
      <c r="E196" s="29"/>
      <c r="F196" s="56" t="s">
        <v>173</v>
      </c>
      <c r="G196" s="39" t="s">
        <v>174</v>
      </c>
      <c r="H196" s="51" t="s">
        <v>11</v>
      </c>
      <c r="I196" s="45">
        <v>1</v>
      </c>
      <c r="J196" s="17">
        <v>865.37</v>
      </c>
      <c r="K196" s="18">
        <f t="shared" si="16"/>
        <v>865.37</v>
      </c>
      <c r="L196" s="34"/>
      <c r="M196" s="54"/>
      <c r="N196" s="37" t="s">
        <v>103</v>
      </c>
      <c r="O196" s="8" t="s">
        <v>411</v>
      </c>
    </row>
    <row r="197" spans="1:15" ht="12.75" customHeight="1" x14ac:dyDescent="0.3">
      <c r="A197" s="67"/>
      <c r="B197" s="71"/>
      <c r="C197" s="71"/>
      <c r="D197" s="28"/>
      <c r="E197" s="29"/>
      <c r="F197" s="56" t="s">
        <v>416</v>
      </c>
      <c r="G197" s="39" t="s">
        <v>417</v>
      </c>
      <c r="H197" s="51" t="s">
        <v>11</v>
      </c>
      <c r="I197" s="45">
        <v>1</v>
      </c>
      <c r="J197" s="17">
        <v>564.96</v>
      </c>
      <c r="K197" s="18">
        <f t="shared" si="16"/>
        <v>564.96</v>
      </c>
      <c r="L197" s="34"/>
      <c r="M197" s="54"/>
      <c r="N197" s="37"/>
      <c r="O197" s="8" t="s">
        <v>411</v>
      </c>
    </row>
    <row r="198" spans="1:15" ht="12.75" customHeight="1" x14ac:dyDescent="0.3">
      <c r="A198" s="67"/>
      <c r="B198" s="71"/>
      <c r="C198" s="71"/>
      <c r="D198" s="28"/>
      <c r="E198" s="29"/>
      <c r="F198" s="56" t="s">
        <v>418</v>
      </c>
      <c r="G198" s="39" t="s">
        <v>419</v>
      </c>
      <c r="H198" s="51" t="s">
        <v>11</v>
      </c>
      <c r="I198" s="45">
        <v>1</v>
      </c>
      <c r="J198" s="17">
        <v>661.94</v>
      </c>
      <c r="K198" s="18">
        <f t="shared" si="16"/>
        <v>661.94</v>
      </c>
      <c r="L198" s="34"/>
      <c r="M198" s="54"/>
      <c r="N198" s="37"/>
      <c r="O198" s="8" t="s">
        <v>411</v>
      </c>
    </row>
    <row r="199" spans="1:15" ht="12.75" customHeight="1" x14ac:dyDescent="0.3">
      <c r="A199" s="67"/>
      <c r="B199" s="71"/>
      <c r="C199" s="71"/>
      <c r="D199" s="28"/>
      <c r="E199" s="29"/>
      <c r="F199" s="56"/>
      <c r="G199" s="39"/>
      <c r="H199" s="51"/>
      <c r="I199" s="45"/>
      <c r="J199" s="17"/>
      <c r="K199" s="18" t="str">
        <f t="shared" si="16"/>
        <v/>
      </c>
      <c r="L199" s="34"/>
      <c r="M199" s="54"/>
      <c r="N199" s="37"/>
    </row>
    <row r="200" spans="1:15" ht="12.75" customHeight="1" x14ac:dyDescent="0.3">
      <c r="A200" s="67">
        <v>9</v>
      </c>
      <c r="B200" s="103">
        <v>20</v>
      </c>
      <c r="C200" s="68" t="s">
        <v>408</v>
      </c>
      <c r="D200" s="28" t="s">
        <v>23</v>
      </c>
      <c r="E200" s="29">
        <v>1</v>
      </c>
      <c r="F200" s="56" t="s">
        <v>422</v>
      </c>
      <c r="G200" s="39" t="s">
        <v>423</v>
      </c>
      <c r="H200" s="51" t="s">
        <v>11</v>
      </c>
      <c r="I200" s="45">
        <v>6</v>
      </c>
      <c r="J200" s="17">
        <v>3528.37</v>
      </c>
      <c r="K200" s="18">
        <f t="shared" si="16"/>
        <v>21170.22</v>
      </c>
      <c r="L200" s="34"/>
      <c r="M200" s="54"/>
      <c r="N200" s="37" t="s">
        <v>103</v>
      </c>
      <c r="O200" s="8" t="s">
        <v>411</v>
      </c>
    </row>
    <row r="201" spans="1:15" ht="12.75" customHeight="1" x14ac:dyDescent="0.3">
      <c r="A201" s="67"/>
      <c r="B201" s="71"/>
      <c r="C201" s="71"/>
      <c r="D201" s="28"/>
      <c r="E201" s="29"/>
      <c r="F201" s="56" t="s">
        <v>412</v>
      </c>
      <c r="G201" s="39" t="s">
        <v>413</v>
      </c>
      <c r="H201" s="51" t="s">
        <v>11</v>
      </c>
      <c r="I201" s="45">
        <v>1</v>
      </c>
      <c r="J201" s="17">
        <v>870</v>
      </c>
      <c r="K201" s="18">
        <f t="shared" si="16"/>
        <v>870</v>
      </c>
      <c r="L201" s="34"/>
      <c r="M201" s="54"/>
      <c r="N201" s="37" t="s">
        <v>103</v>
      </c>
      <c r="O201" s="8" t="s">
        <v>411</v>
      </c>
    </row>
    <row r="202" spans="1:15" ht="12.75" customHeight="1" x14ac:dyDescent="0.3">
      <c r="A202" s="67"/>
      <c r="B202" s="71"/>
      <c r="C202" s="71"/>
      <c r="D202" s="28"/>
      <c r="E202" s="29"/>
      <c r="F202" s="56" t="s">
        <v>414</v>
      </c>
      <c r="G202" s="39" t="s">
        <v>415</v>
      </c>
      <c r="H202" s="51" t="s">
        <v>11</v>
      </c>
      <c r="I202" s="45">
        <v>1</v>
      </c>
      <c r="J202" s="17">
        <v>830</v>
      </c>
      <c r="K202" s="18">
        <f t="shared" si="16"/>
        <v>830</v>
      </c>
      <c r="L202" s="34"/>
      <c r="M202" s="54"/>
      <c r="N202" s="37" t="s">
        <v>103</v>
      </c>
      <c r="O202" s="8" t="s">
        <v>411</v>
      </c>
    </row>
    <row r="203" spans="1:15" ht="12.75" customHeight="1" x14ac:dyDescent="0.3">
      <c r="A203" s="67"/>
      <c r="B203" s="71"/>
      <c r="C203" s="71"/>
      <c r="D203" s="28"/>
      <c r="E203" s="29"/>
      <c r="F203" s="56" t="s">
        <v>173</v>
      </c>
      <c r="G203" s="39" t="s">
        <v>174</v>
      </c>
      <c r="H203" s="51" t="s">
        <v>11</v>
      </c>
      <c r="I203" s="45">
        <v>1</v>
      </c>
      <c r="J203" s="17">
        <v>865.37</v>
      </c>
      <c r="K203" s="18">
        <f t="shared" si="16"/>
        <v>865.37</v>
      </c>
      <c r="L203" s="34"/>
      <c r="M203" s="54"/>
      <c r="N203" s="37" t="s">
        <v>103</v>
      </c>
      <c r="O203" s="8" t="s">
        <v>411</v>
      </c>
    </row>
    <row r="204" spans="1:15" ht="12.75" customHeight="1" x14ac:dyDescent="0.3">
      <c r="A204" s="67"/>
      <c r="B204" s="71"/>
      <c r="C204" s="71"/>
      <c r="D204" s="28"/>
      <c r="E204" s="29"/>
      <c r="F204" s="56" t="s">
        <v>416</v>
      </c>
      <c r="G204" s="39" t="s">
        <v>417</v>
      </c>
      <c r="H204" s="51" t="s">
        <v>11</v>
      </c>
      <c r="I204" s="45">
        <v>1</v>
      </c>
      <c r="J204" s="17">
        <v>564.96</v>
      </c>
      <c r="K204" s="18">
        <f t="shared" si="16"/>
        <v>564.96</v>
      </c>
      <c r="L204" s="34"/>
      <c r="M204" s="54"/>
      <c r="N204" s="37"/>
      <c r="O204" s="8" t="s">
        <v>411</v>
      </c>
    </row>
    <row r="205" spans="1:15" ht="12.75" customHeight="1" x14ac:dyDescent="0.3">
      <c r="A205" s="67"/>
      <c r="B205" s="71"/>
      <c r="C205" s="71"/>
      <c r="D205" s="28"/>
      <c r="E205" s="29"/>
      <c r="F205" s="56" t="s">
        <v>418</v>
      </c>
      <c r="G205" s="64" t="s">
        <v>419</v>
      </c>
      <c r="H205" s="51" t="s">
        <v>11</v>
      </c>
      <c r="I205" s="45">
        <v>1</v>
      </c>
      <c r="J205" s="17">
        <v>661.94</v>
      </c>
      <c r="K205" s="18">
        <f t="shared" si="16"/>
        <v>661.94</v>
      </c>
      <c r="L205" s="34"/>
      <c r="M205" s="54"/>
      <c r="N205" s="37"/>
      <c r="O205" s="8" t="s">
        <v>411</v>
      </c>
    </row>
    <row r="206" spans="1:15" ht="12.75" customHeight="1" x14ac:dyDescent="0.3">
      <c r="A206" s="67"/>
      <c r="B206" s="7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16"/>
        <v/>
      </c>
      <c r="L206" s="34"/>
      <c r="M206" s="54"/>
      <c r="N206" s="37"/>
    </row>
    <row r="207" spans="1:15" ht="12.75" customHeight="1" x14ac:dyDescent="0.3">
      <c r="A207" s="67">
        <v>3</v>
      </c>
      <c r="B207" s="70" t="s">
        <v>426</v>
      </c>
      <c r="C207" s="68" t="s">
        <v>427</v>
      </c>
      <c r="D207" s="28" t="s">
        <v>23</v>
      </c>
      <c r="E207" s="29">
        <v>1</v>
      </c>
      <c r="F207" s="56" t="s">
        <v>428</v>
      </c>
      <c r="G207" s="39" t="s">
        <v>429</v>
      </c>
      <c r="H207" s="51" t="s">
        <v>11</v>
      </c>
      <c r="I207" s="45">
        <v>1</v>
      </c>
      <c r="J207" s="17">
        <v>8860.6299999999992</v>
      </c>
      <c r="K207" s="18">
        <f>IF(AND(I207&lt;&gt;"",J207&lt;&gt;""),IFERROR(I207*J207,""),"")</f>
        <v>8860.6299999999992</v>
      </c>
      <c r="L207" s="34"/>
      <c r="M207" s="54"/>
      <c r="N207" s="37" t="s">
        <v>103</v>
      </c>
      <c r="O207" s="8" t="s">
        <v>411</v>
      </c>
    </row>
    <row r="208" spans="1:15" ht="12.75" customHeight="1" x14ac:dyDescent="0.3">
      <c r="A208" s="6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ref="K208:K271" si="17">IF(I208,IF(ISNUMBER(J208),J208*I208," ")," ")</f>
        <v xml:space="preserve"> </v>
      </c>
      <c r="L208" s="34"/>
      <c r="M208" s="54"/>
      <c r="N208" s="37"/>
    </row>
    <row r="209" spans="1:14" ht="12.75" customHeight="1" x14ac:dyDescent="0.3">
      <c r="A209" s="67">
        <v>3</v>
      </c>
      <c r="B209" s="103">
        <v>16</v>
      </c>
      <c r="C209" s="70" t="s">
        <v>430</v>
      </c>
      <c r="D209" s="28" t="s">
        <v>23</v>
      </c>
      <c r="E209" s="29">
        <v>1</v>
      </c>
      <c r="F209" s="56" t="s">
        <v>431</v>
      </c>
      <c r="G209" s="64" t="s">
        <v>432</v>
      </c>
      <c r="H209" s="51" t="s">
        <v>11</v>
      </c>
      <c r="I209" s="45">
        <f>A209/1.5</f>
        <v>2</v>
      </c>
      <c r="J209" s="17">
        <v>4771.7</v>
      </c>
      <c r="K209" s="18">
        <f t="shared" si="17"/>
        <v>9543.4</v>
      </c>
      <c r="L209" s="34"/>
      <c r="M209" s="54" t="s">
        <v>12</v>
      </c>
      <c r="N209" s="37"/>
    </row>
    <row r="210" spans="1:14" ht="12.75" customHeight="1" x14ac:dyDescent="0.3">
      <c r="A210" s="67"/>
      <c r="B210" s="41"/>
      <c r="C210" s="71"/>
      <c r="D210" s="28"/>
      <c r="E210" s="29"/>
      <c r="F210" s="56" t="s">
        <v>433</v>
      </c>
      <c r="G210" s="64" t="s">
        <v>434</v>
      </c>
      <c r="H210" s="51" t="s">
        <v>11</v>
      </c>
      <c r="I210" s="45">
        <f>I209-1</f>
        <v>1</v>
      </c>
      <c r="J210" s="17">
        <v>1539.31</v>
      </c>
      <c r="K210" s="18">
        <f t="shared" si="17"/>
        <v>1539.31</v>
      </c>
      <c r="L210" s="34"/>
      <c r="M210" s="54" t="s">
        <v>12</v>
      </c>
      <c r="N210" s="37"/>
    </row>
    <row r="211" spans="1:14" ht="12.75" customHeight="1" x14ac:dyDescent="0.3">
      <c r="A211" s="67"/>
      <c r="B211" s="41"/>
      <c r="C211" s="71"/>
      <c r="D211" s="28"/>
      <c r="E211" s="29"/>
      <c r="F211" s="56" t="s">
        <v>435</v>
      </c>
      <c r="G211" s="64" t="s">
        <v>436</v>
      </c>
      <c r="H211" s="51" t="s">
        <v>11</v>
      </c>
      <c r="I211" s="45">
        <v>1</v>
      </c>
      <c r="J211" s="17">
        <v>1341.78</v>
      </c>
      <c r="K211" s="18">
        <f t="shared" si="17"/>
        <v>1341.78</v>
      </c>
      <c r="L211" s="34"/>
      <c r="M211" s="54" t="s">
        <v>12</v>
      </c>
      <c r="N211" s="37"/>
    </row>
    <row r="212" spans="1:14" ht="12.75" customHeight="1" x14ac:dyDescent="0.3">
      <c r="A212" s="67"/>
      <c r="B212" s="41"/>
      <c r="C212" s="71"/>
      <c r="D212" s="28"/>
      <c r="E212" s="29"/>
      <c r="F212" s="56" t="s">
        <v>177</v>
      </c>
      <c r="G212" s="64" t="s">
        <v>178</v>
      </c>
      <c r="H212" s="51" t="s">
        <v>11</v>
      </c>
      <c r="I212" s="45">
        <v>1</v>
      </c>
      <c r="J212" s="17">
        <v>1621.91</v>
      </c>
      <c r="K212" s="18">
        <f t="shared" si="17"/>
        <v>1621.91</v>
      </c>
      <c r="L212" s="34"/>
      <c r="M212" s="54" t="s">
        <v>12</v>
      </c>
      <c r="N212" s="37"/>
    </row>
    <row r="213" spans="1:14" ht="12.75" customHeight="1" x14ac:dyDescent="0.3">
      <c r="A213" s="67"/>
      <c r="B213" s="41"/>
      <c r="C213" s="71"/>
      <c r="D213" s="28"/>
      <c r="E213" s="29"/>
      <c r="F213" s="56" t="s">
        <v>416</v>
      </c>
      <c r="G213" s="64" t="s">
        <v>417</v>
      </c>
      <c r="H213" s="51" t="s">
        <v>11</v>
      </c>
      <c r="I213" s="45">
        <v>1</v>
      </c>
      <c r="J213" s="17">
        <v>564.96</v>
      </c>
      <c r="K213" s="18">
        <f t="shared" si="17"/>
        <v>564.96</v>
      </c>
      <c r="L213" s="34"/>
      <c r="M213" s="54"/>
      <c r="N213" s="37"/>
    </row>
    <row r="214" spans="1:14" ht="12.75" customHeight="1" x14ac:dyDescent="0.3">
      <c r="A214" s="67"/>
      <c r="B214" s="41"/>
      <c r="C214" s="71"/>
      <c r="D214" s="28"/>
      <c r="E214" s="29"/>
      <c r="F214" s="56" t="s">
        <v>418</v>
      </c>
      <c r="G214" s="64" t="s">
        <v>419</v>
      </c>
      <c r="H214" s="51" t="s">
        <v>11</v>
      </c>
      <c r="I214" s="45">
        <v>1</v>
      </c>
      <c r="J214" s="17">
        <v>661.94</v>
      </c>
      <c r="K214" s="18">
        <f t="shared" si="17"/>
        <v>661.94</v>
      </c>
      <c r="L214" s="34"/>
      <c r="M214" s="54"/>
      <c r="N214" s="37"/>
    </row>
    <row r="215" spans="1:14" ht="12.75" customHeight="1" x14ac:dyDescent="0.3">
      <c r="A215" s="67"/>
      <c r="B215" s="41"/>
      <c r="C215" s="71"/>
      <c r="D215" s="28"/>
      <c r="E215" s="29"/>
      <c r="F215" s="56" t="s">
        <v>437</v>
      </c>
      <c r="G215" s="64" t="s">
        <v>438</v>
      </c>
      <c r="H215" s="51" t="s">
        <v>11</v>
      </c>
      <c r="I215" s="45"/>
      <c r="J215" s="17">
        <v>437.8</v>
      </c>
      <c r="K215" s="18" t="str">
        <f t="shared" si="17"/>
        <v xml:space="preserve"> </v>
      </c>
      <c r="L215" s="34"/>
      <c r="M215" s="54"/>
      <c r="N215" s="37"/>
    </row>
    <row r="216" spans="1:14" ht="12.75" customHeight="1" x14ac:dyDescent="0.3">
      <c r="A216" s="67"/>
      <c r="B216" s="105"/>
      <c r="C216" s="71"/>
      <c r="D216" s="28"/>
      <c r="E216" s="29"/>
      <c r="F216" s="56"/>
      <c r="G216" s="64"/>
      <c r="H216" s="51"/>
      <c r="I216" s="45"/>
      <c r="J216" s="17"/>
      <c r="K216" s="18"/>
      <c r="L216" s="34"/>
      <c r="M216" s="54"/>
      <c r="N216" s="37"/>
    </row>
    <row r="217" spans="1:14" ht="12.75" customHeight="1" x14ac:dyDescent="0.3">
      <c r="A217" s="67">
        <v>4.5</v>
      </c>
      <c r="B217" s="103">
        <v>16</v>
      </c>
      <c r="C217" s="70" t="s">
        <v>430</v>
      </c>
      <c r="D217" s="28" t="s">
        <v>23</v>
      </c>
      <c r="E217" s="29">
        <v>1</v>
      </c>
      <c r="F217" s="56" t="s">
        <v>431</v>
      </c>
      <c r="G217" s="64" t="s">
        <v>432</v>
      </c>
      <c r="H217" s="51" t="s">
        <v>11</v>
      </c>
      <c r="I217" s="45">
        <f>A217/1.5</f>
        <v>3</v>
      </c>
      <c r="J217" s="17">
        <v>4771.7</v>
      </c>
      <c r="K217" s="18">
        <f t="shared" si="17"/>
        <v>14315.099999999999</v>
      </c>
      <c r="L217" s="34"/>
      <c r="M217" s="54"/>
      <c r="N217" s="37"/>
    </row>
    <row r="218" spans="1:14" ht="12.75" customHeight="1" x14ac:dyDescent="0.3">
      <c r="A218" s="67"/>
      <c r="B218" s="41"/>
      <c r="C218" s="71"/>
      <c r="D218" s="28"/>
      <c r="E218" s="29"/>
      <c r="F218" s="56" t="s">
        <v>433</v>
      </c>
      <c r="G218" s="64" t="s">
        <v>434</v>
      </c>
      <c r="H218" s="51" t="s">
        <v>11</v>
      </c>
      <c r="I218" s="45">
        <f>I217-1</f>
        <v>2</v>
      </c>
      <c r="J218" s="17">
        <v>1539.31</v>
      </c>
      <c r="K218" s="18">
        <f t="shared" si="17"/>
        <v>3078.62</v>
      </c>
      <c r="L218" s="34"/>
      <c r="M218" s="54"/>
      <c r="N218" s="37"/>
    </row>
    <row r="219" spans="1:14" ht="12.75" customHeight="1" x14ac:dyDescent="0.3">
      <c r="A219" s="67"/>
      <c r="B219" s="41"/>
      <c r="C219" s="71"/>
      <c r="D219" s="28"/>
      <c r="E219" s="29"/>
      <c r="F219" s="56" t="s">
        <v>435</v>
      </c>
      <c r="G219" s="64" t="s">
        <v>436</v>
      </c>
      <c r="H219" s="51" t="s">
        <v>11</v>
      </c>
      <c r="I219" s="45">
        <v>1</v>
      </c>
      <c r="J219" s="17">
        <v>1341.78</v>
      </c>
      <c r="K219" s="18">
        <f t="shared" si="17"/>
        <v>1341.78</v>
      </c>
      <c r="L219" s="34"/>
      <c r="M219" s="54"/>
      <c r="N219" s="37"/>
    </row>
    <row r="220" spans="1:14" ht="12.75" customHeight="1" x14ac:dyDescent="0.3">
      <c r="A220" s="67"/>
      <c r="B220" s="41"/>
      <c r="C220" s="71"/>
      <c r="D220" s="28"/>
      <c r="E220" s="29"/>
      <c r="F220" s="56" t="s">
        <v>177</v>
      </c>
      <c r="G220" s="64" t="s">
        <v>178</v>
      </c>
      <c r="H220" s="51" t="s">
        <v>11</v>
      </c>
      <c r="I220" s="45">
        <v>1</v>
      </c>
      <c r="J220" s="17">
        <v>1621.91</v>
      </c>
      <c r="K220" s="18">
        <f t="shared" si="17"/>
        <v>1621.91</v>
      </c>
      <c r="L220" s="34"/>
      <c r="M220" s="54"/>
      <c r="N220" s="37"/>
    </row>
    <row r="221" spans="1:14" ht="12.75" customHeight="1" x14ac:dyDescent="0.3">
      <c r="A221" s="67"/>
      <c r="B221" s="41"/>
      <c r="C221" s="71"/>
      <c r="D221" s="28"/>
      <c r="E221" s="29"/>
      <c r="F221" s="56" t="s">
        <v>416</v>
      </c>
      <c r="G221" s="64" t="s">
        <v>417</v>
      </c>
      <c r="H221" s="51" t="s">
        <v>11</v>
      </c>
      <c r="I221" s="45">
        <v>1</v>
      </c>
      <c r="J221" s="17">
        <v>564.96</v>
      </c>
      <c r="K221" s="18">
        <f t="shared" si="17"/>
        <v>564.96</v>
      </c>
      <c r="L221" s="34"/>
      <c r="M221" s="54"/>
      <c r="N221" s="37"/>
    </row>
    <row r="222" spans="1:14" ht="12.75" customHeight="1" x14ac:dyDescent="0.3">
      <c r="A222" s="67"/>
      <c r="B222" s="41"/>
      <c r="C222" s="71"/>
      <c r="D222" s="28"/>
      <c r="E222" s="29"/>
      <c r="F222" s="56" t="s">
        <v>418</v>
      </c>
      <c r="G222" s="64" t="s">
        <v>419</v>
      </c>
      <c r="H222" s="51" t="s">
        <v>11</v>
      </c>
      <c r="I222" s="45">
        <v>1</v>
      </c>
      <c r="J222" s="17">
        <v>661.94</v>
      </c>
      <c r="K222" s="18">
        <f t="shared" si="17"/>
        <v>661.94</v>
      </c>
      <c r="L222" s="34"/>
      <c r="M222" s="54"/>
      <c r="N222" s="37"/>
    </row>
    <row r="223" spans="1:14" ht="12.75" customHeight="1" x14ac:dyDescent="0.3">
      <c r="A223" s="104"/>
      <c r="B223" s="41"/>
      <c r="C223" s="71"/>
      <c r="D223" s="28"/>
      <c r="E223" s="29"/>
      <c r="F223" s="56" t="s">
        <v>437</v>
      </c>
      <c r="G223" s="64" t="s">
        <v>438</v>
      </c>
      <c r="H223" s="51" t="s">
        <v>11</v>
      </c>
      <c r="I223" s="45"/>
      <c r="J223" s="17">
        <v>437.8</v>
      </c>
      <c r="K223" s="18" t="str">
        <f t="shared" si="17"/>
        <v xml:space="preserve"> </v>
      </c>
      <c r="L223" s="34"/>
      <c r="M223" s="54"/>
      <c r="N223" s="37"/>
    </row>
    <row r="224" spans="1:14" ht="12.75" customHeight="1" x14ac:dyDescent="0.3">
      <c r="A224" s="104"/>
      <c r="B224" s="105"/>
      <c r="C224" s="71"/>
      <c r="D224" s="28"/>
      <c r="E224" s="29"/>
      <c r="F224" s="56"/>
      <c r="G224" s="64"/>
      <c r="H224" s="51"/>
      <c r="I224" s="45"/>
      <c r="J224" s="17"/>
      <c r="K224" s="18"/>
      <c r="L224" s="34"/>
      <c r="M224" s="54"/>
      <c r="N224" s="37"/>
    </row>
    <row r="225" spans="1:14" ht="12.75" customHeight="1" x14ac:dyDescent="0.3">
      <c r="A225" s="67">
        <v>6</v>
      </c>
      <c r="B225" s="103">
        <v>16</v>
      </c>
      <c r="C225" s="70" t="s">
        <v>430</v>
      </c>
      <c r="D225" s="28" t="s">
        <v>23</v>
      </c>
      <c r="E225" s="29">
        <v>1</v>
      </c>
      <c r="F225" s="56" t="s">
        <v>431</v>
      </c>
      <c r="G225" s="64" t="s">
        <v>432</v>
      </c>
      <c r="H225" s="51" t="s">
        <v>11</v>
      </c>
      <c r="I225" s="45">
        <f>A225/1.5</f>
        <v>4</v>
      </c>
      <c r="J225" s="17">
        <v>4771.7</v>
      </c>
      <c r="K225" s="18">
        <f t="shared" si="17"/>
        <v>19086.8</v>
      </c>
      <c r="L225" s="34"/>
      <c r="M225" s="54"/>
      <c r="N225" s="37"/>
    </row>
    <row r="226" spans="1:14" ht="12.75" customHeight="1" x14ac:dyDescent="0.3">
      <c r="A226" s="67"/>
      <c r="B226" s="41"/>
      <c r="C226" s="71"/>
      <c r="D226" s="28"/>
      <c r="E226" s="29"/>
      <c r="F226" s="56" t="s">
        <v>433</v>
      </c>
      <c r="G226" s="64" t="s">
        <v>434</v>
      </c>
      <c r="H226" s="51" t="s">
        <v>11</v>
      </c>
      <c r="I226" s="45">
        <f>I225-1</f>
        <v>3</v>
      </c>
      <c r="J226" s="17">
        <v>1539.31</v>
      </c>
      <c r="K226" s="18">
        <f t="shared" si="17"/>
        <v>4617.93</v>
      </c>
      <c r="L226" s="34"/>
      <c r="M226" s="54"/>
      <c r="N226" s="37"/>
    </row>
    <row r="227" spans="1:14" ht="12.75" customHeight="1" x14ac:dyDescent="0.3">
      <c r="A227" s="67"/>
      <c r="B227" s="41"/>
      <c r="C227" s="71"/>
      <c r="D227" s="28"/>
      <c r="E227" s="29"/>
      <c r="F227" s="56" t="s">
        <v>435</v>
      </c>
      <c r="G227" s="64" t="s">
        <v>436</v>
      </c>
      <c r="H227" s="51" t="s">
        <v>11</v>
      </c>
      <c r="I227" s="45">
        <v>1</v>
      </c>
      <c r="J227" s="17">
        <v>1341.78</v>
      </c>
      <c r="K227" s="18">
        <f t="shared" si="17"/>
        <v>1341.78</v>
      </c>
      <c r="L227" s="34"/>
      <c r="M227" s="54"/>
      <c r="N227" s="37"/>
    </row>
    <row r="228" spans="1:14" ht="12.75" customHeight="1" x14ac:dyDescent="0.3">
      <c r="A228" s="67"/>
      <c r="B228" s="41"/>
      <c r="C228" s="71"/>
      <c r="D228" s="28"/>
      <c r="E228" s="29"/>
      <c r="F228" s="56" t="s">
        <v>177</v>
      </c>
      <c r="G228" s="64" t="s">
        <v>178</v>
      </c>
      <c r="H228" s="51" t="s">
        <v>11</v>
      </c>
      <c r="I228" s="45">
        <v>1</v>
      </c>
      <c r="J228" s="17">
        <v>1621.91</v>
      </c>
      <c r="K228" s="18">
        <f t="shared" si="17"/>
        <v>1621.91</v>
      </c>
      <c r="L228" s="34"/>
      <c r="M228" s="54"/>
      <c r="N228" s="37"/>
    </row>
    <row r="229" spans="1:14" ht="12.75" customHeight="1" x14ac:dyDescent="0.3">
      <c r="A229" s="67"/>
      <c r="B229" s="41"/>
      <c r="C229" s="71"/>
      <c r="D229" s="28"/>
      <c r="E229" s="29"/>
      <c r="F229" s="56" t="s">
        <v>416</v>
      </c>
      <c r="G229" s="64" t="s">
        <v>417</v>
      </c>
      <c r="H229" s="51" t="s">
        <v>11</v>
      </c>
      <c r="I229" s="45">
        <v>1</v>
      </c>
      <c r="J229" s="17">
        <v>564.96</v>
      </c>
      <c r="K229" s="18">
        <f t="shared" si="17"/>
        <v>564.96</v>
      </c>
      <c r="L229" s="34"/>
      <c r="M229" s="54"/>
      <c r="N229" s="37"/>
    </row>
    <row r="230" spans="1:14" ht="12.75" customHeight="1" x14ac:dyDescent="0.3">
      <c r="A230" s="67"/>
      <c r="B230" s="41"/>
      <c r="C230" s="71"/>
      <c r="D230" s="28"/>
      <c r="E230" s="29"/>
      <c r="F230" s="56" t="s">
        <v>418</v>
      </c>
      <c r="G230" s="64" t="s">
        <v>419</v>
      </c>
      <c r="H230" s="51" t="s">
        <v>11</v>
      </c>
      <c r="I230" s="45">
        <v>1</v>
      </c>
      <c r="J230" s="17">
        <v>661.94</v>
      </c>
      <c r="K230" s="18">
        <f t="shared" si="17"/>
        <v>661.94</v>
      </c>
      <c r="L230" s="34"/>
      <c r="M230" s="54"/>
      <c r="N230" s="37"/>
    </row>
    <row r="231" spans="1:14" ht="12.75" customHeight="1" x14ac:dyDescent="0.3">
      <c r="A231" s="67"/>
      <c r="B231" s="41"/>
      <c r="C231" s="71"/>
      <c r="D231" s="28"/>
      <c r="E231" s="29"/>
      <c r="F231" s="56" t="s">
        <v>437</v>
      </c>
      <c r="G231" s="64" t="s">
        <v>438</v>
      </c>
      <c r="H231" s="51" t="s">
        <v>11</v>
      </c>
      <c r="I231" s="45"/>
      <c r="J231" s="17">
        <v>437.8</v>
      </c>
      <c r="K231" s="18" t="str">
        <f t="shared" si="17"/>
        <v xml:space="preserve"> </v>
      </c>
      <c r="L231" s="34"/>
      <c r="M231" s="54"/>
      <c r="N231" s="37"/>
    </row>
    <row r="232" spans="1:14" ht="12.75" customHeight="1" x14ac:dyDescent="0.3">
      <c r="A232" s="67"/>
      <c r="B232" s="105"/>
      <c r="C232" s="71"/>
      <c r="D232" s="28"/>
      <c r="E232" s="29"/>
      <c r="F232" s="56"/>
      <c r="G232" s="64"/>
      <c r="H232" s="51"/>
      <c r="I232" s="45"/>
      <c r="J232" s="17"/>
      <c r="K232" s="18"/>
      <c r="L232" s="34"/>
      <c r="M232" s="54"/>
      <c r="N232" s="37"/>
    </row>
    <row r="233" spans="1:14" ht="12.75" customHeight="1" x14ac:dyDescent="0.3">
      <c r="A233" s="67">
        <v>7.5</v>
      </c>
      <c r="B233" s="103">
        <v>16</v>
      </c>
      <c r="C233" s="70" t="s">
        <v>430</v>
      </c>
      <c r="D233" s="28" t="s">
        <v>23</v>
      </c>
      <c r="E233" s="29">
        <v>1</v>
      </c>
      <c r="F233" s="56" t="s">
        <v>431</v>
      </c>
      <c r="G233" s="64" t="s">
        <v>432</v>
      </c>
      <c r="H233" s="51" t="s">
        <v>11</v>
      </c>
      <c r="I233" s="45">
        <f>A233/1.5</f>
        <v>5</v>
      </c>
      <c r="J233" s="17">
        <v>4771.7</v>
      </c>
      <c r="K233" s="18">
        <f t="shared" si="17"/>
        <v>23858.5</v>
      </c>
      <c r="L233" s="34"/>
      <c r="M233" s="54"/>
      <c r="N233" s="37"/>
    </row>
    <row r="234" spans="1:14" ht="12.75" customHeight="1" x14ac:dyDescent="0.3">
      <c r="A234" s="67"/>
      <c r="B234" s="41"/>
      <c r="C234" s="71"/>
      <c r="D234" s="28"/>
      <c r="E234" s="29"/>
      <c r="F234" s="56" t="s">
        <v>433</v>
      </c>
      <c r="G234" s="64" t="s">
        <v>434</v>
      </c>
      <c r="H234" s="51" t="s">
        <v>11</v>
      </c>
      <c r="I234" s="45">
        <f>I233-1</f>
        <v>4</v>
      </c>
      <c r="J234" s="17">
        <v>1539.31</v>
      </c>
      <c r="K234" s="18">
        <f t="shared" si="17"/>
        <v>6157.24</v>
      </c>
      <c r="L234" s="34"/>
      <c r="M234" s="54"/>
      <c r="N234" s="37"/>
    </row>
    <row r="235" spans="1:14" ht="12.75" customHeight="1" x14ac:dyDescent="0.3">
      <c r="A235" s="67"/>
      <c r="B235" s="41"/>
      <c r="C235" s="71"/>
      <c r="D235" s="28"/>
      <c r="E235" s="29"/>
      <c r="F235" s="56" t="s">
        <v>435</v>
      </c>
      <c r="G235" s="64" t="s">
        <v>436</v>
      </c>
      <c r="H235" s="51" t="s">
        <v>11</v>
      </c>
      <c r="I235" s="45">
        <v>1</v>
      </c>
      <c r="J235" s="17">
        <v>1341.78</v>
      </c>
      <c r="K235" s="18">
        <f t="shared" si="17"/>
        <v>1341.78</v>
      </c>
      <c r="L235" s="34"/>
      <c r="M235" s="54"/>
      <c r="N235" s="37"/>
    </row>
    <row r="236" spans="1:14" ht="12.75" customHeight="1" x14ac:dyDescent="0.3">
      <c r="A236" s="67"/>
      <c r="B236" s="41"/>
      <c r="C236" s="71"/>
      <c r="D236" s="28"/>
      <c r="E236" s="29"/>
      <c r="F236" s="56" t="s">
        <v>177</v>
      </c>
      <c r="G236" s="64" t="s">
        <v>178</v>
      </c>
      <c r="H236" s="51" t="s">
        <v>11</v>
      </c>
      <c r="I236" s="45">
        <v>1</v>
      </c>
      <c r="J236" s="17">
        <v>1621.91</v>
      </c>
      <c r="K236" s="18">
        <f t="shared" si="17"/>
        <v>1621.91</v>
      </c>
      <c r="L236" s="34"/>
      <c r="M236" s="54"/>
      <c r="N236" s="37"/>
    </row>
    <row r="237" spans="1:14" ht="12.75" customHeight="1" x14ac:dyDescent="0.3">
      <c r="A237" s="67"/>
      <c r="B237" s="41"/>
      <c r="C237" s="71"/>
      <c r="D237" s="28"/>
      <c r="E237" s="29"/>
      <c r="F237" s="56" t="s">
        <v>416</v>
      </c>
      <c r="G237" s="64" t="s">
        <v>417</v>
      </c>
      <c r="H237" s="51" t="s">
        <v>11</v>
      </c>
      <c r="I237" s="45">
        <v>1</v>
      </c>
      <c r="J237" s="17">
        <v>564.96</v>
      </c>
      <c r="K237" s="18">
        <f t="shared" si="17"/>
        <v>564.96</v>
      </c>
      <c r="L237" s="34"/>
      <c r="M237" s="54"/>
      <c r="N237" s="37"/>
    </row>
    <row r="238" spans="1:14" ht="12.75" customHeight="1" x14ac:dyDescent="0.3">
      <c r="A238" s="67"/>
      <c r="B238" s="41"/>
      <c r="C238" s="71"/>
      <c r="D238" s="28"/>
      <c r="E238" s="29"/>
      <c r="F238" s="56" t="s">
        <v>418</v>
      </c>
      <c r="G238" s="64" t="s">
        <v>419</v>
      </c>
      <c r="H238" s="51" t="s">
        <v>11</v>
      </c>
      <c r="I238" s="45">
        <v>1</v>
      </c>
      <c r="J238" s="17">
        <v>661.94</v>
      </c>
      <c r="K238" s="18">
        <f t="shared" si="17"/>
        <v>661.94</v>
      </c>
      <c r="L238" s="34"/>
      <c r="M238" s="54"/>
      <c r="N238" s="37"/>
    </row>
    <row r="239" spans="1:14" ht="12.75" customHeight="1" x14ac:dyDescent="0.3">
      <c r="A239" s="67"/>
      <c r="B239" s="41"/>
      <c r="C239" s="71"/>
      <c r="D239" s="28"/>
      <c r="E239" s="29"/>
      <c r="F239" s="56" t="s">
        <v>437</v>
      </c>
      <c r="G239" s="64" t="s">
        <v>438</v>
      </c>
      <c r="H239" s="51" t="s">
        <v>11</v>
      </c>
      <c r="I239" s="45"/>
      <c r="J239" s="17">
        <v>437.8</v>
      </c>
      <c r="K239" s="18" t="str">
        <f t="shared" si="17"/>
        <v xml:space="preserve"> </v>
      </c>
      <c r="L239" s="34"/>
      <c r="M239" s="54"/>
      <c r="N239" s="37"/>
    </row>
    <row r="240" spans="1:14" ht="12.75" customHeight="1" x14ac:dyDescent="0.3">
      <c r="A240" s="67"/>
      <c r="B240" s="105"/>
      <c r="C240" s="71"/>
      <c r="D240" s="28"/>
      <c r="E240" s="29"/>
      <c r="F240" s="56"/>
      <c r="G240" s="64"/>
      <c r="H240" s="51"/>
      <c r="I240" s="45"/>
      <c r="J240" s="17"/>
      <c r="K240" s="18"/>
      <c r="L240" s="34"/>
      <c r="M240" s="54"/>
      <c r="N240" s="37"/>
    </row>
    <row r="241" spans="1:14" ht="12.75" customHeight="1" x14ac:dyDescent="0.3">
      <c r="A241" s="67">
        <v>9</v>
      </c>
      <c r="B241" s="103">
        <v>16</v>
      </c>
      <c r="C241" s="70" t="s">
        <v>430</v>
      </c>
      <c r="D241" s="28" t="s">
        <v>23</v>
      </c>
      <c r="E241" s="29">
        <v>1</v>
      </c>
      <c r="F241" s="56" t="s">
        <v>431</v>
      </c>
      <c r="G241" s="64" t="s">
        <v>432</v>
      </c>
      <c r="H241" s="51" t="s">
        <v>11</v>
      </c>
      <c r="I241" s="45">
        <f>A241/1.5</f>
        <v>6</v>
      </c>
      <c r="J241" s="17">
        <v>4771.7</v>
      </c>
      <c r="K241" s="18">
        <f t="shared" si="17"/>
        <v>28630.199999999997</v>
      </c>
      <c r="L241" s="34"/>
      <c r="M241" s="54"/>
      <c r="N241" s="37"/>
    </row>
    <row r="242" spans="1:14" ht="12.75" customHeight="1" x14ac:dyDescent="0.3">
      <c r="A242" s="67"/>
      <c r="B242" s="41"/>
      <c r="C242" s="71"/>
      <c r="D242" s="28"/>
      <c r="E242" s="29"/>
      <c r="F242" s="56" t="s">
        <v>433</v>
      </c>
      <c r="G242" s="64" t="s">
        <v>434</v>
      </c>
      <c r="H242" s="51" t="s">
        <v>11</v>
      </c>
      <c r="I242" s="45">
        <f>I241-1</f>
        <v>5</v>
      </c>
      <c r="J242" s="17">
        <v>1539.31</v>
      </c>
      <c r="K242" s="18">
        <f t="shared" si="17"/>
        <v>7696.5499999999993</v>
      </c>
      <c r="L242" s="34"/>
      <c r="M242" s="54"/>
      <c r="N242" s="37"/>
    </row>
    <row r="243" spans="1:14" ht="12.75" customHeight="1" x14ac:dyDescent="0.3">
      <c r="A243" s="67"/>
      <c r="B243" s="41"/>
      <c r="C243" s="71"/>
      <c r="D243" s="28"/>
      <c r="E243" s="29"/>
      <c r="F243" s="56" t="s">
        <v>435</v>
      </c>
      <c r="G243" s="64" t="s">
        <v>436</v>
      </c>
      <c r="H243" s="51" t="s">
        <v>11</v>
      </c>
      <c r="I243" s="45">
        <v>1</v>
      </c>
      <c r="J243" s="17">
        <v>1341.78</v>
      </c>
      <c r="K243" s="18">
        <f t="shared" si="17"/>
        <v>1341.78</v>
      </c>
      <c r="L243" s="34"/>
      <c r="M243" s="54"/>
      <c r="N243" s="37"/>
    </row>
    <row r="244" spans="1:14" ht="12.75" customHeight="1" x14ac:dyDescent="0.3">
      <c r="A244" s="67"/>
      <c r="B244" s="41"/>
      <c r="C244" s="71"/>
      <c r="D244" s="28"/>
      <c r="E244" s="29"/>
      <c r="F244" s="56" t="s">
        <v>177</v>
      </c>
      <c r="G244" s="64" t="s">
        <v>178</v>
      </c>
      <c r="H244" s="51" t="s">
        <v>11</v>
      </c>
      <c r="I244" s="45">
        <v>1</v>
      </c>
      <c r="J244" s="17">
        <v>1621.91</v>
      </c>
      <c r="K244" s="18">
        <f t="shared" si="17"/>
        <v>1621.91</v>
      </c>
      <c r="L244" s="34"/>
      <c r="M244" s="54"/>
      <c r="N244" s="37"/>
    </row>
    <row r="245" spans="1:14" ht="12.75" customHeight="1" x14ac:dyDescent="0.3">
      <c r="A245" s="67"/>
      <c r="B245" s="41"/>
      <c r="C245" s="71"/>
      <c r="D245" s="28"/>
      <c r="E245" s="29"/>
      <c r="F245" s="56" t="s">
        <v>416</v>
      </c>
      <c r="G245" s="64" t="s">
        <v>417</v>
      </c>
      <c r="H245" s="51" t="s">
        <v>11</v>
      </c>
      <c r="I245" s="45">
        <v>1</v>
      </c>
      <c r="J245" s="17">
        <v>564.96</v>
      </c>
      <c r="K245" s="18">
        <f t="shared" si="17"/>
        <v>564.96</v>
      </c>
      <c r="L245" s="34"/>
      <c r="M245" s="54"/>
      <c r="N245" s="37"/>
    </row>
    <row r="246" spans="1:14" ht="12.75" customHeight="1" x14ac:dyDescent="0.3">
      <c r="A246" s="67"/>
      <c r="B246" s="41"/>
      <c r="C246" s="71"/>
      <c r="D246" s="28"/>
      <c r="E246" s="29"/>
      <c r="F246" s="56" t="s">
        <v>418</v>
      </c>
      <c r="G246" s="64" t="s">
        <v>419</v>
      </c>
      <c r="H246" s="51" t="s">
        <v>11</v>
      </c>
      <c r="I246" s="45">
        <v>1</v>
      </c>
      <c r="J246" s="17">
        <v>661.94</v>
      </c>
      <c r="K246" s="18">
        <f t="shared" si="17"/>
        <v>661.94</v>
      </c>
      <c r="L246" s="34"/>
      <c r="M246" s="54"/>
      <c r="N246" s="37"/>
    </row>
    <row r="247" spans="1:14" ht="12.75" customHeight="1" x14ac:dyDescent="0.3">
      <c r="A247" s="67"/>
      <c r="B247" s="41"/>
      <c r="C247" s="71"/>
      <c r="D247" s="28"/>
      <c r="E247" s="29"/>
      <c r="F247" s="56" t="s">
        <v>437</v>
      </c>
      <c r="G247" s="64" t="s">
        <v>438</v>
      </c>
      <c r="H247" s="51" t="s">
        <v>11</v>
      </c>
      <c r="I247" s="45"/>
      <c r="J247" s="17">
        <v>437.8</v>
      </c>
      <c r="K247" s="18" t="str">
        <f t="shared" si="17"/>
        <v xml:space="preserve"> </v>
      </c>
      <c r="L247" s="34"/>
      <c r="M247" s="54"/>
      <c r="N247" s="37"/>
    </row>
    <row r="248" spans="1:14" ht="12.75" customHeight="1" x14ac:dyDescent="0.3">
      <c r="A248" s="67"/>
      <c r="B248" s="105"/>
      <c r="C248" s="71"/>
      <c r="D248" s="28"/>
      <c r="E248" s="29"/>
      <c r="F248" s="56"/>
      <c r="G248" s="64"/>
      <c r="H248" s="51"/>
      <c r="I248" s="45"/>
      <c r="J248" s="17"/>
      <c r="K248" s="18"/>
      <c r="L248" s="34"/>
      <c r="M248" s="54"/>
      <c r="N248" s="37"/>
    </row>
    <row r="249" spans="1:14" ht="12.75" customHeight="1" x14ac:dyDescent="0.3">
      <c r="A249" s="67">
        <v>10.5</v>
      </c>
      <c r="B249" s="103">
        <v>16</v>
      </c>
      <c r="C249" s="70" t="s">
        <v>430</v>
      </c>
      <c r="D249" s="28" t="s">
        <v>23</v>
      </c>
      <c r="E249" s="29">
        <v>1</v>
      </c>
      <c r="F249" s="56" t="s">
        <v>431</v>
      </c>
      <c r="G249" s="64" t="s">
        <v>432</v>
      </c>
      <c r="H249" s="51" t="s">
        <v>11</v>
      </c>
      <c r="I249" s="45">
        <f>A249/1.5</f>
        <v>7</v>
      </c>
      <c r="J249" s="17">
        <v>4771.7</v>
      </c>
      <c r="K249" s="18">
        <f t="shared" si="17"/>
        <v>33401.9</v>
      </c>
      <c r="L249" s="34"/>
      <c r="M249" s="54"/>
      <c r="N249" s="37"/>
    </row>
    <row r="250" spans="1:14" ht="12.75" customHeight="1" x14ac:dyDescent="0.3">
      <c r="A250" s="67"/>
      <c r="B250" s="41"/>
      <c r="C250" s="71"/>
      <c r="D250" s="28"/>
      <c r="E250" s="29"/>
      <c r="F250" s="56" t="s">
        <v>433</v>
      </c>
      <c r="G250" s="64" t="s">
        <v>434</v>
      </c>
      <c r="H250" s="51" t="s">
        <v>11</v>
      </c>
      <c r="I250" s="45">
        <f>I249-1</f>
        <v>6</v>
      </c>
      <c r="J250" s="17">
        <v>1539.31</v>
      </c>
      <c r="K250" s="18">
        <f t="shared" si="17"/>
        <v>9235.86</v>
      </c>
      <c r="L250" s="34"/>
      <c r="M250" s="54"/>
      <c r="N250" s="37"/>
    </row>
    <row r="251" spans="1:14" ht="12.75" customHeight="1" x14ac:dyDescent="0.3">
      <c r="A251" s="67"/>
      <c r="B251" s="41"/>
      <c r="C251" s="71"/>
      <c r="D251" s="28"/>
      <c r="E251" s="29"/>
      <c r="F251" s="56" t="s">
        <v>435</v>
      </c>
      <c r="G251" s="64" t="s">
        <v>436</v>
      </c>
      <c r="H251" s="51" t="s">
        <v>11</v>
      </c>
      <c r="I251" s="45">
        <v>1</v>
      </c>
      <c r="J251" s="17">
        <v>1341.78</v>
      </c>
      <c r="K251" s="18">
        <f t="shared" si="17"/>
        <v>1341.78</v>
      </c>
      <c r="L251" s="34"/>
      <c r="M251" s="54"/>
      <c r="N251" s="37"/>
    </row>
    <row r="252" spans="1:14" ht="12.75" customHeight="1" x14ac:dyDescent="0.3">
      <c r="A252" s="67"/>
      <c r="B252" s="41"/>
      <c r="C252" s="71"/>
      <c r="D252" s="28"/>
      <c r="E252" s="29"/>
      <c r="F252" s="56" t="s">
        <v>177</v>
      </c>
      <c r="G252" s="64" t="s">
        <v>178</v>
      </c>
      <c r="H252" s="51" t="s">
        <v>11</v>
      </c>
      <c r="I252" s="45">
        <v>1</v>
      </c>
      <c r="J252" s="17">
        <v>1621.91</v>
      </c>
      <c r="K252" s="18">
        <f t="shared" si="17"/>
        <v>1621.91</v>
      </c>
      <c r="L252" s="34"/>
      <c r="M252" s="54"/>
      <c r="N252" s="37"/>
    </row>
    <row r="253" spans="1:14" ht="12.75" customHeight="1" x14ac:dyDescent="0.3">
      <c r="A253" s="67"/>
      <c r="B253" s="41"/>
      <c r="C253" s="71"/>
      <c r="D253" s="28"/>
      <c r="E253" s="29"/>
      <c r="F253" s="56" t="s">
        <v>416</v>
      </c>
      <c r="G253" s="64" t="s">
        <v>417</v>
      </c>
      <c r="H253" s="51" t="s">
        <v>11</v>
      </c>
      <c r="I253" s="45">
        <v>1</v>
      </c>
      <c r="J253" s="17">
        <v>564.96</v>
      </c>
      <c r="K253" s="18">
        <f t="shared" si="17"/>
        <v>564.96</v>
      </c>
      <c r="L253" s="34"/>
      <c r="M253" s="54"/>
      <c r="N253" s="37"/>
    </row>
    <row r="254" spans="1:14" ht="12.75" customHeight="1" x14ac:dyDescent="0.3">
      <c r="A254" s="67"/>
      <c r="B254" s="41"/>
      <c r="C254" s="71"/>
      <c r="D254" s="28"/>
      <c r="E254" s="29"/>
      <c r="F254" s="56" t="s">
        <v>418</v>
      </c>
      <c r="G254" s="64" t="s">
        <v>419</v>
      </c>
      <c r="H254" s="51" t="s">
        <v>11</v>
      </c>
      <c r="I254" s="45">
        <v>1</v>
      </c>
      <c r="J254" s="17">
        <v>661.94</v>
      </c>
      <c r="K254" s="18">
        <f t="shared" si="17"/>
        <v>661.94</v>
      </c>
      <c r="L254" s="34"/>
      <c r="M254" s="54"/>
      <c r="N254" s="37"/>
    </row>
    <row r="255" spans="1:14" ht="12.75" customHeight="1" x14ac:dyDescent="0.3">
      <c r="A255" s="67"/>
      <c r="B255" s="41"/>
      <c r="C255" s="71"/>
      <c r="D255" s="28"/>
      <c r="E255" s="29"/>
      <c r="F255" s="56" t="s">
        <v>437</v>
      </c>
      <c r="G255" s="64" t="s">
        <v>438</v>
      </c>
      <c r="H255" s="51" t="s">
        <v>11</v>
      </c>
      <c r="I255" s="45"/>
      <c r="J255" s="17">
        <v>437.8</v>
      </c>
      <c r="K255" s="18" t="str">
        <f t="shared" si="17"/>
        <v xml:space="preserve"> </v>
      </c>
      <c r="L255" s="34"/>
      <c r="M255" s="54"/>
      <c r="N255" s="37"/>
    </row>
    <row r="256" spans="1:14" ht="12.75" customHeight="1" x14ac:dyDescent="0.3">
      <c r="A256" s="67"/>
      <c r="B256" s="105"/>
      <c r="C256" s="71"/>
      <c r="D256" s="28"/>
      <c r="E256" s="29"/>
      <c r="F256" s="56"/>
      <c r="G256" s="64"/>
      <c r="H256" s="51"/>
      <c r="I256" s="45"/>
      <c r="J256" s="17"/>
      <c r="K256" s="18"/>
      <c r="L256" s="34"/>
      <c r="M256" s="54"/>
      <c r="N256" s="37"/>
    </row>
    <row r="257" spans="1:14" ht="12.75" customHeight="1" x14ac:dyDescent="0.3">
      <c r="A257" s="67">
        <v>12</v>
      </c>
      <c r="B257" s="103">
        <v>16</v>
      </c>
      <c r="C257" s="70" t="s">
        <v>430</v>
      </c>
      <c r="D257" s="28" t="s">
        <v>23</v>
      </c>
      <c r="E257" s="29">
        <v>1</v>
      </c>
      <c r="F257" s="56" t="s">
        <v>431</v>
      </c>
      <c r="G257" s="64" t="s">
        <v>432</v>
      </c>
      <c r="H257" s="51" t="s">
        <v>11</v>
      </c>
      <c r="I257" s="45">
        <f>A257/1.5</f>
        <v>8</v>
      </c>
      <c r="J257" s="17">
        <v>4771.7</v>
      </c>
      <c r="K257" s="18">
        <f t="shared" si="17"/>
        <v>38173.599999999999</v>
      </c>
      <c r="L257" s="34"/>
      <c r="M257" s="54"/>
      <c r="N257" s="37"/>
    </row>
    <row r="258" spans="1:14" ht="12.75" customHeight="1" x14ac:dyDescent="0.3">
      <c r="A258" s="67"/>
      <c r="B258" s="41"/>
      <c r="C258" s="71"/>
      <c r="D258" s="28"/>
      <c r="E258" s="29"/>
      <c r="F258" s="56" t="s">
        <v>433</v>
      </c>
      <c r="G258" s="64" t="s">
        <v>434</v>
      </c>
      <c r="H258" s="51" t="s">
        <v>11</v>
      </c>
      <c r="I258" s="45">
        <f>I257-1</f>
        <v>7</v>
      </c>
      <c r="J258" s="17">
        <v>1539.31</v>
      </c>
      <c r="K258" s="18">
        <f t="shared" si="17"/>
        <v>10775.17</v>
      </c>
      <c r="L258" s="34"/>
      <c r="M258" s="54"/>
      <c r="N258" s="37"/>
    </row>
    <row r="259" spans="1:14" ht="12.75" customHeight="1" x14ac:dyDescent="0.3">
      <c r="A259" s="67"/>
      <c r="B259" s="41"/>
      <c r="C259" s="71"/>
      <c r="D259" s="28"/>
      <c r="E259" s="29"/>
      <c r="F259" s="56" t="s">
        <v>435</v>
      </c>
      <c r="G259" s="64" t="s">
        <v>436</v>
      </c>
      <c r="H259" s="51" t="s">
        <v>11</v>
      </c>
      <c r="I259" s="45">
        <v>1</v>
      </c>
      <c r="J259" s="17">
        <v>1341.78</v>
      </c>
      <c r="K259" s="18">
        <f t="shared" si="17"/>
        <v>1341.78</v>
      </c>
      <c r="L259" s="34"/>
      <c r="M259" s="54"/>
      <c r="N259" s="37"/>
    </row>
    <row r="260" spans="1:14" ht="12.75" customHeight="1" x14ac:dyDescent="0.3">
      <c r="A260" s="67"/>
      <c r="B260" s="41"/>
      <c r="C260" s="71"/>
      <c r="D260" s="28"/>
      <c r="E260" s="29"/>
      <c r="F260" s="56" t="s">
        <v>177</v>
      </c>
      <c r="G260" s="64" t="s">
        <v>178</v>
      </c>
      <c r="H260" s="51" t="s">
        <v>11</v>
      </c>
      <c r="I260" s="45">
        <v>1</v>
      </c>
      <c r="J260" s="17">
        <v>1621.91</v>
      </c>
      <c r="K260" s="18">
        <f t="shared" si="17"/>
        <v>1621.91</v>
      </c>
      <c r="L260" s="34"/>
      <c r="M260" s="54"/>
      <c r="N260" s="37"/>
    </row>
    <row r="261" spans="1:14" ht="12.75" customHeight="1" x14ac:dyDescent="0.3">
      <c r="A261" s="67"/>
      <c r="B261" s="41"/>
      <c r="C261" s="71"/>
      <c r="D261" s="28"/>
      <c r="E261" s="29"/>
      <c r="F261" s="56" t="s">
        <v>416</v>
      </c>
      <c r="G261" s="64" t="s">
        <v>417</v>
      </c>
      <c r="H261" s="51" t="s">
        <v>11</v>
      </c>
      <c r="I261" s="45">
        <v>1</v>
      </c>
      <c r="J261" s="17">
        <v>564.96</v>
      </c>
      <c r="K261" s="18">
        <f t="shared" si="17"/>
        <v>564.96</v>
      </c>
      <c r="L261" s="34"/>
      <c r="M261" s="54"/>
      <c r="N261" s="37"/>
    </row>
    <row r="262" spans="1:14" ht="12.75" customHeight="1" x14ac:dyDescent="0.3">
      <c r="A262" s="67"/>
      <c r="B262" s="41"/>
      <c r="C262" s="71"/>
      <c r="D262" s="28"/>
      <c r="E262" s="29"/>
      <c r="F262" s="56" t="s">
        <v>418</v>
      </c>
      <c r="G262" s="64" t="s">
        <v>419</v>
      </c>
      <c r="H262" s="51" t="s">
        <v>11</v>
      </c>
      <c r="I262" s="45">
        <v>1</v>
      </c>
      <c r="J262" s="17">
        <v>661.94</v>
      </c>
      <c r="K262" s="18">
        <f t="shared" si="17"/>
        <v>661.94</v>
      </c>
      <c r="L262" s="34"/>
      <c r="M262" s="54"/>
      <c r="N262" s="37"/>
    </row>
    <row r="263" spans="1:14" ht="12.75" customHeight="1" x14ac:dyDescent="0.3">
      <c r="A263" s="67"/>
      <c r="B263" s="41"/>
      <c r="C263" s="71"/>
      <c r="D263" s="28"/>
      <c r="E263" s="29"/>
      <c r="F263" s="56" t="s">
        <v>437</v>
      </c>
      <c r="G263" s="64" t="s">
        <v>438</v>
      </c>
      <c r="H263" s="51" t="s">
        <v>11</v>
      </c>
      <c r="I263" s="45"/>
      <c r="J263" s="17">
        <v>437.8</v>
      </c>
      <c r="K263" s="18" t="str">
        <f t="shared" si="17"/>
        <v xml:space="preserve"> </v>
      </c>
      <c r="L263" s="34"/>
      <c r="M263" s="54"/>
      <c r="N263" s="37"/>
    </row>
    <row r="264" spans="1:14" ht="12.75" customHeight="1" x14ac:dyDescent="0.3">
      <c r="A264" s="67"/>
      <c r="B264" s="105"/>
      <c r="C264" s="71"/>
      <c r="D264" s="28"/>
      <c r="E264" s="29"/>
      <c r="F264" s="56"/>
      <c r="G264" s="64"/>
      <c r="H264" s="51"/>
      <c r="I264" s="45"/>
      <c r="J264" s="17"/>
      <c r="K264" s="18"/>
      <c r="L264" s="34"/>
      <c r="M264" s="54"/>
      <c r="N264" s="37"/>
    </row>
    <row r="265" spans="1:14" ht="12.75" customHeight="1" x14ac:dyDescent="0.3">
      <c r="A265" s="67">
        <v>3</v>
      </c>
      <c r="B265" s="103">
        <v>18</v>
      </c>
      <c r="C265" s="70" t="s">
        <v>430</v>
      </c>
      <c r="D265" s="28" t="s">
        <v>23</v>
      </c>
      <c r="E265" s="29">
        <v>1</v>
      </c>
      <c r="F265" s="56" t="s">
        <v>439</v>
      </c>
      <c r="G265" s="64" t="s">
        <v>440</v>
      </c>
      <c r="H265" s="51" t="s">
        <v>11</v>
      </c>
      <c r="I265" s="45">
        <f>A265/1.5</f>
        <v>2</v>
      </c>
      <c r="J265" s="17">
        <v>5871.42</v>
      </c>
      <c r="K265" s="18">
        <f t="shared" si="17"/>
        <v>11742.84</v>
      </c>
      <c r="L265" s="34"/>
      <c r="M265" s="54" t="s">
        <v>12</v>
      </c>
      <c r="N265" s="37"/>
    </row>
    <row r="266" spans="1:14" ht="12.75" customHeight="1" x14ac:dyDescent="0.3">
      <c r="A266" s="67"/>
      <c r="B266" s="41"/>
      <c r="C266" s="71"/>
      <c r="D266" s="28"/>
      <c r="E266" s="29"/>
      <c r="F266" s="56" t="s">
        <v>441</v>
      </c>
      <c r="G266" s="64" t="s">
        <v>442</v>
      </c>
      <c r="H266" s="51" t="s">
        <v>11</v>
      </c>
      <c r="I266" s="45">
        <f>I265-1</f>
        <v>1</v>
      </c>
      <c r="J266" s="17">
        <v>1720.31</v>
      </c>
      <c r="K266" s="18">
        <f t="shared" si="17"/>
        <v>1720.31</v>
      </c>
      <c r="L266" s="34"/>
      <c r="M266" s="54" t="s">
        <v>12</v>
      </c>
      <c r="N266" s="37"/>
    </row>
    <row r="267" spans="1:14" ht="12.75" customHeight="1" x14ac:dyDescent="0.3">
      <c r="A267" s="67"/>
      <c r="B267" s="41"/>
      <c r="C267" s="71"/>
      <c r="D267" s="28"/>
      <c r="E267" s="29"/>
      <c r="F267" s="56" t="s">
        <v>443</v>
      </c>
      <c r="G267" s="64" t="s">
        <v>444</v>
      </c>
      <c r="H267" s="51" t="s">
        <v>11</v>
      </c>
      <c r="I267" s="45">
        <v>1</v>
      </c>
      <c r="J267" s="17">
        <v>1408.51</v>
      </c>
      <c r="K267" s="18">
        <f t="shared" si="17"/>
        <v>1408.51</v>
      </c>
      <c r="L267" s="34"/>
      <c r="M267" s="54" t="s">
        <v>12</v>
      </c>
      <c r="N267" s="37"/>
    </row>
    <row r="268" spans="1:14" ht="12.75" customHeight="1" x14ac:dyDescent="0.3">
      <c r="A268" s="67"/>
      <c r="B268" s="41"/>
      <c r="C268" s="71"/>
      <c r="D268" s="28"/>
      <c r="E268" s="29"/>
      <c r="F268" s="56" t="s">
        <v>177</v>
      </c>
      <c r="G268" s="64" t="s">
        <v>178</v>
      </c>
      <c r="H268" s="51" t="s">
        <v>11</v>
      </c>
      <c r="I268" s="45">
        <v>1</v>
      </c>
      <c r="J268" s="17">
        <v>1621.91</v>
      </c>
      <c r="K268" s="18">
        <f t="shared" si="17"/>
        <v>1621.91</v>
      </c>
      <c r="L268" s="34"/>
      <c r="M268" s="54"/>
      <c r="N268" s="37"/>
    </row>
    <row r="269" spans="1:14" ht="12.75" customHeight="1" x14ac:dyDescent="0.3">
      <c r="A269" s="67"/>
      <c r="B269" s="41"/>
      <c r="C269" s="71"/>
      <c r="D269" s="28"/>
      <c r="E269" s="29"/>
      <c r="F269" s="56" t="s">
        <v>416</v>
      </c>
      <c r="G269" s="64" t="s">
        <v>417</v>
      </c>
      <c r="H269" s="51" t="s">
        <v>11</v>
      </c>
      <c r="I269" s="45">
        <v>1</v>
      </c>
      <c r="J269" s="17">
        <v>564.96</v>
      </c>
      <c r="K269" s="18">
        <f t="shared" si="17"/>
        <v>564.96</v>
      </c>
      <c r="L269" s="34"/>
      <c r="M269" s="54"/>
      <c r="N269" s="37"/>
    </row>
    <row r="270" spans="1:14" ht="12.75" customHeight="1" x14ac:dyDescent="0.3">
      <c r="A270" s="67"/>
      <c r="B270" s="41"/>
      <c r="C270" s="71"/>
      <c r="D270" s="28"/>
      <c r="E270" s="29"/>
      <c r="F270" s="56" t="s">
        <v>418</v>
      </c>
      <c r="G270" s="64" t="s">
        <v>419</v>
      </c>
      <c r="H270" s="51" t="s">
        <v>11</v>
      </c>
      <c r="I270" s="45">
        <v>1</v>
      </c>
      <c r="J270" s="17">
        <v>661.94</v>
      </c>
      <c r="K270" s="18">
        <f t="shared" si="17"/>
        <v>661.94</v>
      </c>
      <c r="L270" s="34"/>
      <c r="M270" s="54"/>
      <c r="N270" s="37"/>
    </row>
    <row r="271" spans="1:14" ht="12.75" customHeight="1" x14ac:dyDescent="0.3">
      <c r="A271" s="67"/>
      <c r="B271" s="41"/>
      <c r="C271" s="71"/>
      <c r="D271" s="28"/>
      <c r="E271" s="29"/>
      <c r="F271" s="56" t="s">
        <v>445</v>
      </c>
      <c r="G271" s="64" t="s">
        <v>446</v>
      </c>
      <c r="H271" s="51" t="s">
        <v>11</v>
      </c>
      <c r="I271" s="45"/>
      <c r="J271" s="17">
        <v>502.84</v>
      </c>
      <c r="K271" s="18" t="str">
        <f t="shared" si="17"/>
        <v xml:space="preserve"> </v>
      </c>
      <c r="L271" s="34"/>
      <c r="M271" s="54" t="s">
        <v>12</v>
      </c>
      <c r="N271" s="37"/>
    </row>
    <row r="272" spans="1:14" ht="12.75" customHeight="1" x14ac:dyDescent="0.3">
      <c r="A272" s="67"/>
      <c r="B272" s="105"/>
      <c r="C272" s="71"/>
      <c r="D272" s="28"/>
      <c r="E272" s="29"/>
      <c r="F272" s="56"/>
      <c r="G272" s="64"/>
      <c r="H272" s="51"/>
      <c r="I272" s="45"/>
      <c r="J272" s="17"/>
      <c r="K272" s="18"/>
      <c r="L272" s="34"/>
      <c r="M272" s="54"/>
      <c r="N272" s="37"/>
    </row>
    <row r="273" spans="1:14" ht="12.75" customHeight="1" x14ac:dyDescent="0.3">
      <c r="A273" s="67">
        <v>4.5</v>
      </c>
      <c r="B273" s="103">
        <v>18</v>
      </c>
      <c r="C273" s="70" t="s">
        <v>430</v>
      </c>
      <c r="D273" s="28" t="s">
        <v>23</v>
      </c>
      <c r="E273" s="29">
        <v>1</v>
      </c>
      <c r="F273" s="56" t="s">
        <v>439</v>
      </c>
      <c r="G273" s="64" t="s">
        <v>440</v>
      </c>
      <c r="H273" s="51" t="s">
        <v>11</v>
      </c>
      <c r="I273" s="45">
        <f>A273/1.5</f>
        <v>3</v>
      </c>
      <c r="J273" s="17">
        <v>5871.42</v>
      </c>
      <c r="K273" s="18">
        <f t="shared" ref="K273:K345" si="18">IF(I273,IF(ISNUMBER(J273),J273*I273," ")," ")</f>
        <v>17614.260000000002</v>
      </c>
      <c r="L273" s="34"/>
      <c r="M273" s="54" t="s">
        <v>12</v>
      </c>
      <c r="N273" s="37"/>
    </row>
    <row r="274" spans="1:14" ht="12.75" customHeight="1" x14ac:dyDescent="0.3">
      <c r="A274" s="67"/>
      <c r="B274" s="41"/>
      <c r="C274" s="71"/>
      <c r="D274" s="28"/>
      <c r="E274" s="29"/>
      <c r="F274" s="56" t="s">
        <v>441</v>
      </c>
      <c r="G274" s="64" t="s">
        <v>442</v>
      </c>
      <c r="H274" s="51" t="s">
        <v>11</v>
      </c>
      <c r="I274" s="45">
        <f>I273-1</f>
        <v>2</v>
      </c>
      <c r="J274" s="17">
        <v>1720.31</v>
      </c>
      <c r="K274" s="18">
        <f t="shared" si="18"/>
        <v>3440.62</v>
      </c>
      <c r="L274" s="34"/>
      <c r="M274" s="54" t="s">
        <v>12</v>
      </c>
      <c r="N274" s="37"/>
    </row>
    <row r="275" spans="1:14" ht="12.75" customHeight="1" x14ac:dyDescent="0.3">
      <c r="A275" s="67"/>
      <c r="B275" s="41"/>
      <c r="C275" s="71"/>
      <c r="D275" s="28"/>
      <c r="E275" s="29"/>
      <c r="F275" s="56" t="s">
        <v>443</v>
      </c>
      <c r="G275" s="64" t="s">
        <v>444</v>
      </c>
      <c r="H275" s="51" t="s">
        <v>11</v>
      </c>
      <c r="I275" s="45">
        <v>1</v>
      </c>
      <c r="J275" s="17">
        <v>1408.51</v>
      </c>
      <c r="K275" s="18">
        <f t="shared" si="18"/>
        <v>1408.51</v>
      </c>
      <c r="L275" s="34"/>
      <c r="M275" s="54" t="s">
        <v>12</v>
      </c>
      <c r="N275" s="37"/>
    </row>
    <row r="276" spans="1:14" ht="12.75" customHeight="1" x14ac:dyDescent="0.3">
      <c r="A276" s="67"/>
      <c r="B276" s="41"/>
      <c r="C276" s="71"/>
      <c r="D276" s="28"/>
      <c r="E276" s="29"/>
      <c r="F276" s="56" t="s">
        <v>177</v>
      </c>
      <c r="G276" s="64" t="s">
        <v>178</v>
      </c>
      <c r="H276" s="51" t="s">
        <v>11</v>
      </c>
      <c r="I276" s="45">
        <v>1</v>
      </c>
      <c r="J276" s="17">
        <v>1621.91</v>
      </c>
      <c r="K276" s="18">
        <f t="shared" si="18"/>
        <v>1621.91</v>
      </c>
      <c r="L276" s="34"/>
      <c r="M276" s="54"/>
      <c r="N276" s="37"/>
    </row>
    <row r="277" spans="1:14" ht="12.75" customHeight="1" x14ac:dyDescent="0.3">
      <c r="A277" s="67"/>
      <c r="B277" s="41"/>
      <c r="C277" s="71"/>
      <c r="D277" s="28"/>
      <c r="E277" s="29"/>
      <c r="F277" s="56" t="s">
        <v>416</v>
      </c>
      <c r="G277" s="64" t="s">
        <v>417</v>
      </c>
      <c r="H277" s="51" t="s">
        <v>11</v>
      </c>
      <c r="I277" s="45">
        <v>1</v>
      </c>
      <c r="J277" s="17">
        <v>564.96</v>
      </c>
      <c r="K277" s="18">
        <f t="shared" si="18"/>
        <v>564.96</v>
      </c>
      <c r="L277" s="34"/>
      <c r="M277" s="54"/>
      <c r="N277" s="37"/>
    </row>
    <row r="278" spans="1:14" ht="12.75" customHeight="1" x14ac:dyDescent="0.3">
      <c r="A278" s="67"/>
      <c r="B278" s="41"/>
      <c r="C278" s="71"/>
      <c r="D278" s="28"/>
      <c r="E278" s="29"/>
      <c r="F278" s="56" t="s">
        <v>418</v>
      </c>
      <c r="G278" s="64" t="s">
        <v>419</v>
      </c>
      <c r="H278" s="51" t="s">
        <v>11</v>
      </c>
      <c r="I278" s="45">
        <v>1</v>
      </c>
      <c r="J278" s="17">
        <v>661.94</v>
      </c>
      <c r="K278" s="18">
        <f t="shared" si="18"/>
        <v>661.94</v>
      </c>
      <c r="L278" s="34"/>
      <c r="M278" s="54"/>
      <c r="N278" s="37"/>
    </row>
    <row r="279" spans="1:14" ht="12.75" customHeight="1" x14ac:dyDescent="0.3">
      <c r="A279" s="104"/>
      <c r="B279" s="41"/>
      <c r="C279" s="71"/>
      <c r="D279" s="28"/>
      <c r="E279" s="29"/>
      <c r="F279" s="56" t="s">
        <v>445</v>
      </c>
      <c r="G279" s="64" t="s">
        <v>446</v>
      </c>
      <c r="H279" s="51" t="s">
        <v>11</v>
      </c>
      <c r="I279" s="45"/>
      <c r="J279" s="17">
        <v>502.84</v>
      </c>
      <c r="K279" s="18" t="str">
        <f t="shared" si="18"/>
        <v xml:space="preserve"> </v>
      </c>
      <c r="L279" s="34"/>
      <c r="M279" s="54" t="s">
        <v>12</v>
      </c>
      <c r="N279" s="37"/>
    </row>
    <row r="280" spans="1:14" ht="12.75" customHeight="1" x14ac:dyDescent="0.3">
      <c r="A280" s="104"/>
      <c r="B280" s="105"/>
      <c r="C280" s="71"/>
      <c r="D280" s="28"/>
      <c r="E280" s="29"/>
      <c r="F280" s="56"/>
      <c r="G280" s="64"/>
      <c r="H280" s="51"/>
      <c r="I280" s="45"/>
      <c r="J280" s="17"/>
      <c r="K280" s="18"/>
      <c r="L280" s="34"/>
      <c r="M280" s="54"/>
      <c r="N280" s="37"/>
    </row>
    <row r="281" spans="1:14" ht="12.75" customHeight="1" x14ac:dyDescent="0.3">
      <c r="A281" s="67">
        <v>6</v>
      </c>
      <c r="B281" s="103">
        <v>18</v>
      </c>
      <c r="C281" s="70" t="s">
        <v>430</v>
      </c>
      <c r="D281" s="28" t="s">
        <v>23</v>
      </c>
      <c r="E281" s="29">
        <v>1</v>
      </c>
      <c r="F281" s="56" t="s">
        <v>439</v>
      </c>
      <c r="G281" s="64" t="s">
        <v>440</v>
      </c>
      <c r="H281" s="51" t="s">
        <v>11</v>
      </c>
      <c r="I281" s="45">
        <f>A281/1.5</f>
        <v>4</v>
      </c>
      <c r="J281" s="17">
        <v>5871.42</v>
      </c>
      <c r="K281" s="18">
        <f t="shared" si="18"/>
        <v>23485.68</v>
      </c>
      <c r="L281" s="34"/>
      <c r="M281" s="54" t="s">
        <v>12</v>
      </c>
      <c r="N281" s="37"/>
    </row>
    <row r="282" spans="1:14" ht="12.75" customHeight="1" x14ac:dyDescent="0.3">
      <c r="A282" s="67"/>
      <c r="B282" s="41"/>
      <c r="C282" s="71"/>
      <c r="D282" s="28"/>
      <c r="E282" s="29"/>
      <c r="F282" s="56" t="s">
        <v>441</v>
      </c>
      <c r="G282" s="64" t="s">
        <v>442</v>
      </c>
      <c r="H282" s="51" t="s">
        <v>11</v>
      </c>
      <c r="I282" s="45">
        <f>I281-1</f>
        <v>3</v>
      </c>
      <c r="J282" s="17">
        <v>1720.31</v>
      </c>
      <c r="K282" s="18">
        <f t="shared" si="18"/>
        <v>5160.93</v>
      </c>
      <c r="L282" s="34"/>
      <c r="M282" s="54" t="s">
        <v>12</v>
      </c>
      <c r="N282" s="37"/>
    </row>
    <row r="283" spans="1:14" ht="12.75" customHeight="1" x14ac:dyDescent="0.3">
      <c r="A283" s="67"/>
      <c r="B283" s="41"/>
      <c r="C283" s="71"/>
      <c r="D283" s="28"/>
      <c r="E283" s="29"/>
      <c r="F283" s="56" t="s">
        <v>443</v>
      </c>
      <c r="G283" s="64" t="s">
        <v>444</v>
      </c>
      <c r="H283" s="51" t="s">
        <v>11</v>
      </c>
      <c r="I283" s="45">
        <v>1</v>
      </c>
      <c r="J283" s="17">
        <v>1408.51</v>
      </c>
      <c r="K283" s="18">
        <f t="shared" si="18"/>
        <v>1408.51</v>
      </c>
      <c r="L283" s="34"/>
      <c r="M283" s="54" t="s">
        <v>12</v>
      </c>
      <c r="N283" s="37"/>
    </row>
    <row r="284" spans="1:14" ht="12.75" customHeight="1" x14ac:dyDescent="0.3">
      <c r="A284" s="67"/>
      <c r="B284" s="41"/>
      <c r="C284" s="71"/>
      <c r="D284" s="28"/>
      <c r="E284" s="29"/>
      <c r="F284" s="56" t="s">
        <v>177</v>
      </c>
      <c r="G284" s="64" t="s">
        <v>178</v>
      </c>
      <c r="H284" s="51" t="s">
        <v>11</v>
      </c>
      <c r="I284" s="45">
        <v>1</v>
      </c>
      <c r="J284" s="17">
        <v>1621.91</v>
      </c>
      <c r="K284" s="18">
        <f t="shared" si="18"/>
        <v>1621.91</v>
      </c>
      <c r="L284" s="34"/>
      <c r="M284" s="54"/>
      <c r="N284" s="37"/>
    </row>
    <row r="285" spans="1:14" ht="12.75" customHeight="1" x14ac:dyDescent="0.3">
      <c r="A285" s="67"/>
      <c r="B285" s="41"/>
      <c r="C285" s="71"/>
      <c r="D285" s="28"/>
      <c r="E285" s="29"/>
      <c r="F285" s="56" t="s">
        <v>416</v>
      </c>
      <c r="G285" s="64" t="s">
        <v>417</v>
      </c>
      <c r="H285" s="51" t="s">
        <v>11</v>
      </c>
      <c r="I285" s="45">
        <v>1</v>
      </c>
      <c r="J285" s="17">
        <v>564.96</v>
      </c>
      <c r="K285" s="18">
        <f t="shared" si="18"/>
        <v>564.96</v>
      </c>
      <c r="L285" s="34"/>
      <c r="M285" s="54"/>
      <c r="N285" s="37"/>
    </row>
    <row r="286" spans="1:14" ht="12.75" customHeight="1" x14ac:dyDescent="0.3">
      <c r="A286" s="67"/>
      <c r="B286" s="41"/>
      <c r="C286" s="71"/>
      <c r="D286" s="28"/>
      <c r="E286" s="29"/>
      <c r="F286" s="56" t="s">
        <v>418</v>
      </c>
      <c r="G286" s="64" t="s">
        <v>419</v>
      </c>
      <c r="H286" s="51" t="s">
        <v>11</v>
      </c>
      <c r="I286" s="45">
        <v>1</v>
      </c>
      <c r="J286" s="17">
        <v>661.94</v>
      </c>
      <c r="K286" s="18">
        <f t="shared" si="18"/>
        <v>661.94</v>
      </c>
      <c r="L286" s="34"/>
      <c r="M286" s="54"/>
      <c r="N286" s="37"/>
    </row>
    <row r="287" spans="1:14" ht="12.75" customHeight="1" x14ac:dyDescent="0.3">
      <c r="A287" s="67"/>
      <c r="B287" s="41"/>
      <c r="C287" s="71"/>
      <c r="D287" s="28"/>
      <c r="E287" s="29"/>
      <c r="F287" s="56" t="s">
        <v>445</v>
      </c>
      <c r="G287" s="64" t="s">
        <v>446</v>
      </c>
      <c r="H287" s="51" t="s">
        <v>11</v>
      </c>
      <c r="I287" s="45"/>
      <c r="J287" s="17">
        <v>502.84</v>
      </c>
      <c r="K287" s="18" t="str">
        <f t="shared" si="18"/>
        <v xml:space="preserve"> </v>
      </c>
      <c r="L287" s="34"/>
      <c r="M287" s="54" t="s">
        <v>12</v>
      </c>
      <c r="N287" s="37"/>
    </row>
    <row r="288" spans="1:14" ht="12.75" customHeight="1" x14ac:dyDescent="0.3">
      <c r="A288" s="67"/>
      <c r="B288" s="105"/>
      <c r="C288" s="71"/>
      <c r="D288" s="28"/>
      <c r="E288" s="29"/>
      <c r="F288" s="56"/>
      <c r="G288" s="64"/>
      <c r="H288" s="51"/>
      <c r="I288" s="45"/>
      <c r="J288" s="17"/>
      <c r="K288" s="18"/>
      <c r="L288" s="34"/>
      <c r="M288" s="54"/>
      <c r="N288" s="37"/>
    </row>
    <row r="289" spans="1:14" ht="12.75" customHeight="1" x14ac:dyDescent="0.3">
      <c r="A289" s="67">
        <v>7.5</v>
      </c>
      <c r="B289" s="103">
        <v>18</v>
      </c>
      <c r="C289" s="70" t="s">
        <v>430</v>
      </c>
      <c r="D289" s="28" t="s">
        <v>23</v>
      </c>
      <c r="E289" s="29">
        <v>1</v>
      </c>
      <c r="F289" s="56" t="s">
        <v>439</v>
      </c>
      <c r="G289" s="64" t="s">
        <v>440</v>
      </c>
      <c r="H289" s="51" t="s">
        <v>11</v>
      </c>
      <c r="I289" s="45">
        <f>A289/1.5</f>
        <v>5</v>
      </c>
      <c r="J289" s="17">
        <v>5871.42</v>
      </c>
      <c r="K289" s="18">
        <f t="shared" si="18"/>
        <v>29357.1</v>
      </c>
      <c r="L289" s="34"/>
      <c r="M289" s="54" t="s">
        <v>12</v>
      </c>
      <c r="N289" s="37"/>
    </row>
    <row r="290" spans="1:14" ht="12.75" customHeight="1" x14ac:dyDescent="0.3">
      <c r="A290" s="67"/>
      <c r="B290" s="41"/>
      <c r="C290" s="71"/>
      <c r="D290" s="28"/>
      <c r="E290" s="29"/>
      <c r="F290" s="56" t="s">
        <v>441</v>
      </c>
      <c r="G290" s="64" t="s">
        <v>442</v>
      </c>
      <c r="H290" s="51" t="s">
        <v>11</v>
      </c>
      <c r="I290" s="45">
        <f>I289-1</f>
        <v>4</v>
      </c>
      <c r="J290" s="17">
        <v>1720.31</v>
      </c>
      <c r="K290" s="18">
        <f t="shared" si="18"/>
        <v>6881.24</v>
      </c>
      <c r="L290" s="34"/>
      <c r="M290" s="54" t="s">
        <v>12</v>
      </c>
      <c r="N290" s="37"/>
    </row>
    <row r="291" spans="1:14" ht="12.75" customHeight="1" x14ac:dyDescent="0.3">
      <c r="A291" s="67"/>
      <c r="B291" s="41"/>
      <c r="C291" s="71"/>
      <c r="D291" s="28"/>
      <c r="E291" s="29"/>
      <c r="F291" s="56" t="s">
        <v>443</v>
      </c>
      <c r="G291" s="64" t="s">
        <v>444</v>
      </c>
      <c r="H291" s="51" t="s">
        <v>11</v>
      </c>
      <c r="I291" s="45">
        <v>1</v>
      </c>
      <c r="J291" s="17">
        <v>1408.51</v>
      </c>
      <c r="K291" s="18">
        <f t="shared" si="18"/>
        <v>1408.51</v>
      </c>
      <c r="L291" s="34"/>
      <c r="M291" s="54" t="s">
        <v>12</v>
      </c>
      <c r="N291" s="37"/>
    </row>
    <row r="292" spans="1:14" ht="12.75" customHeight="1" x14ac:dyDescent="0.3">
      <c r="A292" s="67"/>
      <c r="B292" s="41"/>
      <c r="C292" s="71"/>
      <c r="D292" s="28"/>
      <c r="E292" s="29"/>
      <c r="F292" s="56" t="s">
        <v>177</v>
      </c>
      <c r="G292" s="64" t="s">
        <v>178</v>
      </c>
      <c r="H292" s="51" t="s">
        <v>11</v>
      </c>
      <c r="I292" s="45">
        <v>1</v>
      </c>
      <c r="J292" s="17">
        <v>1621.91</v>
      </c>
      <c r="K292" s="18">
        <f t="shared" si="18"/>
        <v>1621.91</v>
      </c>
      <c r="L292" s="34"/>
      <c r="M292" s="54"/>
      <c r="N292" s="37"/>
    </row>
    <row r="293" spans="1:14" ht="12.75" customHeight="1" x14ac:dyDescent="0.3">
      <c r="A293" s="67"/>
      <c r="B293" s="41"/>
      <c r="C293" s="71"/>
      <c r="D293" s="28"/>
      <c r="E293" s="29"/>
      <c r="F293" s="56" t="s">
        <v>416</v>
      </c>
      <c r="G293" s="64" t="s">
        <v>417</v>
      </c>
      <c r="H293" s="51" t="s">
        <v>11</v>
      </c>
      <c r="I293" s="45">
        <v>1</v>
      </c>
      <c r="J293" s="17">
        <v>564.96</v>
      </c>
      <c r="K293" s="18">
        <f t="shared" si="18"/>
        <v>564.96</v>
      </c>
      <c r="L293" s="34"/>
      <c r="M293" s="54"/>
      <c r="N293" s="37"/>
    </row>
    <row r="294" spans="1:14" ht="12.75" customHeight="1" x14ac:dyDescent="0.3">
      <c r="A294" s="67"/>
      <c r="B294" s="41"/>
      <c r="C294" s="71"/>
      <c r="D294" s="28"/>
      <c r="E294" s="29"/>
      <c r="F294" s="56" t="s">
        <v>418</v>
      </c>
      <c r="G294" s="64" t="s">
        <v>419</v>
      </c>
      <c r="H294" s="51" t="s">
        <v>11</v>
      </c>
      <c r="I294" s="45">
        <v>1</v>
      </c>
      <c r="J294" s="17">
        <v>661.94</v>
      </c>
      <c r="K294" s="18">
        <f t="shared" si="18"/>
        <v>661.94</v>
      </c>
      <c r="L294" s="34"/>
      <c r="M294" s="54"/>
      <c r="N294" s="37"/>
    </row>
    <row r="295" spans="1:14" ht="12.75" customHeight="1" x14ac:dyDescent="0.3">
      <c r="A295" s="67"/>
      <c r="B295" s="41"/>
      <c r="C295" s="71"/>
      <c r="D295" s="28"/>
      <c r="E295" s="29"/>
      <c r="F295" s="56" t="s">
        <v>445</v>
      </c>
      <c r="G295" s="64" t="s">
        <v>446</v>
      </c>
      <c r="H295" s="51" t="s">
        <v>11</v>
      </c>
      <c r="I295" s="45"/>
      <c r="J295" s="17">
        <v>502.84</v>
      </c>
      <c r="K295" s="18" t="str">
        <f t="shared" si="18"/>
        <v xml:space="preserve"> </v>
      </c>
      <c r="L295" s="34"/>
      <c r="M295" s="54" t="s">
        <v>12</v>
      </c>
      <c r="N295" s="37"/>
    </row>
    <row r="296" spans="1:14" ht="12.75" customHeight="1" x14ac:dyDescent="0.3">
      <c r="A296" s="67"/>
      <c r="B296" s="105"/>
      <c r="C296" s="71"/>
      <c r="D296" s="28"/>
      <c r="E296" s="29"/>
      <c r="F296" s="56"/>
      <c r="G296" s="64"/>
      <c r="H296" s="51"/>
      <c r="I296" s="45"/>
      <c r="J296" s="17"/>
      <c r="K296" s="18"/>
      <c r="L296" s="34"/>
      <c r="M296" s="54"/>
      <c r="N296" s="37"/>
    </row>
    <row r="297" spans="1:14" ht="12.75" customHeight="1" x14ac:dyDescent="0.3">
      <c r="A297" s="67">
        <v>9</v>
      </c>
      <c r="B297" s="103">
        <v>18</v>
      </c>
      <c r="C297" s="70" t="s">
        <v>430</v>
      </c>
      <c r="D297" s="28" t="s">
        <v>23</v>
      </c>
      <c r="E297" s="29">
        <v>1</v>
      </c>
      <c r="F297" s="56" t="s">
        <v>439</v>
      </c>
      <c r="G297" s="64" t="s">
        <v>440</v>
      </c>
      <c r="H297" s="51" t="s">
        <v>11</v>
      </c>
      <c r="I297" s="45">
        <f>A297/1.5</f>
        <v>6</v>
      </c>
      <c r="J297" s="17">
        <v>5871.42</v>
      </c>
      <c r="K297" s="18">
        <f t="shared" si="18"/>
        <v>35228.520000000004</v>
      </c>
      <c r="L297" s="34"/>
      <c r="M297" s="54" t="s">
        <v>12</v>
      </c>
      <c r="N297" s="37"/>
    </row>
    <row r="298" spans="1:14" ht="12.75" customHeight="1" x14ac:dyDescent="0.3">
      <c r="A298" s="67"/>
      <c r="B298" s="41"/>
      <c r="C298" s="71"/>
      <c r="D298" s="28"/>
      <c r="E298" s="29"/>
      <c r="F298" s="56" t="s">
        <v>441</v>
      </c>
      <c r="G298" s="64" t="s">
        <v>442</v>
      </c>
      <c r="H298" s="51" t="s">
        <v>11</v>
      </c>
      <c r="I298" s="45">
        <f>I297-1</f>
        <v>5</v>
      </c>
      <c r="J298" s="17">
        <v>1720.31</v>
      </c>
      <c r="K298" s="18">
        <f t="shared" si="18"/>
        <v>8601.5499999999993</v>
      </c>
      <c r="L298" s="34"/>
      <c r="M298" s="54" t="s">
        <v>12</v>
      </c>
      <c r="N298" s="37"/>
    </row>
    <row r="299" spans="1:14" ht="12.75" customHeight="1" x14ac:dyDescent="0.3">
      <c r="A299" s="67"/>
      <c r="B299" s="41"/>
      <c r="C299" s="71"/>
      <c r="D299" s="28"/>
      <c r="E299" s="29"/>
      <c r="F299" s="56" t="s">
        <v>443</v>
      </c>
      <c r="G299" s="64" t="s">
        <v>444</v>
      </c>
      <c r="H299" s="51" t="s">
        <v>11</v>
      </c>
      <c r="I299" s="45">
        <v>1</v>
      </c>
      <c r="J299" s="17">
        <v>1408.51</v>
      </c>
      <c r="K299" s="18">
        <f t="shared" si="18"/>
        <v>1408.51</v>
      </c>
      <c r="L299" s="34"/>
      <c r="M299" s="54" t="s">
        <v>12</v>
      </c>
      <c r="N299" s="37"/>
    </row>
    <row r="300" spans="1:14" ht="12.75" customHeight="1" x14ac:dyDescent="0.3">
      <c r="A300" s="67"/>
      <c r="B300" s="41"/>
      <c r="C300" s="71"/>
      <c r="D300" s="28"/>
      <c r="E300" s="29"/>
      <c r="F300" s="56" t="s">
        <v>177</v>
      </c>
      <c r="G300" s="64" t="s">
        <v>178</v>
      </c>
      <c r="H300" s="51" t="s">
        <v>11</v>
      </c>
      <c r="I300" s="45">
        <v>1</v>
      </c>
      <c r="J300" s="17">
        <v>1621.91</v>
      </c>
      <c r="K300" s="18">
        <f t="shared" si="18"/>
        <v>1621.91</v>
      </c>
      <c r="L300" s="34"/>
      <c r="M300" s="54"/>
      <c r="N300" s="37"/>
    </row>
    <row r="301" spans="1:14" ht="12.75" customHeight="1" x14ac:dyDescent="0.3">
      <c r="A301" s="67"/>
      <c r="B301" s="41"/>
      <c r="C301" s="71"/>
      <c r="D301" s="28"/>
      <c r="E301" s="29"/>
      <c r="F301" s="56" t="s">
        <v>416</v>
      </c>
      <c r="G301" s="64" t="s">
        <v>417</v>
      </c>
      <c r="H301" s="51" t="s">
        <v>11</v>
      </c>
      <c r="I301" s="45">
        <v>1</v>
      </c>
      <c r="J301" s="17">
        <v>564.96</v>
      </c>
      <c r="K301" s="18">
        <f t="shared" si="18"/>
        <v>564.96</v>
      </c>
      <c r="L301" s="34"/>
      <c r="M301" s="54"/>
      <c r="N301" s="37"/>
    </row>
    <row r="302" spans="1:14" ht="12.75" customHeight="1" x14ac:dyDescent="0.3">
      <c r="A302" s="67"/>
      <c r="B302" s="41"/>
      <c r="C302" s="71"/>
      <c r="D302" s="28"/>
      <c r="E302" s="29"/>
      <c r="F302" s="56" t="s">
        <v>418</v>
      </c>
      <c r="G302" s="64" t="s">
        <v>419</v>
      </c>
      <c r="H302" s="51" t="s">
        <v>11</v>
      </c>
      <c r="I302" s="45">
        <v>1</v>
      </c>
      <c r="J302" s="17">
        <v>661.94</v>
      </c>
      <c r="K302" s="18">
        <f t="shared" si="18"/>
        <v>661.94</v>
      </c>
      <c r="L302" s="34"/>
      <c r="M302" s="54"/>
      <c r="N302" s="37"/>
    </row>
    <row r="303" spans="1:14" ht="12.75" customHeight="1" x14ac:dyDescent="0.3">
      <c r="A303" s="67"/>
      <c r="B303" s="41"/>
      <c r="C303" s="71"/>
      <c r="D303" s="28"/>
      <c r="E303" s="29"/>
      <c r="F303" s="56" t="s">
        <v>445</v>
      </c>
      <c r="G303" s="64" t="s">
        <v>446</v>
      </c>
      <c r="H303" s="51" t="s">
        <v>11</v>
      </c>
      <c r="I303" s="45"/>
      <c r="J303" s="17">
        <v>502.84</v>
      </c>
      <c r="K303" s="18" t="str">
        <f t="shared" si="18"/>
        <v xml:space="preserve"> </v>
      </c>
      <c r="L303" s="34"/>
      <c r="M303" s="54" t="s">
        <v>12</v>
      </c>
      <c r="N303" s="37"/>
    </row>
    <row r="304" spans="1:14" ht="12.75" customHeight="1" x14ac:dyDescent="0.3">
      <c r="A304" s="67"/>
      <c r="B304" s="105"/>
      <c r="C304" s="71"/>
      <c r="D304" s="28"/>
      <c r="E304" s="29"/>
      <c r="F304" s="56"/>
      <c r="G304" s="64"/>
      <c r="H304" s="51"/>
      <c r="I304" s="45"/>
      <c r="J304" s="17"/>
      <c r="K304" s="18"/>
      <c r="L304" s="34"/>
      <c r="M304" s="54"/>
      <c r="N304" s="37"/>
    </row>
    <row r="305" spans="1:14" ht="12.75" customHeight="1" x14ac:dyDescent="0.3">
      <c r="A305" s="67">
        <v>10.5</v>
      </c>
      <c r="B305" s="103">
        <v>18</v>
      </c>
      <c r="C305" s="70" t="s">
        <v>430</v>
      </c>
      <c r="D305" s="28" t="s">
        <v>23</v>
      </c>
      <c r="E305" s="29">
        <v>1</v>
      </c>
      <c r="F305" s="56" t="s">
        <v>439</v>
      </c>
      <c r="G305" s="64" t="s">
        <v>440</v>
      </c>
      <c r="H305" s="51" t="s">
        <v>11</v>
      </c>
      <c r="I305" s="45">
        <f>A305/1.5</f>
        <v>7</v>
      </c>
      <c r="J305" s="17">
        <v>5871.42</v>
      </c>
      <c r="K305" s="18">
        <f t="shared" si="18"/>
        <v>41099.94</v>
      </c>
      <c r="L305" s="34"/>
      <c r="M305" s="54" t="s">
        <v>12</v>
      </c>
      <c r="N305" s="37"/>
    </row>
    <row r="306" spans="1:14" ht="12.75" customHeight="1" x14ac:dyDescent="0.3">
      <c r="A306" s="67"/>
      <c r="B306" s="41"/>
      <c r="C306" s="71"/>
      <c r="D306" s="28"/>
      <c r="E306" s="29"/>
      <c r="F306" s="56" t="s">
        <v>441</v>
      </c>
      <c r="G306" s="64" t="s">
        <v>442</v>
      </c>
      <c r="H306" s="51" t="s">
        <v>11</v>
      </c>
      <c r="I306" s="45">
        <f>I305-1</f>
        <v>6</v>
      </c>
      <c r="J306" s="17">
        <v>1720.31</v>
      </c>
      <c r="K306" s="18">
        <f t="shared" si="18"/>
        <v>10321.86</v>
      </c>
      <c r="L306" s="34"/>
      <c r="M306" s="54" t="s">
        <v>12</v>
      </c>
      <c r="N306" s="37"/>
    </row>
    <row r="307" spans="1:14" ht="12.75" customHeight="1" x14ac:dyDescent="0.3">
      <c r="A307" s="67"/>
      <c r="B307" s="41"/>
      <c r="C307" s="71"/>
      <c r="D307" s="28"/>
      <c r="E307" s="29"/>
      <c r="F307" s="56" t="s">
        <v>443</v>
      </c>
      <c r="G307" s="64" t="s">
        <v>444</v>
      </c>
      <c r="H307" s="51" t="s">
        <v>11</v>
      </c>
      <c r="I307" s="45">
        <v>1</v>
      </c>
      <c r="J307" s="17">
        <v>1408.51</v>
      </c>
      <c r="K307" s="18">
        <f t="shared" si="18"/>
        <v>1408.51</v>
      </c>
      <c r="L307" s="34"/>
      <c r="M307" s="54" t="s">
        <v>12</v>
      </c>
      <c r="N307" s="37"/>
    </row>
    <row r="308" spans="1:14" ht="12.75" customHeight="1" x14ac:dyDescent="0.3">
      <c r="A308" s="67"/>
      <c r="B308" s="41"/>
      <c r="C308" s="71"/>
      <c r="D308" s="28"/>
      <c r="E308" s="29"/>
      <c r="F308" s="56" t="s">
        <v>177</v>
      </c>
      <c r="G308" s="64" t="s">
        <v>178</v>
      </c>
      <c r="H308" s="51" t="s">
        <v>11</v>
      </c>
      <c r="I308" s="45">
        <v>1</v>
      </c>
      <c r="J308" s="17">
        <v>1621.91</v>
      </c>
      <c r="K308" s="18">
        <f t="shared" si="18"/>
        <v>1621.91</v>
      </c>
      <c r="L308" s="34"/>
      <c r="M308" s="54"/>
      <c r="N308" s="37"/>
    </row>
    <row r="309" spans="1:14" ht="12.75" customHeight="1" x14ac:dyDescent="0.3">
      <c r="A309" s="67"/>
      <c r="B309" s="41"/>
      <c r="C309" s="71"/>
      <c r="D309" s="28"/>
      <c r="E309" s="29"/>
      <c r="F309" s="56" t="s">
        <v>416</v>
      </c>
      <c r="G309" s="64" t="s">
        <v>417</v>
      </c>
      <c r="H309" s="51" t="s">
        <v>11</v>
      </c>
      <c r="I309" s="45">
        <v>1</v>
      </c>
      <c r="J309" s="17">
        <v>564.96</v>
      </c>
      <c r="K309" s="18">
        <f t="shared" si="18"/>
        <v>564.96</v>
      </c>
      <c r="L309" s="34"/>
      <c r="M309" s="54"/>
      <c r="N309" s="37"/>
    </row>
    <row r="310" spans="1:14" ht="12.75" customHeight="1" x14ac:dyDescent="0.3">
      <c r="A310" s="67"/>
      <c r="B310" s="41"/>
      <c r="C310" s="71"/>
      <c r="D310" s="28"/>
      <c r="E310" s="29"/>
      <c r="F310" s="56" t="s">
        <v>418</v>
      </c>
      <c r="G310" s="64" t="s">
        <v>419</v>
      </c>
      <c r="H310" s="51" t="s">
        <v>11</v>
      </c>
      <c r="I310" s="45">
        <v>1</v>
      </c>
      <c r="J310" s="17">
        <v>661.94</v>
      </c>
      <c r="K310" s="18">
        <f t="shared" si="18"/>
        <v>661.94</v>
      </c>
      <c r="L310" s="34"/>
      <c r="M310" s="54"/>
      <c r="N310" s="37"/>
    </row>
    <row r="311" spans="1:14" ht="12.75" customHeight="1" x14ac:dyDescent="0.3">
      <c r="A311" s="67"/>
      <c r="B311" s="41"/>
      <c r="C311" s="71"/>
      <c r="D311" s="28"/>
      <c r="E311" s="29"/>
      <c r="F311" s="56" t="s">
        <v>445</v>
      </c>
      <c r="G311" s="64" t="s">
        <v>446</v>
      </c>
      <c r="H311" s="51" t="s">
        <v>11</v>
      </c>
      <c r="I311" s="45"/>
      <c r="J311" s="17">
        <v>502.84</v>
      </c>
      <c r="K311" s="18" t="str">
        <f t="shared" si="18"/>
        <v xml:space="preserve"> </v>
      </c>
      <c r="L311" s="34"/>
      <c r="M311" s="54" t="s">
        <v>12</v>
      </c>
      <c r="N311" s="37"/>
    </row>
    <row r="312" spans="1:14" ht="12.75" customHeight="1" x14ac:dyDescent="0.3">
      <c r="A312" s="67"/>
      <c r="B312" s="105"/>
      <c r="C312" s="71"/>
      <c r="D312" s="28"/>
      <c r="E312" s="29"/>
      <c r="F312" s="56"/>
      <c r="G312" s="64"/>
      <c r="H312" s="51"/>
      <c r="I312" s="45"/>
      <c r="J312" s="17"/>
      <c r="K312" s="18"/>
      <c r="L312" s="34"/>
      <c r="M312" s="54"/>
      <c r="N312" s="37"/>
    </row>
    <row r="313" spans="1:14" ht="12.75" customHeight="1" x14ac:dyDescent="0.3">
      <c r="A313" s="67">
        <v>12</v>
      </c>
      <c r="B313" s="103">
        <v>18</v>
      </c>
      <c r="C313" s="70" t="s">
        <v>430</v>
      </c>
      <c r="D313" s="28" t="s">
        <v>23</v>
      </c>
      <c r="E313" s="29">
        <v>1</v>
      </c>
      <c r="F313" s="56" t="s">
        <v>439</v>
      </c>
      <c r="G313" s="64" t="s">
        <v>440</v>
      </c>
      <c r="H313" s="51" t="s">
        <v>11</v>
      </c>
      <c r="I313" s="45">
        <f>A313/1.5</f>
        <v>8</v>
      </c>
      <c r="J313" s="17">
        <v>5871.42</v>
      </c>
      <c r="K313" s="18">
        <f t="shared" si="18"/>
        <v>46971.360000000001</v>
      </c>
      <c r="L313" s="34"/>
      <c r="M313" s="54" t="s">
        <v>12</v>
      </c>
      <c r="N313" s="37"/>
    </row>
    <row r="314" spans="1:14" ht="12.75" customHeight="1" x14ac:dyDescent="0.3">
      <c r="A314" s="67"/>
      <c r="B314" s="41"/>
      <c r="C314" s="71"/>
      <c r="D314" s="28"/>
      <c r="E314" s="29"/>
      <c r="F314" s="56" t="s">
        <v>441</v>
      </c>
      <c r="G314" s="64" t="s">
        <v>442</v>
      </c>
      <c r="H314" s="51" t="s">
        <v>11</v>
      </c>
      <c r="I314" s="45">
        <f>I313-1</f>
        <v>7</v>
      </c>
      <c r="J314" s="17">
        <v>1720.31</v>
      </c>
      <c r="K314" s="18">
        <f t="shared" si="18"/>
        <v>12042.17</v>
      </c>
      <c r="L314" s="34"/>
      <c r="M314" s="54" t="s">
        <v>12</v>
      </c>
      <c r="N314" s="37"/>
    </row>
    <row r="315" spans="1:14" ht="12.75" customHeight="1" x14ac:dyDescent="0.3">
      <c r="A315" s="67"/>
      <c r="B315" s="41"/>
      <c r="C315" s="71"/>
      <c r="D315" s="28"/>
      <c r="E315" s="29"/>
      <c r="F315" s="56" t="s">
        <v>443</v>
      </c>
      <c r="G315" s="64" t="s">
        <v>444</v>
      </c>
      <c r="H315" s="51" t="s">
        <v>11</v>
      </c>
      <c r="I315" s="45">
        <v>1</v>
      </c>
      <c r="J315" s="17">
        <v>1408.51</v>
      </c>
      <c r="K315" s="18">
        <f t="shared" si="18"/>
        <v>1408.51</v>
      </c>
      <c r="L315" s="34"/>
      <c r="M315" s="54" t="s">
        <v>12</v>
      </c>
      <c r="N315" s="37"/>
    </row>
    <row r="316" spans="1:14" ht="12.75" customHeight="1" x14ac:dyDescent="0.3">
      <c r="A316" s="67"/>
      <c r="B316" s="41"/>
      <c r="C316" s="71"/>
      <c r="D316" s="28"/>
      <c r="E316" s="29"/>
      <c r="F316" s="56" t="s">
        <v>177</v>
      </c>
      <c r="G316" s="64" t="s">
        <v>178</v>
      </c>
      <c r="H316" s="51" t="s">
        <v>11</v>
      </c>
      <c r="I316" s="45">
        <v>1</v>
      </c>
      <c r="J316" s="17">
        <v>1621.91</v>
      </c>
      <c r="K316" s="18">
        <f t="shared" si="18"/>
        <v>1621.91</v>
      </c>
      <c r="L316" s="34"/>
      <c r="M316" s="54"/>
      <c r="N316" s="37"/>
    </row>
    <row r="317" spans="1:14" ht="12.75" customHeight="1" x14ac:dyDescent="0.3">
      <c r="A317" s="67"/>
      <c r="B317" s="41"/>
      <c r="C317" s="71"/>
      <c r="D317" s="28"/>
      <c r="E317" s="29"/>
      <c r="F317" s="56" t="s">
        <v>416</v>
      </c>
      <c r="G317" s="64" t="s">
        <v>417</v>
      </c>
      <c r="H317" s="51" t="s">
        <v>11</v>
      </c>
      <c r="I317" s="45">
        <v>1</v>
      </c>
      <c r="J317" s="17">
        <v>564.96</v>
      </c>
      <c r="K317" s="18">
        <f t="shared" si="18"/>
        <v>564.96</v>
      </c>
      <c r="L317" s="34"/>
      <c r="M317" s="54"/>
      <c r="N317" s="37"/>
    </row>
    <row r="318" spans="1:14" ht="12.75" customHeight="1" x14ac:dyDescent="0.3">
      <c r="A318" s="67"/>
      <c r="B318" s="41"/>
      <c r="C318" s="71"/>
      <c r="D318" s="28"/>
      <c r="E318" s="29"/>
      <c r="F318" s="56" t="s">
        <v>418</v>
      </c>
      <c r="G318" s="64" t="s">
        <v>419</v>
      </c>
      <c r="H318" s="51" t="s">
        <v>11</v>
      </c>
      <c r="I318" s="45">
        <v>1</v>
      </c>
      <c r="J318" s="17">
        <v>661.94</v>
      </c>
      <c r="K318" s="18">
        <f t="shared" si="18"/>
        <v>661.94</v>
      </c>
      <c r="L318" s="34"/>
      <c r="M318" s="54"/>
      <c r="N318" s="37"/>
    </row>
    <row r="319" spans="1:14" ht="12.75" customHeight="1" x14ac:dyDescent="0.3">
      <c r="A319" s="67"/>
      <c r="B319" s="41"/>
      <c r="C319" s="71"/>
      <c r="D319" s="28"/>
      <c r="E319" s="29"/>
      <c r="F319" s="56" t="s">
        <v>445</v>
      </c>
      <c r="G319" s="64" t="s">
        <v>446</v>
      </c>
      <c r="H319" s="51" t="s">
        <v>11</v>
      </c>
      <c r="I319" s="45"/>
      <c r="J319" s="17">
        <v>502.84</v>
      </c>
      <c r="K319" s="18" t="str">
        <f t="shared" si="18"/>
        <v xml:space="preserve"> </v>
      </c>
      <c r="L319" s="34"/>
      <c r="M319" s="54" t="s">
        <v>12</v>
      </c>
      <c r="N319" s="37"/>
    </row>
    <row r="320" spans="1:14" ht="12.75" customHeight="1" x14ac:dyDescent="0.3">
      <c r="A320" s="67"/>
      <c r="B320" s="105"/>
      <c r="C320" s="71"/>
      <c r="D320" s="28"/>
      <c r="E320" s="29"/>
      <c r="F320" s="56"/>
      <c r="G320" s="64"/>
      <c r="H320" s="51"/>
      <c r="I320" s="45"/>
      <c r="J320" s="17"/>
      <c r="K320" s="18"/>
      <c r="L320" s="34"/>
      <c r="M320" s="54"/>
      <c r="N320" s="37"/>
    </row>
    <row r="321" spans="1:14" ht="12.75" customHeight="1" x14ac:dyDescent="0.3">
      <c r="A321" s="67">
        <v>3</v>
      </c>
      <c r="B321" s="103">
        <v>20</v>
      </c>
      <c r="C321" s="70" t="s">
        <v>430</v>
      </c>
      <c r="D321" s="28" t="s">
        <v>23</v>
      </c>
      <c r="E321" s="29">
        <v>1</v>
      </c>
      <c r="F321" s="56" t="s">
        <v>447</v>
      </c>
      <c r="G321" s="64" t="s">
        <v>448</v>
      </c>
      <c r="H321" s="51" t="s">
        <v>11</v>
      </c>
      <c r="I321" s="45">
        <f>A321/1.5</f>
        <v>2</v>
      </c>
      <c r="J321" s="17">
        <v>6621.67</v>
      </c>
      <c r="K321" s="18">
        <f t="shared" si="18"/>
        <v>13243.34</v>
      </c>
      <c r="L321" s="34"/>
      <c r="M321" s="54" t="s">
        <v>12</v>
      </c>
      <c r="N321" s="37"/>
    </row>
    <row r="322" spans="1:14" ht="12.75" customHeight="1" x14ac:dyDescent="0.3">
      <c r="A322" s="67"/>
      <c r="B322" s="41"/>
      <c r="C322" s="71"/>
      <c r="D322" s="28"/>
      <c r="E322" s="29"/>
      <c r="F322" s="56" t="s">
        <v>449</v>
      </c>
      <c r="G322" s="64" t="s">
        <v>450</v>
      </c>
      <c r="H322" s="51" t="s">
        <v>11</v>
      </c>
      <c r="I322" s="45">
        <f>I321-1</f>
        <v>1</v>
      </c>
      <c r="J322" s="17">
        <v>2081.09</v>
      </c>
      <c r="K322" s="18">
        <f t="shared" si="18"/>
        <v>2081.09</v>
      </c>
      <c r="L322" s="34"/>
      <c r="M322" s="54" t="s">
        <v>12</v>
      </c>
      <c r="N322" s="37"/>
    </row>
    <row r="323" spans="1:14" ht="12.75" customHeight="1" x14ac:dyDescent="0.3">
      <c r="A323" s="67"/>
      <c r="B323" s="41"/>
      <c r="C323" s="71"/>
      <c r="D323" s="28"/>
      <c r="E323" s="29"/>
      <c r="F323" s="56" t="s">
        <v>451</v>
      </c>
      <c r="G323" s="64" t="s">
        <v>452</v>
      </c>
      <c r="H323" s="51" t="s">
        <v>11</v>
      </c>
      <c r="I323" s="45">
        <v>1</v>
      </c>
      <c r="J323" s="17">
        <v>1572.3</v>
      </c>
      <c r="K323" s="18">
        <f t="shared" si="18"/>
        <v>1572.3</v>
      </c>
      <c r="L323" s="34"/>
      <c r="M323" s="54" t="s">
        <v>12</v>
      </c>
      <c r="N323" s="37"/>
    </row>
    <row r="324" spans="1:14" ht="12.75" customHeight="1" x14ac:dyDescent="0.3">
      <c r="A324" s="67"/>
      <c r="B324" s="41"/>
      <c r="C324" s="71"/>
      <c r="D324" s="28"/>
      <c r="E324" s="29"/>
      <c r="F324" s="56" t="s">
        <v>177</v>
      </c>
      <c r="G324" s="64" t="s">
        <v>178</v>
      </c>
      <c r="H324" s="51" t="s">
        <v>11</v>
      </c>
      <c r="I324" s="45">
        <v>1</v>
      </c>
      <c r="J324" s="17">
        <v>1621.91</v>
      </c>
      <c r="K324" s="18">
        <f t="shared" si="18"/>
        <v>1621.91</v>
      </c>
      <c r="L324" s="34"/>
      <c r="M324" s="54"/>
      <c r="N324" s="37"/>
    </row>
    <row r="325" spans="1:14" ht="12.75" customHeight="1" x14ac:dyDescent="0.3">
      <c r="A325" s="67"/>
      <c r="B325" s="41"/>
      <c r="C325" s="71"/>
      <c r="D325" s="28"/>
      <c r="E325" s="29"/>
      <c r="F325" s="56" t="s">
        <v>416</v>
      </c>
      <c r="G325" s="64" t="s">
        <v>417</v>
      </c>
      <c r="H325" s="51" t="s">
        <v>11</v>
      </c>
      <c r="I325" s="45">
        <v>1</v>
      </c>
      <c r="J325" s="17">
        <v>564.96</v>
      </c>
      <c r="K325" s="18">
        <f t="shared" si="18"/>
        <v>564.96</v>
      </c>
      <c r="L325" s="34"/>
      <c r="M325" s="54"/>
      <c r="N325" s="37"/>
    </row>
    <row r="326" spans="1:14" ht="12.75" customHeight="1" x14ac:dyDescent="0.3">
      <c r="A326" s="67"/>
      <c r="B326" s="41"/>
      <c r="C326" s="71"/>
      <c r="D326" s="28"/>
      <c r="E326" s="29"/>
      <c r="F326" s="56" t="s">
        <v>418</v>
      </c>
      <c r="G326" s="64" t="s">
        <v>419</v>
      </c>
      <c r="H326" s="51" t="s">
        <v>11</v>
      </c>
      <c r="I326" s="45">
        <v>1</v>
      </c>
      <c r="J326" s="17">
        <v>661.94</v>
      </c>
      <c r="K326" s="18">
        <f t="shared" si="18"/>
        <v>661.94</v>
      </c>
      <c r="L326" s="34"/>
      <c r="M326" s="54"/>
      <c r="N326" s="37"/>
    </row>
    <row r="327" spans="1:14" ht="12.75" customHeight="1" x14ac:dyDescent="0.3">
      <c r="A327" s="67"/>
      <c r="B327" s="41"/>
      <c r="C327" s="71"/>
      <c r="D327" s="28"/>
      <c r="E327" s="29"/>
      <c r="F327" s="56" t="s">
        <v>453</v>
      </c>
      <c r="G327" s="64" t="s">
        <v>454</v>
      </c>
      <c r="H327" s="51" t="s">
        <v>11</v>
      </c>
      <c r="I327" s="45"/>
      <c r="J327" s="17">
        <v>609.04</v>
      </c>
      <c r="K327" s="18" t="str">
        <f t="shared" si="18"/>
        <v xml:space="preserve"> </v>
      </c>
      <c r="L327" s="34"/>
      <c r="M327" s="54"/>
      <c r="N327" s="37"/>
    </row>
    <row r="328" spans="1:14" ht="12.75" customHeight="1" x14ac:dyDescent="0.3">
      <c r="A328" s="67"/>
      <c r="B328" s="105"/>
      <c r="C328" s="71"/>
      <c r="D328" s="28"/>
      <c r="E328" s="29"/>
      <c r="F328" s="56"/>
      <c r="G328" s="64"/>
      <c r="H328" s="51"/>
      <c r="I328" s="45"/>
      <c r="J328" s="17"/>
      <c r="K328" s="18"/>
      <c r="L328" s="34"/>
      <c r="M328" s="54"/>
      <c r="N328" s="37"/>
    </row>
    <row r="329" spans="1:14" ht="12.75" customHeight="1" x14ac:dyDescent="0.3">
      <c r="A329" s="67">
        <v>4.5</v>
      </c>
      <c r="B329" s="103">
        <v>20</v>
      </c>
      <c r="C329" s="70" t="s">
        <v>430</v>
      </c>
      <c r="D329" s="28" t="s">
        <v>23</v>
      </c>
      <c r="E329" s="29">
        <v>1</v>
      </c>
      <c r="F329" s="56" t="s">
        <v>447</v>
      </c>
      <c r="G329" s="64" t="s">
        <v>448</v>
      </c>
      <c r="H329" s="51" t="s">
        <v>11</v>
      </c>
      <c r="I329" s="45">
        <f>A329/1.5</f>
        <v>3</v>
      </c>
      <c r="J329" s="17">
        <v>6621.67</v>
      </c>
      <c r="K329" s="18">
        <f t="shared" si="18"/>
        <v>19865.010000000002</v>
      </c>
      <c r="L329" s="34"/>
      <c r="M329" s="54" t="s">
        <v>12</v>
      </c>
      <c r="N329" s="37"/>
    </row>
    <row r="330" spans="1:14" ht="12.75" customHeight="1" x14ac:dyDescent="0.3">
      <c r="A330" s="67"/>
      <c r="B330" s="41"/>
      <c r="C330" s="71"/>
      <c r="D330" s="28"/>
      <c r="E330" s="29"/>
      <c r="F330" s="56" t="s">
        <v>449</v>
      </c>
      <c r="G330" s="64" t="s">
        <v>450</v>
      </c>
      <c r="H330" s="51" t="s">
        <v>11</v>
      </c>
      <c r="I330" s="45">
        <f>I329-1</f>
        <v>2</v>
      </c>
      <c r="J330" s="17">
        <v>2081.09</v>
      </c>
      <c r="K330" s="18">
        <f t="shared" si="18"/>
        <v>4162.18</v>
      </c>
      <c r="L330" s="34"/>
      <c r="M330" s="54" t="s">
        <v>12</v>
      </c>
      <c r="N330" s="37"/>
    </row>
    <row r="331" spans="1:14" ht="12.75" customHeight="1" x14ac:dyDescent="0.3">
      <c r="A331" s="67"/>
      <c r="B331" s="41"/>
      <c r="C331" s="71"/>
      <c r="D331" s="28"/>
      <c r="E331" s="29"/>
      <c r="F331" s="56" t="s">
        <v>451</v>
      </c>
      <c r="G331" s="64" t="s">
        <v>452</v>
      </c>
      <c r="H331" s="51" t="s">
        <v>11</v>
      </c>
      <c r="I331" s="45">
        <v>1</v>
      </c>
      <c r="J331" s="17">
        <v>1572.3</v>
      </c>
      <c r="K331" s="18">
        <f t="shared" si="18"/>
        <v>1572.3</v>
      </c>
      <c r="L331" s="34"/>
      <c r="M331" s="54" t="s">
        <v>12</v>
      </c>
      <c r="N331" s="37"/>
    </row>
    <row r="332" spans="1:14" ht="12.75" customHeight="1" x14ac:dyDescent="0.3">
      <c r="A332" s="67"/>
      <c r="B332" s="41"/>
      <c r="C332" s="71"/>
      <c r="D332" s="28"/>
      <c r="E332" s="29"/>
      <c r="F332" s="56" t="s">
        <v>177</v>
      </c>
      <c r="G332" s="64" t="s">
        <v>178</v>
      </c>
      <c r="H332" s="51" t="s">
        <v>11</v>
      </c>
      <c r="I332" s="45">
        <v>1</v>
      </c>
      <c r="J332" s="17">
        <v>1621.91</v>
      </c>
      <c r="K332" s="18">
        <f t="shared" si="18"/>
        <v>1621.91</v>
      </c>
      <c r="L332" s="34"/>
      <c r="M332" s="54"/>
      <c r="N332" s="37"/>
    </row>
    <row r="333" spans="1:14" ht="12.75" customHeight="1" x14ac:dyDescent="0.3">
      <c r="A333" s="67"/>
      <c r="B333" s="41"/>
      <c r="C333" s="71"/>
      <c r="D333" s="28"/>
      <c r="E333" s="29"/>
      <c r="F333" s="56" t="s">
        <v>416</v>
      </c>
      <c r="G333" s="64" t="s">
        <v>417</v>
      </c>
      <c r="H333" s="51" t="s">
        <v>11</v>
      </c>
      <c r="I333" s="45">
        <v>1</v>
      </c>
      <c r="J333" s="17">
        <v>564.96</v>
      </c>
      <c r="K333" s="18">
        <f t="shared" si="18"/>
        <v>564.96</v>
      </c>
      <c r="L333" s="34"/>
      <c r="M333" s="54"/>
      <c r="N333" s="37"/>
    </row>
    <row r="334" spans="1:14" ht="12.75" customHeight="1" x14ac:dyDescent="0.3">
      <c r="A334" s="67"/>
      <c r="B334" s="41"/>
      <c r="C334" s="71"/>
      <c r="D334" s="28"/>
      <c r="E334" s="29"/>
      <c r="F334" s="56" t="s">
        <v>418</v>
      </c>
      <c r="G334" s="64" t="s">
        <v>419</v>
      </c>
      <c r="H334" s="51" t="s">
        <v>11</v>
      </c>
      <c r="I334" s="45">
        <v>1</v>
      </c>
      <c r="J334" s="17">
        <v>661.94</v>
      </c>
      <c r="K334" s="18">
        <f t="shared" si="18"/>
        <v>661.94</v>
      </c>
      <c r="L334" s="34"/>
      <c r="M334" s="54"/>
      <c r="N334" s="37"/>
    </row>
    <row r="335" spans="1:14" ht="12.75" customHeight="1" x14ac:dyDescent="0.3">
      <c r="A335" s="104"/>
      <c r="B335" s="41"/>
      <c r="C335" s="71"/>
      <c r="D335" s="28"/>
      <c r="E335" s="29"/>
      <c r="F335" s="56" t="s">
        <v>453</v>
      </c>
      <c r="G335" s="64" t="s">
        <v>454</v>
      </c>
      <c r="H335" s="51" t="s">
        <v>11</v>
      </c>
      <c r="I335" s="45"/>
      <c r="J335" s="17">
        <v>609.04</v>
      </c>
      <c r="K335" s="18" t="str">
        <f t="shared" si="18"/>
        <v xml:space="preserve"> </v>
      </c>
      <c r="L335" s="34"/>
      <c r="M335" s="54"/>
      <c r="N335" s="37"/>
    </row>
    <row r="336" spans="1:14" ht="12.75" customHeight="1" x14ac:dyDescent="0.3">
      <c r="A336" s="104"/>
      <c r="B336" s="105"/>
      <c r="C336" s="71"/>
      <c r="D336" s="28"/>
      <c r="E336" s="29"/>
      <c r="F336" s="56"/>
      <c r="G336" s="64"/>
      <c r="H336" s="51"/>
      <c r="I336" s="45"/>
      <c r="J336" s="17"/>
      <c r="K336" s="18"/>
      <c r="L336" s="34"/>
      <c r="M336" s="54"/>
      <c r="N336" s="37"/>
    </row>
    <row r="337" spans="1:14" ht="12.75" customHeight="1" x14ac:dyDescent="0.3">
      <c r="A337" s="67">
        <v>6</v>
      </c>
      <c r="B337" s="103">
        <v>20</v>
      </c>
      <c r="C337" s="70" t="s">
        <v>430</v>
      </c>
      <c r="D337" s="28" t="s">
        <v>23</v>
      </c>
      <c r="E337" s="29">
        <v>1</v>
      </c>
      <c r="F337" s="56" t="s">
        <v>447</v>
      </c>
      <c r="G337" s="64" t="s">
        <v>448</v>
      </c>
      <c r="H337" s="51" t="s">
        <v>11</v>
      </c>
      <c r="I337" s="45">
        <f>A337/1.5</f>
        <v>4</v>
      </c>
      <c r="J337" s="17">
        <v>6621.67</v>
      </c>
      <c r="K337" s="18">
        <f t="shared" si="18"/>
        <v>26486.68</v>
      </c>
      <c r="L337" s="34"/>
      <c r="M337" s="54" t="s">
        <v>12</v>
      </c>
      <c r="N337" s="37"/>
    </row>
    <row r="338" spans="1:14" ht="12.75" customHeight="1" x14ac:dyDescent="0.3">
      <c r="A338" s="67"/>
      <c r="B338" s="41"/>
      <c r="C338" s="71"/>
      <c r="D338" s="28"/>
      <c r="E338" s="29"/>
      <c r="F338" s="56" t="s">
        <v>449</v>
      </c>
      <c r="G338" s="64" t="s">
        <v>450</v>
      </c>
      <c r="H338" s="51" t="s">
        <v>11</v>
      </c>
      <c r="I338" s="45">
        <f>I337-1</f>
        <v>3</v>
      </c>
      <c r="J338" s="17">
        <v>2081.09</v>
      </c>
      <c r="K338" s="18">
        <f t="shared" si="18"/>
        <v>6243.27</v>
      </c>
      <c r="L338" s="34"/>
      <c r="M338" s="54" t="s">
        <v>12</v>
      </c>
      <c r="N338" s="37"/>
    </row>
    <row r="339" spans="1:14" ht="12.75" customHeight="1" x14ac:dyDescent="0.3">
      <c r="A339" s="67"/>
      <c r="B339" s="41"/>
      <c r="C339" s="71"/>
      <c r="D339" s="28"/>
      <c r="E339" s="29"/>
      <c r="F339" s="56" t="s">
        <v>451</v>
      </c>
      <c r="G339" s="64" t="s">
        <v>452</v>
      </c>
      <c r="H339" s="51" t="s">
        <v>11</v>
      </c>
      <c r="I339" s="45">
        <v>1</v>
      </c>
      <c r="J339" s="17">
        <v>1572.3</v>
      </c>
      <c r="K339" s="18">
        <f t="shared" si="18"/>
        <v>1572.3</v>
      </c>
      <c r="L339" s="34"/>
      <c r="M339" s="54" t="s">
        <v>12</v>
      </c>
      <c r="N339" s="37"/>
    </row>
    <row r="340" spans="1:14" ht="12.75" customHeight="1" x14ac:dyDescent="0.3">
      <c r="A340" s="67"/>
      <c r="B340" s="41"/>
      <c r="C340" s="71"/>
      <c r="D340" s="28"/>
      <c r="E340" s="29"/>
      <c r="F340" s="56" t="s">
        <v>177</v>
      </c>
      <c r="G340" s="64" t="s">
        <v>178</v>
      </c>
      <c r="H340" s="51" t="s">
        <v>11</v>
      </c>
      <c r="I340" s="45">
        <v>1</v>
      </c>
      <c r="J340" s="17">
        <v>1621.91</v>
      </c>
      <c r="K340" s="18">
        <f t="shared" si="18"/>
        <v>1621.91</v>
      </c>
      <c r="L340" s="34"/>
      <c r="M340" s="54"/>
      <c r="N340" s="37"/>
    </row>
    <row r="341" spans="1:14" ht="12.75" customHeight="1" x14ac:dyDescent="0.3">
      <c r="A341" s="67"/>
      <c r="B341" s="41"/>
      <c r="C341" s="71"/>
      <c r="D341" s="28"/>
      <c r="E341" s="29"/>
      <c r="F341" s="56" t="s">
        <v>416</v>
      </c>
      <c r="G341" s="64" t="s">
        <v>417</v>
      </c>
      <c r="H341" s="51" t="s">
        <v>11</v>
      </c>
      <c r="I341" s="45">
        <v>1</v>
      </c>
      <c r="J341" s="17">
        <v>564.96</v>
      </c>
      <c r="K341" s="18">
        <f t="shared" si="18"/>
        <v>564.96</v>
      </c>
      <c r="L341" s="34"/>
      <c r="M341" s="54"/>
      <c r="N341" s="37"/>
    </row>
    <row r="342" spans="1:14" ht="12.75" customHeight="1" x14ac:dyDescent="0.3">
      <c r="A342" s="67"/>
      <c r="B342" s="41"/>
      <c r="C342" s="71"/>
      <c r="D342" s="28"/>
      <c r="E342" s="29"/>
      <c r="F342" s="56" t="s">
        <v>418</v>
      </c>
      <c r="G342" s="64" t="s">
        <v>419</v>
      </c>
      <c r="H342" s="51" t="s">
        <v>11</v>
      </c>
      <c r="I342" s="45">
        <v>1</v>
      </c>
      <c r="J342" s="17">
        <v>661.94</v>
      </c>
      <c r="K342" s="18">
        <f t="shared" si="18"/>
        <v>661.94</v>
      </c>
      <c r="L342" s="34"/>
      <c r="M342" s="54"/>
      <c r="N342" s="37"/>
    </row>
    <row r="343" spans="1:14" ht="12.75" customHeight="1" x14ac:dyDescent="0.3">
      <c r="A343" s="67"/>
      <c r="B343" s="41"/>
      <c r="C343" s="71"/>
      <c r="D343" s="28"/>
      <c r="E343" s="29"/>
      <c r="F343" s="56" t="s">
        <v>453</v>
      </c>
      <c r="G343" s="64" t="s">
        <v>454</v>
      </c>
      <c r="H343" s="51" t="s">
        <v>11</v>
      </c>
      <c r="I343" s="45"/>
      <c r="J343" s="17">
        <v>609.04</v>
      </c>
      <c r="K343" s="18" t="str">
        <f t="shared" si="18"/>
        <v xml:space="preserve"> </v>
      </c>
      <c r="L343" s="34"/>
      <c r="M343" s="54"/>
      <c r="N343" s="37"/>
    </row>
    <row r="344" spans="1:14" ht="12.75" customHeight="1" x14ac:dyDescent="0.3">
      <c r="A344" s="67"/>
      <c r="B344" s="105"/>
      <c r="C344" s="71"/>
      <c r="D344" s="28"/>
      <c r="E344" s="29"/>
      <c r="F344" s="56"/>
      <c r="G344" s="64"/>
      <c r="H344" s="51"/>
      <c r="I344" s="45"/>
      <c r="J344" s="17"/>
      <c r="K344" s="18"/>
      <c r="L344" s="34"/>
      <c r="M344" s="54"/>
      <c r="N344" s="37"/>
    </row>
    <row r="345" spans="1:14" ht="12.75" customHeight="1" x14ac:dyDescent="0.3">
      <c r="A345" s="67">
        <v>7.5</v>
      </c>
      <c r="B345" s="103">
        <v>20</v>
      </c>
      <c r="C345" s="70" t="s">
        <v>430</v>
      </c>
      <c r="D345" s="28" t="s">
        <v>23</v>
      </c>
      <c r="E345" s="29">
        <v>1</v>
      </c>
      <c r="F345" s="56" t="s">
        <v>447</v>
      </c>
      <c r="G345" s="64" t="s">
        <v>448</v>
      </c>
      <c r="H345" s="51" t="s">
        <v>11</v>
      </c>
      <c r="I345" s="45">
        <f>A345/1.5</f>
        <v>5</v>
      </c>
      <c r="J345" s="17">
        <v>6621.67</v>
      </c>
      <c r="K345" s="18">
        <f t="shared" si="18"/>
        <v>33108.35</v>
      </c>
      <c r="L345" s="34"/>
      <c r="M345" s="54" t="s">
        <v>12</v>
      </c>
      <c r="N345" s="37"/>
    </row>
    <row r="346" spans="1:14" ht="12.75" customHeight="1" x14ac:dyDescent="0.3">
      <c r="A346" s="67"/>
      <c r="B346" s="41"/>
      <c r="C346" s="71"/>
      <c r="D346" s="28"/>
      <c r="E346" s="29"/>
      <c r="F346" s="56" t="s">
        <v>449</v>
      </c>
      <c r="G346" s="64" t="s">
        <v>450</v>
      </c>
      <c r="H346" s="51" t="s">
        <v>11</v>
      </c>
      <c r="I346" s="45">
        <f>I345-1</f>
        <v>4</v>
      </c>
      <c r="J346" s="17">
        <v>2081.09</v>
      </c>
      <c r="K346" s="18">
        <f t="shared" ref="K346:K367" si="19">IF(I346,IF(ISNUMBER(J346),J346*I346," ")," ")</f>
        <v>8324.36</v>
      </c>
      <c r="L346" s="34"/>
      <c r="M346" s="54" t="s">
        <v>12</v>
      </c>
      <c r="N346" s="37"/>
    </row>
    <row r="347" spans="1:14" ht="12.75" customHeight="1" x14ac:dyDescent="0.3">
      <c r="A347" s="67"/>
      <c r="B347" s="41"/>
      <c r="C347" s="71"/>
      <c r="D347" s="28"/>
      <c r="E347" s="29"/>
      <c r="F347" s="56" t="s">
        <v>451</v>
      </c>
      <c r="G347" s="64" t="s">
        <v>452</v>
      </c>
      <c r="H347" s="51" t="s">
        <v>11</v>
      </c>
      <c r="I347" s="45">
        <v>1</v>
      </c>
      <c r="J347" s="17">
        <v>1572.3</v>
      </c>
      <c r="K347" s="18">
        <f t="shared" si="19"/>
        <v>1572.3</v>
      </c>
      <c r="L347" s="34"/>
      <c r="M347" s="54" t="s">
        <v>12</v>
      </c>
      <c r="N347" s="37"/>
    </row>
    <row r="348" spans="1:14" ht="12.75" customHeight="1" x14ac:dyDescent="0.3">
      <c r="A348" s="67"/>
      <c r="B348" s="41"/>
      <c r="C348" s="71"/>
      <c r="D348" s="28"/>
      <c r="E348" s="29"/>
      <c r="F348" s="56" t="s">
        <v>177</v>
      </c>
      <c r="G348" s="64" t="s">
        <v>178</v>
      </c>
      <c r="H348" s="51" t="s">
        <v>11</v>
      </c>
      <c r="I348" s="45">
        <v>1</v>
      </c>
      <c r="J348" s="17">
        <v>1621.91</v>
      </c>
      <c r="K348" s="18">
        <f t="shared" si="19"/>
        <v>1621.91</v>
      </c>
      <c r="L348" s="34"/>
      <c r="M348" s="54"/>
      <c r="N348" s="37"/>
    </row>
    <row r="349" spans="1:14" ht="12.75" customHeight="1" x14ac:dyDescent="0.3">
      <c r="A349" s="67"/>
      <c r="B349" s="41"/>
      <c r="C349" s="71"/>
      <c r="D349" s="28"/>
      <c r="E349" s="29"/>
      <c r="F349" s="56" t="s">
        <v>416</v>
      </c>
      <c r="G349" s="64" t="s">
        <v>417</v>
      </c>
      <c r="H349" s="51" t="s">
        <v>11</v>
      </c>
      <c r="I349" s="45">
        <v>1</v>
      </c>
      <c r="J349" s="17">
        <v>564.96</v>
      </c>
      <c r="K349" s="18">
        <f t="shared" si="19"/>
        <v>564.96</v>
      </c>
      <c r="L349" s="34"/>
      <c r="M349" s="54"/>
      <c r="N349" s="37"/>
    </row>
    <row r="350" spans="1:14" ht="12.75" customHeight="1" x14ac:dyDescent="0.3">
      <c r="A350" s="67"/>
      <c r="B350" s="41"/>
      <c r="C350" s="71"/>
      <c r="D350" s="28"/>
      <c r="E350" s="29"/>
      <c r="F350" s="56" t="s">
        <v>418</v>
      </c>
      <c r="G350" s="64" t="s">
        <v>419</v>
      </c>
      <c r="H350" s="51" t="s">
        <v>11</v>
      </c>
      <c r="I350" s="45">
        <v>1</v>
      </c>
      <c r="J350" s="17">
        <v>661.94</v>
      </c>
      <c r="K350" s="18">
        <f t="shared" si="19"/>
        <v>661.94</v>
      </c>
      <c r="L350" s="34"/>
      <c r="M350" s="54"/>
      <c r="N350" s="37"/>
    </row>
    <row r="351" spans="1:14" ht="12.75" customHeight="1" x14ac:dyDescent="0.3">
      <c r="A351" s="67"/>
      <c r="B351" s="41"/>
      <c r="C351" s="71"/>
      <c r="D351" s="28"/>
      <c r="E351" s="29"/>
      <c r="F351" s="56" t="s">
        <v>453</v>
      </c>
      <c r="G351" s="64" t="s">
        <v>454</v>
      </c>
      <c r="H351" s="51" t="s">
        <v>11</v>
      </c>
      <c r="I351" s="45"/>
      <c r="J351" s="17">
        <v>609.04</v>
      </c>
      <c r="K351" s="18" t="str">
        <f t="shared" si="19"/>
        <v xml:space="preserve"> </v>
      </c>
      <c r="L351" s="34"/>
      <c r="M351" s="54"/>
      <c r="N351" s="37"/>
    </row>
    <row r="352" spans="1:14" ht="12.75" customHeight="1" x14ac:dyDescent="0.3">
      <c r="A352" s="67"/>
      <c r="B352" s="105"/>
      <c r="C352" s="71"/>
      <c r="D352" s="28"/>
      <c r="E352" s="29"/>
      <c r="F352" s="56"/>
      <c r="G352" s="64"/>
      <c r="H352" s="51"/>
      <c r="I352" s="45"/>
      <c r="J352" s="17"/>
      <c r="K352" s="18"/>
      <c r="L352" s="34"/>
      <c r="M352" s="54"/>
      <c r="N352" s="37"/>
    </row>
    <row r="353" spans="1:14" ht="12.75" customHeight="1" x14ac:dyDescent="0.3">
      <c r="A353" s="67">
        <v>9</v>
      </c>
      <c r="B353" s="103">
        <v>20</v>
      </c>
      <c r="C353" s="70" t="s">
        <v>430</v>
      </c>
      <c r="D353" s="28" t="s">
        <v>23</v>
      </c>
      <c r="E353" s="29">
        <v>1</v>
      </c>
      <c r="F353" s="56" t="s">
        <v>447</v>
      </c>
      <c r="G353" s="64" t="s">
        <v>448</v>
      </c>
      <c r="H353" s="51" t="s">
        <v>11</v>
      </c>
      <c r="I353" s="45">
        <f>A353/1.5</f>
        <v>6</v>
      </c>
      <c r="J353" s="17">
        <v>6621.67</v>
      </c>
      <c r="K353" s="18">
        <f t="shared" si="19"/>
        <v>39730.020000000004</v>
      </c>
      <c r="L353" s="34"/>
      <c r="M353" s="54" t="s">
        <v>12</v>
      </c>
      <c r="N353" s="37"/>
    </row>
    <row r="354" spans="1:14" ht="12.75" customHeight="1" x14ac:dyDescent="0.3">
      <c r="A354" s="67"/>
      <c r="B354" s="41"/>
      <c r="C354" s="71"/>
      <c r="D354" s="28"/>
      <c r="E354" s="29"/>
      <c r="F354" s="56" t="s">
        <v>449</v>
      </c>
      <c r="G354" s="64" t="s">
        <v>450</v>
      </c>
      <c r="H354" s="51" t="s">
        <v>11</v>
      </c>
      <c r="I354" s="45">
        <f>I353-1</f>
        <v>5</v>
      </c>
      <c r="J354" s="17">
        <v>2081.09</v>
      </c>
      <c r="K354" s="18">
        <f t="shared" si="19"/>
        <v>10405.450000000001</v>
      </c>
      <c r="L354" s="34"/>
      <c r="M354" s="54" t="s">
        <v>12</v>
      </c>
      <c r="N354" s="37"/>
    </row>
    <row r="355" spans="1:14" ht="12.75" customHeight="1" x14ac:dyDescent="0.3">
      <c r="A355" s="67"/>
      <c r="B355" s="41"/>
      <c r="C355" s="71"/>
      <c r="D355" s="28"/>
      <c r="E355" s="29"/>
      <c r="F355" s="56" t="s">
        <v>451</v>
      </c>
      <c r="G355" s="64" t="s">
        <v>452</v>
      </c>
      <c r="H355" s="51" t="s">
        <v>11</v>
      </c>
      <c r="I355" s="45">
        <v>1</v>
      </c>
      <c r="J355" s="17">
        <v>1572.3</v>
      </c>
      <c r="K355" s="18">
        <f t="shared" si="19"/>
        <v>1572.3</v>
      </c>
      <c r="L355" s="34"/>
      <c r="M355" s="54" t="s">
        <v>12</v>
      </c>
      <c r="N355" s="37"/>
    </row>
    <row r="356" spans="1:14" ht="12.75" customHeight="1" x14ac:dyDescent="0.3">
      <c r="A356" s="67"/>
      <c r="B356" s="41"/>
      <c r="C356" s="71"/>
      <c r="D356" s="28"/>
      <c r="E356" s="29"/>
      <c r="F356" s="56" t="s">
        <v>177</v>
      </c>
      <c r="G356" s="64" t="s">
        <v>178</v>
      </c>
      <c r="H356" s="51" t="s">
        <v>11</v>
      </c>
      <c r="I356" s="45">
        <v>1</v>
      </c>
      <c r="J356" s="17">
        <v>1621.91</v>
      </c>
      <c r="K356" s="18">
        <f t="shared" si="19"/>
        <v>1621.91</v>
      </c>
      <c r="L356" s="34"/>
      <c r="M356" s="54"/>
      <c r="N356" s="37"/>
    </row>
    <row r="357" spans="1:14" ht="12.75" customHeight="1" x14ac:dyDescent="0.3">
      <c r="A357" s="67"/>
      <c r="B357" s="41"/>
      <c r="C357" s="71"/>
      <c r="D357" s="28"/>
      <c r="E357" s="29"/>
      <c r="F357" s="56" t="s">
        <v>416</v>
      </c>
      <c r="G357" s="64" t="s">
        <v>417</v>
      </c>
      <c r="H357" s="51" t="s">
        <v>11</v>
      </c>
      <c r="I357" s="45">
        <v>1</v>
      </c>
      <c r="J357" s="17">
        <v>564.96</v>
      </c>
      <c r="K357" s="18">
        <f t="shared" si="19"/>
        <v>564.96</v>
      </c>
      <c r="L357" s="34"/>
      <c r="M357" s="54"/>
      <c r="N357" s="37"/>
    </row>
    <row r="358" spans="1:14" ht="12.75" customHeight="1" x14ac:dyDescent="0.3">
      <c r="A358" s="67"/>
      <c r="B358" s="41"/>
      <c r="C358" s="71"/>
      <c r="D358" s="28"/>
      <c r="E358" s="29"/>
      <c r="F358" s="56" t="s">
        <v>418</v>
      </c>
      <c r="G358" s="64" t="s">
        <v>419</v>
      </c>
      <c r="H358" s="51" t="s">
        <v>11</v>
      </c>
      <c r="I358" s="45">
        <v>1</v>
      </c>
      <c r="J358" s="17">
        <v>661.94</v>
      </c>
      <c r="K358" s="18">
        <f t="shared" si="19"/>
        <v>661.94</v>
      </c>
      <c r="L358" s="34"/>
      <c r="M358" s="54"/>
      <c r="N358" s="37"/>
    </row>
    <row r="359" spans="1:14" ht="12.75" customHeight="1" x14ac:dyDescent="0.3">
      <c r="A359" s="67"/>
      <c r="B359" s="41"/>
      <c r="C359" s="71"/>
      <c r="D359" s="28"/>
      <c r="E359" s="29"/>
      <c r="F359" s="56" t="s">
        <v>453</v>
      </c>
      <c r="G359" s="64" t="s">
        <v>454</v>
      </c>
      <c r="H359" s="51" t="s">
        <v>11</v>
      </c>
      <c r="I359" s="45"/>
      <c r="J359" s="17">
        <v>609.04</v>
      </c>
      <c r="K359" s="18" t="str">
        <f t="shared" si="19"/>
        <v xml:space="preserve"> </v>
      </c>
      <c r="L359" s="34"/>
      <c r="M359" s="54"/>
      <c r="N359" s="37"/>
    </row>
    <row r="360" spans="1:14" ht="12.75" customHeight="1" x14ac:dyDescent="0.3">
      <c r="A360" s="67"/>
      <c r="B360" s="105"/>
      <c r="C360" s="71"/>
      <c r="D360" s="28"/>
      <c r="E360" s="29"/>
      <c r="F360" s="56"/>
      <c r="G360" s="64"/>
      <c r="H360" s="51"/>
      <c r="I360" s="45"/>
      <c r="J360" s="17"/>
      <c r="K360" s="18"/>
      <c r="L360" s="34"/>
      <c r="M360" s="54"/>
      <c r="N360" s="37"/>
    </row>
    <row r="361" spans="1:14" ht="12.75" customHeight="1" x14ac:dyDescent="0.3">
      <c r="A361" s="67">
        <v>10.5</v>
      </c>
      <c r="B361" s="103">
        <v>20</v>
      </c>
      <c r="C361" s="70" t="s">
        <v>430</v>
      </c>
      <c r="D361" s="28" t="s">
        <v>23</v>
      </c>
      <c r="E361" s="29">
        <v>1</v>
      </c>
      <c r="F361" s="56" t="s">
        <v>447</v>
      </c>
      <c r="G361" s="64" t="s">
        <v>448</v>
      </c>
      <c r="H361" s="51" t="s">
        <v>11</v>
      </c>
      <c r="I361" s="45">
        <f>A361/1.5</f>
        <v>7</v>
      </c>
      <c r="J361" s="17">
        <v>6621.67</v>
      </c>
      <c r="K361" s="18">
        <f t="shared" si="19"/>
        <v>46351.69</v>
      </c>
      <c r="L361" s="34"/>
      <c r="M361" s="54" t="s">
        <v>12</v>
      </c>
      <c r="N361" s="37"/>
    </row>
    <row r="362" spans="1:14" ht="12.75" customHeight="1" x14ac:dyDescent="0.3">
      <c r="A362" s="67"/>
      <c r="B362" s="41"/>
      <c r="C362" s="71"/>
      <c r="D362" s="28"/>
      <c r="E362" s="29"/>
      <c r="F362" s="56" t="s">
        <v>449</v>
      </c>
      <c r="G362" s="64" t="s">
        <v>450</v>
      </c>
      <c r="H362" s="51" t="s">
        <v>11</v>
      </c>
      <c r="I362" s="45">
        <f>I361-1</f>
        <v>6</v>
      </c>
      <c r="J362" s="17">
        <v>2081.09</v>
      </c>
      <c r="K362" s="18">
        <f t="shared" si="19"/>
        <v>12486.54</v>
      </c>
      <c r="L362" s="34"/>
      <c r="M362" s="54" t="s">
        <v>12</v>
      </c>
      <c r="N362" s="37"/>
    </row>
    <row r="363" spans="1:14" ht="12.75" customHeight="1" x14ac:dyDescent="0.3">
      <c r="A363" s="67"/>
      <c r="B363" s="41"/>
      <c r="C363" s="71"/>
      <c r="D363" s="28"/>
      <c r="E363" s="29"/>
      <c r="F363" s="56" t="s">
        <v>451</v>
      </c>
      <c r="G363" s="64" t="s">
        <v>452</v>
      </c>
      <c r="H363" s="51" t="s">
        <v>11</v>
      </c>
      <c r="I363" s="45">
        <v>1</v>
      </c>
      <c r="J363" s="17">
        <v>1572.3</v>
      </c>
      <c r="K363" s="18">
        <f t="shared" si="19"/>
        <v>1572.3</v>
      </c>
      <c r="L363" s="34"/>
      <c r="M363" s="54" t="s">
        <v>12</v>
      </c>
      <c r="N363" s="37"/>
    </row>
    <row r="364" spans="1:14" ht="12.75" customHeight="1" x14ac:dyDescent="0.3">
      <c r="A364" s="67"/>
      <c r="B364" s="41"/>
      <c r="C364" s="71"/>
      <c r="D364" s="28"/>
      <c r="E364" s="29"/>
      <c r="F364" s="56" t="s">
        <v>177</v>
      </c>
      <c r="G364" s="64" t="s">
        <v>178</v>
      </c>
      <c r="H364" s="51" t="s">
        <v>11</v>
      </c>
      <c r="I364" s="45">
        <v>1</v>
      </c>
      <c r="J364" s="17">
        <v>1621.91</v>
      </c>
      <c r="K364" s="18">
        <f t="shared" si="19"/>
        <v>1621.91</v>
      </c>
      <c r="L364" s="34"/>
      <c r="M364" s="54"/>
      <c r="N364" s="37"/>
    </row>
    <row r="365" spans="1:14" ht="12.75" customHeight="1" x14ac:dyDescent="0.3">
      <c r="A365" s="67"/>
      <c r="B365" s="41"/>
      <c r="C365" s="71"/>
      <c r="D365" s="28"/>
      <c r="E365" s="29"/>
      <c r="F365" s="56" t="s">
        <v>416</v>
      </c>
      <c r="G365" s="64" t="s">
        <v>417</v>
      </c>
      <c r="H365" s="51" t="s">
        <v>11</v>
      </c>
      <c r="I365" s="45">
        <v>1</v>
      </c>
      <c r="J365" s="17">
        <v>564.96</v>
      </c>
      <c r="K365" s="18">
        <f t="shared" si="19"/>
        <v>564.96</v>
      </c>
      <c r="L365" s="34"/>
      <c r="M365" s="54"/>
      <c r="N365" s="37"/>
    </row>
    <row r="366" spans="1:14" ht="12.75" customHeight="1" x14ac:dyDescent="0.3">
      <c r="A366" s="67"/>
      <c r="B366" s="41"/>
      <c r="C366" s="71"/>
      <c r="D366" s="28"/>
      <c r="E366" s="29"/>
      <c r="F366" s="56" t="s">
        <v>418</v>
      </c>
      <c r="G366" s="64" t="s">
        <v>419</v>
      </c>
      <c r="H366" s="51" t="s">
        <v>11</v>
      </c>
      <c r="I366" s="45">
        <v>1</v>
      </c>
      <c r="J366" s="17">
        <v>661.94</v>
      </c>
      <c r="K366" s="18">
        <f t="shared" si="19"/>
        <v>661.94</v>
      </c>
      <c r="L366" s="34"/>
      <c r="M366" s="54"/>
      <c r="N366" s="37"/>
    </row>
    <row r="367" spans="1:14" ht="12.75" customHeight="1" x14ac:dyDescent="0.3">
      <c r="A367" s="67"/>
      <c r="B367" s="41"/>
      <c r="C367" s="71"/>
      <c r="D367" s="28"/>
      <c r="E367" s="29"/>
      <c r="F367" s="56" t="s">
        <v>453</v>
      </c>
      <c r="G367" s="64" t="s">
        <v>454</v>
      </c>
      <c r="H367" s="51" t="s">
        <v>11</v>
      </c>
      <c r="I367" s="45"/>
      <c r="J367" s="17">
        <v>609.04</v>
      </c>
      <c r="K367" s="18" t="str">
        <f t="shared" si="19"/>
        <v xml:space="preserve"> </v>
      </c>
      <c r="L367" s="34"/>
      <c r="M367" s="54"/>
      <c r="N367" s="37"/>
    </row>
    <row r="368" spans="1:14" ht="12.75" customHeight="1" x14ac:dyDescent="0.3">
      <c r="A368" s="67"/>
      <c r="B368" s="105"/>
      <c r="C368" s="71"/>
      <c r="D368" s="28"/>
      <c r="E368" s="29"/>
      <c r="F368" s="56"/>
      <c r="G368" s="64"/>
      <c r="H368" s="51"/>
      <c r="I368" s="45"/>
      <c r="J368" s="17"/>
      <c r="K368" s="18"/>
      <c r="L368" s="34"/>
      <c r="M368" s="54"/>
      <c r="N368" s="37"/>
    </row>
    <row r="369" spans="1:14" ht="12.75" customHeight="1" x14ac:dyDescent="0.3">
      <c r="A369" s="67">
        <v>12</v>
      </c>
      <c r="B369" s="103">
        <v>20</v>
      </c>
      <c r="C369" s="70" t="s">
        <v>430</v>
      </c>
      <c r="D369" s="28" t="s">
        <v>23</v>
      </c>
      <c r="E369" s="29">
        <v>1</v>
      </c>
      <c r="F369" s="56" t="s">
        <v>447</v>
      </c>
      <c r="G369" s="64" t="s">
        <v>448</v>
      </c>
      <c r="H369" s="51" t="s">
        <v>11</v>
      </c>
      <c r="I369" s="45">
        <f>A369/1.5</f>
        <v>8</v>
      </c>
      <c r="J369" s="17">
        <v>6621.67</v>
      </c>
      <c r="K369" s="18">
        <f t="shared" ref="K369:K432" si="20">IF(I369,IF(ISNUMBER(J369),J369*I369," ")," ")</f>
        <v>52973.36</v>
      </c>
      <c r="L369" s="34"/>
      <c r="M369" s="54" t="s">
        <v>12</v>
      </c>
      <c r="N369" s="37"/>
    </row>
    <row r="370" spans="1:14" ht="12.75" customHeight="1" x14ac:dyDescent="0.3">
      <c r="A370" s="67"/>
      <c r="B370" s="41"/>
      <c r="C370" s="71"/>
      <c r="D370" s="28"/>
      <c r="E370" s="29"/>
      <c r="F370" s="56" t="s">
        <v>449</v>
      </c>
      <c r="G370" s="64" t="s">
        <v>450</v>
      </c>
      <c r="H370" s="51" t="s">
        <v>11</v>
      </c>
      <c r="I370" s="45">
        <f>I369-1</f>
        <v>7</v>
      </c>
      <c r="J370" s="17">
        <v>2081.09</v>
      </c>
      <c r="K370" s="18">
        <f t="shared" si="20"/>
        <v>14567.630000000001</v>
      </c>
      <c r="L370" s="34"/>
      <c r="M370" s="54" t="s">
        <v>12</v>
      </c>
      <c r="N370" s="37"/>
    </row>
    <row r="371" spans="1:14" ht="12.75" customHeight="1" x14ac:dyDescent="0.3">
      <c r="A371" s="67"/>
      <c r="B371" s="41"/>
      <c r="C371" s="71"/>
      <c r="D371" s="28"/>
      <c r="E371" s="29"/>
      <c r="F371" s="56" t="s">
        <v>451</v>
      </c>
      <c r="G371" s="64" t="s">
        <v>452</v>
      </c>
      <c r="H371" s="51" t="s">
        <v>11</v>
      </c>
      <c r="I371" s="45">
        <v>1</v>
      </c>
      <c r="J371" s="17">
        <v>1572.3</v>
      </c>
      <c r="K371" s="18">
        <f t="shared" si="20"/>
        <v>1572.3</v>
      </c>
      <c r="L371" s="34"/>
      <c r="M371" s="54" t="s">
        <v>12</v>
      </c>
      <c r="N371" s="37"/>
    </row>
    <row r="372" spans="1:14" ht="12.75" customHeight="1" x14ac:dyDescent="0.3">
      <c r="A372" s="67"/>
      <c r="B372" s="41"/>
      <c r="C372" s="71"/>
      <c r="D372" s="28"/>
      <c r="E372" s="29"/>
      <c r="F372" s="56" t="s">
        <v>177</v>
      </c>
      <c r="G372" s="64" t="s">
        <v>178</v>
      </c>
      <c r="H372" s="51" t="s">
        <v>11</v>
      </c>
      <c r="I372" s="45">
        <v>1</v>
      </c>
      <c r="J372" s="17">
        <v>1621.91</v>
      </c>
      <c r="K372" s="18">
        <f t="shared" si="20"/>
        <v>1621.91</v>
      </c>
      <c r="L372" s="34"/>
      <c r="M372" s="54" t="s">
        <v>12</v>
      </c>
      <c r="N372" s="37"/>
    </row>
    <row r="373" spans="1:14" ht="12.75" customHeight="1" x14ac:dyDescent="0.3">
      <c r="A373" s="67"/>
      <c r="B373" s="41"/>
      <c r="C373" s="71"/>
      <c r="D373" s="28"/>
      <c r="E373" s="29"/>
      <c r="F373" s="56" t="s">
        <v>416</v>
      </c>
      <c r="G373" s="64" t="s">
        <v>417</v>
      </c>
      <c r="H373" s="51" t="s">
        <v>11</v>
      </c>
      <c r="I373" s="45">
        <v>1</v>
      </c>
      <c r="J373" s="17">
        <v>564.96</v>
      </c>
      <c r="K373" s="18">
        <f t="shared" si="20"/>
        <v>564.96</v>
      </c>
      <c r="L373" s="34"/>
      <c r="M373" s="54"/>
      <c r="N373" s="37"/>
    </row>
    <row r="374" spans="1:14" ht="12.75" customHeight="1" x14ac:dyDescent="0.3">
      <c r="A374" s="67"/>
      <c r="B374" s="41"/>
      <c r="C374" s="71"/>
      <c r="D374" s="28"/>
      <c r="E374" s="29"/>
      <c r="F374" s="56" t="s">
        <v>418</v>
      </c>
      <c r="G374" s="64" t="s">
        <v>419</v>
      </c>
      <c r="H374" s="51" t="s">
        <v>11</v>
      </c>
      <c r="I374" s="45">
        <v>1</v>
      </c>
      <c r="J374" s="17">
        <v>661.94</v>
      </c>
      <c r="K374" s="18">
        <f t="shared" si="20"/>
        <v>661.94</v>
      </c>
      <c r="L374" s="34"/>
      <c r="M374" s="54"/>
      <c r="N374" s="37"/>
    </row>
    <row r="375" spans="1:14" ht="12.75" customHeight="1" x14ac:dyDescent="0.3">
      <c r="A375" s="67"/>
      <c r="B375" s="41"/>
      <c r="C375" s="71"/>
      <c r="D375" s="28"/>
      <c r="E375" s="29"/>
      <c r="F375" s="56" t="s">
        <v>453</v>
      </c>
      <c r="G375" s="64" t="s">
        <v>454</v>
      </c>
      <c r="H375" s="51" t="s">
        <v>11</v>
      </c>
      <c r="I375" s="45"/>
      <c r="J375" s="17">
        <v>609.04</v>
      </c>
      <c r="K375" s="18" t="str">
        <f t="shared" si="20"/>
        <v xml:space="preserve"> </v>
      </c>
      <c r="L375" s="34"/>
      <c r="M375" s="54"/>
      <c r="N375" s="37"/>
    </row>
    <row r="376" spans="1:14" ht="12.75" customHeight="1" x14ac:dyDescent="0.3">
      <c r="A376" s="6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20"/>
        <v xml:space="preserve"> </v>
      </c>
      <c r="L376" s="34"/>
      <c r="M376" s="54"/>
      <c r="N376" s="37"/>
    </row>
    <row r="377" spans="1:14" ht="12.75" customHeight="1" x14ac:dyDescent="0.3">
      <c r="A377" s="67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20"/>
        <v xml:space="preserve"> </v>
      </c>
      <c r="L377" s="34"/>
      <c r="M377" s="54"/>
      <c r="N377" s="37"/>
    </row>
    <row r="378" spans="1:14" ht="12.75" customHeight="1" x14ac:dyDescent="0.3">
      <c r="A378" s="6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20"/>
        <v xml:space="preserve"> </v>
      </c>
      <c r="L378" s="34"/>
      <c r="M378" s="54"/>
      <c r="N378" s="37"/>
    </row>
    <row r="379" spans="1:14" ht="12.75" customHeight="1" x14ac:dyDescent="0.3">
      <c r="A379" s="6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20"/>
        <v xml:space="preserve"> </v>
      </c>
      <c r="L379" s="34"/>
      <c r="M379" s="54"/>
      <c r="N379" s="37"/>
    </row>
    <row r="380" spans="1:14" ht="12.75" customHeight="1" x14ac:dyDescent="0.3">
      <c r="A380" s="6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20"/>
        <v xml:space="preserve"> </v>
      </c>
      <c r="L380" s="34"/>
      <c r="M380" s="54"/>
      <c r="N380" s="37"/>
    </row>
    <row r="381" spans="1:14" ht="12.75" customHeight="1" x14ac:dyDescent="0.3">
      <c r="A381" s="6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20"/>
        <v xml:space="preserve"> </v>
      </c>
      <c r="L381" s="34"/>
      <c r="M381" s="54"/>
      <c r="N381" s="37"/>
    </row>
    <row r="382" spans="1:14" ht="12.75" customHeight="1" x14ac:dyDescent="0.3">
      <c r="A382" s="6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20"/>
        <v xml:space="preserve"> </v>
      </c>
      <c r="L382" s="34"/>
      <c r="M382" s="54"/>
      <c r="N382" s="37"/>
    </row>
    <row r="383" spans="1:14" ht="12.75" customHeight="1" x14ac:dyDescent="0.3">
      <c r="A383" s="6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20"/>
        <v xml:space="preserve"> </v>
      </c>
      <c r="L383" s="34"/>
      <c r="M383" s="54"/>
      <c r="N383" s="37"/>
    </row>
    <row r="384" spans="1:14" ht="12.75" customHeight="1" x14ac:dyDescent="0.3">
      <c r="A384" s="6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20"/>
        <v xml:space="preserve"> </v>
      </c>
      <c r="L384" s="34"/>
      <c r="M384" s="54"/>
      <c r="N384" s="37"/>
    </row>
    <row r="385" spans="1:14" ht="12.75" customHeight="1" x14ac:dyDescent="0.3">
      <c r="A385" s="6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20"/>
        <v xml:space="preserve"> </v>
      </c>
      <c r="L385" s="34"/>
      <c r="M385" s="54"/>
      <c r="N385" s="37"/>
    </row>
    <row r="386" spans="1:14" ht="12.75" customHeight="1" x14ac:dyDescent="0.3">
      <c r="A386" s="6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20"/>
        <v xml:space="preserve"> </v>
      </c>
      <c r="L386" s="34"/>
      <c r="M386" s="54"/>
      <c r="N386" s="37"/>
    </row>
    <row r="387" spans="1:14" ht="12.75" customHeight="1" x14ac:dyDescent="0.3">
      <c r="A387" s="6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20"/>
        <v xml:space="preserve"> </v>
      </c>
      <c r="L387" s="34"/>
      <c r="M387" s="54"/>
      <c r="N387" s="37"/>
    </row>
    <row r="388" spans="1:14" ht="12.75" customHeight="1" x14ac:dyDescent="0.3">
      <c r="A388" s="6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20"/>
        <v xml:space="preserve"> </v>
      </c>
      <c r="L388" s="34"/>
      <c r="M388" s="54"/>
      <c r="N388" s="37"/>
    </row>
    <row r="389" spans="1:14" ht="12.75" customHeight="1" x14ac:dyDescent="0.3">
      <c r="A389" s="6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20"/>
        <v xml:space="preserve"> </v>
      </c>
      <c r="L389" s="34"/>
      <c r="M389" s="54"/>
      <c r="N389" s="37"/>
    </row>
    <row r="390" spans="1:14" ht="12.75" customHeight="1" x14ac:dyDescent="0.3">
      <c r="A390" s="6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20"/>
        <v xml:space="preserve"> </v>
      </c>
      <c r="L390" s="34"/>
      <c r="M390" s="54"/>
      <c r="N390" s="37"/>
    </row>
    <row r="391" spans="1:14" ht="12.75" customHeight="1" x14ac:dyDescent="0.3">
      <c r="A391" s="6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si="20"/>
        <v xml:space="preserve"> </v>
      </c>
      <c r="L391" s="34"/>
      <c r="M391" s="54"/>
      <c r="N391" s="37"/>
    </row>
    <row r="392" spans="1:14" ht="12.75" customHeight="1" x14ac:dyDescent="0.3">
      <c r="A392" s="6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20"/>
        <v xml:space="preserve"> </v>
      </c>
      <c r="L392" s="34"/>
      <c r="M392" s="54"/>
      <c r="N392" s="37"/>
    </row>
    <row r="393" spans="1:14" ht="12.75" customHeight="1" x14ac:dyDescent="0.3">
      <c r="A393" s="6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20"/>
        <v xml:space="preserve"> </v>
      </c>
      <c r="L393" s="34"/>
      <c r="M393" s="54"/>
      <c r="N393" s="37"/>
    </row>
    <row r="394" spans="1:14" ht="12.75" customHeight="1" x14ac:dyDescent="0.3">
      <c r="A394" s="6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20"/>
        <v xml:space="preserve"> </v>
      </c>
      <c r="L394" s="34"/>
      <c r="M394" s="54"/>
      <c r="N394" s="37"/>
    </row>
    <row r="395" spans="1:14" ht="12.75" customHeight="1" x14ac:dyDescent="0.3">
      <c r="A395" s="6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20"/>
        <v xml:space="preserve"> </v>
      </c>
      <c r="L395" s="34"/>
      <c r="M395" s="54"/>
      <c r="N395" s="37"/>
    </row>
    <row r="396" spans="1:14" ht="12.75" customHeight="1" x14ac:dyDescent="0.3">
      <c r="A396" s="104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20"/>
        <v xml:space="preserve"> </v>
      </c>
      <c r="L396" s="34"/>
      <c r="M396" s="54"/>
      <c r="N396" s="37"/>
    </row>
    <row r="397" spans="1:14" ht="12.75" customHeight="1" x14ac:dyDescent="0.3">
      <c r="A397" s="6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20"/>
        <v xml:space="preserve"> </v>
      </c>
      <c r="L397" s="34"/>
      <c r="M397" s="54"/>
      <c r="N397" s="37"/>
    </row>
    <row r="398" spans="1:14" ht="12.75" customHeight="1" x14ac:dyDescent="0.3">
      <c r="A398" s="6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20"/>
        <v xml:space="preserve"> </v>
      </c>
      <c r="L398" s="34"/>
      <c r="M398" s="54"/>
      <c r="N398" s="37"/>
    </row>
    <row r="399" spans="1:14" ht="12.75" customHeight="1" x14ac:dyDescent="0.3">
      <c r="A399" s="67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20"/>
        <v xml:space="preserve"> </v>
      </c>
      <c r="L399" s="34"/>
      <c r="M399" s="54"/>
      <c r="N399" s="37"/>
    </row>
    <row r="400" spans="1:14" ht="12.75" customHeight="1" x14ac:dyDescent="0.3">
      <c r="A400" s="6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20"/>
        <v xml:space="preserve"> </v>
      </c>
      <c r="L400" s="34"/>
      <c r="M400" s="54"/>
      <c r="N400" s="37"/>
    </row>
    <row r="401" spans="1:14" ht="12.75" customHeight="1" x14ac:dyDescent="0.3">
      <c r="A401" s="6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20"/>
        <v xml:space="preserve"> </v>
      </c>
      <c r="L401" s="34"/>
      <c r="M401" s="54"/>
      <c r="N401" s="37"/>
    </row>
    <row r="402" spans="1:14" ht="12.75" customHeight="1" x14ac:dyDescent="0.3">
      <c r="A402" s="6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20"/>
        <v xml:space="preserve"> </v>
      </c>
      <c r="L402" s="34"/>
      <c r="M402" s="54"/>
      <c r="N402" s="37"/>
    </row>
    <row r="403" spans="1:14" ht="12.75" customHeight="1" x14ac:dyDescent="0.3">
      <c r="A403" s="6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20"/>
        <v xml:space="preserve"> </v>
      </c>
      <c r="L403" s="34"/>
      <c r="M403" s="54"/>
      <c r="N403" s="37"/>
    </row>
    <row r="404" spans="1:14" ht="12.75" customHeight="1" x14ac:dyDescent="0.3">
      <c r="A404" s="6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20"/>
        <v xml:space="preserve"> </v>
      </c>
      <c r="L404" s="34"/>
      <c r="M404" s="54"/>
      <c r="N404" s="37"/>
    </row>
    <row r="405" spans="1:14" ht="12.75" customHeight="1" x14ac:dyDescent="0.3">
      <c r="A405" s="6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20"/>
        <v xml:space="preserve"> </v>
      </c>
      <c r="L405" s="34"/>
      <c r="M405" s="54"/>
      <c r="N405" s="37"/>
    </row>
    <row r="406" spans="1:14" ht="12.75" customHeight="1" x14ac:dyDescent="0.3">
      <c r="A406" s="6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20"/>
        <v xml:space="preserve"> </v>
      </c>
      <c r="L406" s="34"/>
      <c r="M406" s="54"/>
      <c r="N406" s="37"/>
    </row>
    <row r="407" spans="1:14" ht="12.75" customHeight="1" x14ac:dyDescent="0.3">
      <c r="A407" s="6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20"/>
        <v xml:space="preserve"> </v>
      </c>
      <c r="L407" s="34"/>
      <c r="M407" s="54"/>
      <c r="N407" s="37"/>
    </row>
    <row r="408" spans="1:14" ht="12.75" customHeight="1" x14ac:dyDescent="0.3">
      <c r="A408" s="6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20"/>
        <v xml:space="preserve"> </v>
      </c>
      <c r="L408" s="34"/>
      <c r="M408" s="54"/>
      <c r="N408" s="37"/>
    </row>
    <row r="409" spans="1:14" ht="12.75" customHeight="1" x14ac:dyDescent="0.3">
      <c r="A409" s="6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20"/>
        <v xml:space="preserve"> </v>
      </c>
      <c r="L409" s="34"/>
      <c r="M409" s="54"/>
      <c r="N409" s="37"/>
    </row>
    <row r="410" spans="1:14" ht="12.75" customHeight="1" x14ac:dyDescent="0.3">
      <c r="A410" s="6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20"/>
        <v xml:space="preserve"> </v>
      </c>
      <c r="L410" s="34"/>
      <c r="M410" s="54"/>
      <c r="N410" s="37"/>
    </row>
    <row r="411" spans="1:14" ht="12.75" customHeight="1" x14ac:dyDescent="0.3">
      <c r="A411" s="6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20"/>
        <v xml:space="preserve"> </v>
      </c>
      <c r="L411" s="34"/>
      <c r="M411" s="54"/>
      <c r="N411" s="37"/>
    </row>
    <row r="412" spans="1:14" ht="12.75" customHeight="1" x14ac:dyDescent="0.3">
      <c r="A412" s="6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20"/>
        <v xml:space="preserve"> </v>
      </c>
      <c r="L412" s="34"/>
      <c r="M412" s="54"/>
      <c r="N412" s="37"/>
    </row>
    <row r="413" spans="1:14" ht="12.75" customHeight="1" x14ac:dyDescent="0.3">
      <c r="A413" s="6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20"/>
        <v xml:space="preserve"> </v>
      </c>
      <c r="L413" s="34"/>
      <c r="M413" s="54"/>
      <c r="N413" s="37"/>
    </row>
    <row r="414" spans="1:14" ht="12.75" customHeight="1" x14ac:dyDescent="0.3">
      <c r="A414" s="6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20"/>
        <v xml:space="preserve"> </v>
      </c>
      <c r="L414" s="34"/>
      <c r="M414" s="54"/>
      <c r="N414" s="37"/>
    </row>
    <row r="415" spans="1:14" ht="12.75" customHeight="1" x14ac:dyDescent="0.3">
      <c r="A415" s="6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20"/>
        <v xml:space="preserve"> </v>
      </c>
      <c r="L415" s="34"/>
      <c r="M415" s="54"/>
      <c r="N415" s="37"/>
    </row>
    <row r="416" spans="1:14" ht="12.75" customHeight="1" x14ac:dyDescent="0.3">
      <c r="A416" s="6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20"/>
        <v xml:space="preserve"> </v>
      </c>
      <c r="L416" s="34"/>
      <c r="M416" s="54"/>
      <c r="N416" s="37"/>
    </row>
    <row r="417" spans="1:14" ht="12.75" customHeight="1" x14ac:dyDescent="0.3">
      <c r="A417" s="6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20"/>
        <v xml:space="preserve"> </v>
      </c>
      <c r="L417" s="34"/>
      <c r="M417" s="54"/>
      <c r="N417" s="37"/>
    </row>
    <row r="418" spans="1:14" ht="12.75" customHeight="1" x14ac:dyDescent="0.3">
      <c r="A418" s="104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20"/>
        <v xml:space="preserve"> </v>
      </c>
      <c r="L418" s="34"/>
      <c r="M418" s="54"/>
      <c r="N418" s="37"/>
    </row>
    <row r="419" spans="1:14" ht="12.75" customHeight="1" x14ac:dyDescent="0.3">
      <c r="A419" s="6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20"/>
        <v xml:space="preserve"> </v>
      </c>
      <c r="L419" s="34"/>
      <c r="M419" s="54"/>
      <c r="N419" s="37"/>
    </row>
    <row r="420" spans="1:14" ht="12.75" customHeight="1" x14ac:dyDescent="0.3">
      <c r="A420" s="6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20"/>
        <v xml:space="preserve"> </v>
      </c>
      <c r="L420" s="34"/>
      <c r="M420" s="54"/>
      <c r="N420" s="37"/>
    </row>
    <row r="421" spans="1:14" ht="12.75" customHeight="1" x14ac:dyDescent="0.3">
      <c r="A421" s="67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20"/>
        <v xml:space="preserve"> </v>
      </c>
      <c r="L421" s="34"/>
      <c r="M421" s="54"/>
      <c r="N421" s="37"/>
    </row>
    <row r="422" spans="1:14" ht="12.75" customHeight="1" x14ac:dyDescent="0.3">
      <c r="A422" s="6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20"/>
        <v xml:space="preserve"> </v>
      </c>
      <c r="L422" s="34"/>
      <c r="M422" s="54"/>
      <c r="N422" s="37"/>
    </row>
    <row r="423" spans="1:14" ht="12.75" customHeight="1" x14ac:dyDescent="0.3">
      <c r="A423" s="6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20"/>
        <v xml:space="preserve"> </v>
      </c>
      <c r="L423" s="34"/>
      <c r="M423" s="54"/>
      <c r="N423" s="37"/>
    </row>
    <row r="424" spans="1:14" ht="12.75" customHeight="1" x14ac:dyDescent="0.3">
      <c r="A424" s="6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20"/>
        <v xml:space="preserve"> </v>
      </c>
      <c r="L424" s="34"/>
      <c r="M424" s="54"/>
      <c r="N424" s="37"/>
    </row>
    <row r="425" spans="1:14" ht="12.75" customHeight="1" x14ac:dyDescent="0.3">
      <c r="A425" s="6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20"/>
        <v xml:space="preserve"> </v>
      </c>
      <c r="L425" s="34"/>
      <c r="M425" s="54"/>
      <c r="N425" s="37"/>
    </row>
    <row r="426" spans="1:14" ht="12.75" customHeight="1" x14ac:dyDescent="0.3">
      <c r="A426" s="6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20"/>
        <v xml:space="preserve"> </v>
      </c>
      <c r="L426" s="34"/>
      <c r="M426" s="54"/>
      <c r="N426" s="37"/>
    </row>
    <row r="427" spans="1:14" ht="12.75" customHeight="1" x14ac:dyDescent="0.3">
      <c r="A427" s="6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20"/>
        <v xml:space="preserve"> </v>
      </c>
      <c r="L427" s="34"/>
      <c r="M427" s="54"/>
      <c r="N427" s="37"/>
    </row>
    <row r="428" spans="1:14" ht="12.75" customHeight="1" x14ac:dyDescent="0.3">
      <c r="A428" s="6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20"/>
        <v xml:space="preserve"> </v>
      </c>
      <c r="L428" s="34"/>
      <c r="M428" s="54"/>
      <c r="N428" s="37"/>
    </row>
    <row r="429" spans="1:14" ht="12.75" customHeight="1" x14ac:dyDescent="0.3">
      <c r="A429" s="6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20"/>
        <v xml:space="preserve"> </v>
      </c>
      <c r="L429" s="34"/>
      <c r="M429" s="54"/>
      <c r="N429" s="37"/>
    </row>
    <row r="430" spans="1:14" ht="12.75" customHeight="1" x14ac:dyDescent="0.3">
      <c r="A430" s="6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20"/>
        <v xml:space="preserve"> </v>
      </c>
      <c r="L430" s="34"/>
      <c r="M430" s="54"/>
      <c r="N430" s="37"/>
    </row>
    <row r="431" spans="1:14" ht="12.75" customHeight="1" x14ac:dyDescent="0.3">
      <c r="A431" s="6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20"/>
        <v xml:space="preserve"> </v>
      </c>
      <c r="L431" s="34"/>
      <c r="M431" s="54"/>
      <c r="N431" s="37"/>
    </row>
    <row r="432" spans="1:14" ht="12.75" customHeight="1" x14ac:dyDescent="0.3">
      <c r="A432" s="6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20"/>
        <v xml:space="preserve"> </v>
      </c>
      <c r="L432" s="34"/>
      <c r="M432" s="54"/>
      <c r="N432" s="37"/>
    </row>
    <row r="433" spans="1:23" ht="12.75" customHeight="1" x14ac:dyDescent="0.3">
      <c r="A433" s="6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ref="K433:K496" si="21">IF(I433,IF(ISNUMBER(J433),J433*I433," ")," ")</f>
        <v xml:space="preserve"> </v>
      </c>
      <c r="L433" s="34"/>
      <c r="M433" s="54"/>
      <c r="N433" s="37"/>
    </row>
    <row r="434" spans="1:23" ht="12.75" customHeight="1" x14ac:dyDescent="0.3">
      <c r="A434" s="6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21"/>
        <v xml:space="preserve"> </v>
      </c>
      <c r="L434" s="34"/>
      <c r="M434" s="54"/>
      <c r="N434" s="37"/>
      <c r="W434" s="12"/>
    </row>
    <row r="435" spans="1:23" ht="12.75" customHeight="1" x14ac:dyDescent="0.3">
      <c r="A435" s="6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21"/>
        <v xml:space="preserve"> </v>
      </c>
      <c r="L435" s="34"/>
      <c r="M435" s="54"/>
      <c r="N435" s="37"/>
    </row>
    <row r="436" spans="1:23" ht="12.75" customHeight="1" x14ac:dyDescent="0.3">
      <c r="A436" s="6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21"/>
        <v xml:space="preserve"> </v>
      </c>
      <c r="L436" s="34"/>
      <c r="M436" s="54"/>
      <c r="N436" s="37"/>
    </row>
    <row r="437" spans="1:23" ht="12.75" customHeight="1" x14ac:dyDescent="0.3">
      <c r="A437" s="6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21"/>
        <v xml:space="preserve"> </v>
      </c>
      <c r="L437" s="34"/>
      <c r="M437" s="54"/>
      <c r="N437" s="37"/>
    </row>
    <row r="438" spans="1:23" ht="12.75" customHeight="1" x14ac:dyDescent="0.3">
      <c r="A438" s="6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21"/>
        <v xml:space="preserve"> </v>
      </c>
      <c r="L438" s="34"/>
      <c r="M438" s="54"/>
      <c r="N438" s="37"/>
      <c r="W438" s="12"/>
    </row>
    <row r="439" spans="1:23" ht="12.75" customHeight="1" x14ac:dyDescent="0.3">
      <c r="A439" s="6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21"/>
        <v xml:space="preserve"> </v>
      </c>
      <c r="L439" s="34"/>
      <c r="M439" s="54"/>
      <c r="N439" s="37"/>
    </row>
    <row r="440" spans="1:23" ht="12.75" customHeight="1" x14ac:dyDescent="0.3">
      <c r="A440" s="104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21"/>
        <v xml:space="preserve"> </v>
      </c>
      <c r="L440" s="34"/>
      <c r="M440" s="54"/>
      <c r="N440" s="37"/>
    </row>
    <row r="441" spans="1:23" ht="12.75" customHeight="1" x14ac:dyDescent="0.3">
      <c r="A441" s="6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21"/>
        <v xml:space="preserve"> </v>
      </c>
      <c r="L441" s="34"/>
      <c r="M441" s="54"/>
      <c r="N441" s="37"/>
    </row>
    <row r="442" spans="1:23" ht="12.75" customHeight="1" x14ac:dyDescent="0.3">
      <c r="A442" s="6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21"/>
        <v xml:space="preserve"> </v>
      </c>
      <c r="L442" s="34"/>
      <c r="M442" s="54"/>
      <c r="N442" s="37"/>
    </row>
    <row r="443" spans="1:23" ht="12.75" customHeight="1" x14ac:dyDescent="0.3">
      <c r="A443" s="67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21"/>
        <v xml:space="preserve"> </v>
      </c>
      <c r="L443" s="34"/>
      <c r="M443" s="54"/>
      <c r="N443" s="37"/>
    </row>
    <row r="444" spans="1:23" ht="12.75" customHeight="1" x14ac:dyDescent="0.3">
      <c r="A444" s="6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21"/>
        <v xml:space="preserve"> </v>
      </c>
      <c r="L444" s="34"/>
      <c r="M444" s="54"/>
      <c r="N444" s="37"/>
    </row>
    <row r="445" spans="1:23" ht="12.75" customHeight="1" x14ac:dyDescent="0.3">
      <c r="A445" s="6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21"/>
        <v xml:space="preserve"> </v>
      </c>
      <c r="L445" s="34"/>
      <c r="M445" s="54"/>
      <c r="N445" s="37"/>
    </row>
    <row r="446" spans="1:23" ht="12.75" customHeight="1" x14ac:dyDescent="0.3">
      <c r="A446" s="6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21"/>
        <v xml:space="preserve"> </v>
      </c>
      <c r="L446" s="34"/>
      <c r="M446" s="54"/>
      <c r="N446" s="37"/>
    </row>
    <row r="447" spans="1:23" ht="12.75" customHeight="1" x14ac:dyDescent="0.3">
      <c r="A447" s="6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21"/>
        <v xml:space="preserve"> </v>
      </c>
      <c r="L447" s="34"/>
      <c r="M447" s="54"/>
      <c r="N447" s="37"/>
    </row>
    <row r="448" spans="1:23" ht="12.75" customHeight="1" x14ac:dyDescent="0.3">
      <c r="A448" s="6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21"/>
        <v xml:space="preserve"> </v>
      </c>
      <c r="L448" s="34"/>
      <c r="M448" s="54"/>
      <c r="N448" s="37"/>
    </row>
    <row r="449" spans="1:14" ht="12.75" customHeight="1" x14ac:dyDescent="0.3">
      <c r="A449" s="6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21"/>
        <v xml:space="preserve"> </v>
      </c>
      <c r="L449" s="34"/>
      <c r="M449" s="54"/>
      <c r="N449" s="37"/>
    </row>
    <row r="450" spans="1:14" ht="12.75" customHeight="1" x14ac:dyDescent="0.3">
      <c r="A450" s="6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21"/>
        <v xml:space="preserve"> </v>
      </c>
      <c r="L450" s="34"/>
      <c r="M450" s="54"/>
      <c r="N450" s="37"/>
    </row>
    <row r="451" spans="1:14" ht="12.75" customHeight="1" x14ac:dyDescent="0.3">
      <c r="A451" s="6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21"/>
        <v xml:space="preserve"> </v>
      </c>
      <c r="L451" s="34"/>
      <c r="M451" s="54"/>
      <c r="N451" s="37"/>
    </row>
    <row r="452" spans="1:14" ht="12.75" customHeight="1" x14ac:dyDescent="0.3">
      <c r="A452" s="6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21"/>
        <v xml:space="preserve"> </v>
      </c>
      <c r="L452" s="34"/>
      <c r="M452" s="54"/>
      <c r="N452" s="37"/>
    </row>
    <row r="453" spans="1:14" ht="12.75" customHeight="1" x14ac:dyDescent="0.3">
      <c r="A453" s="6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21"/>
        <v xml:space="preserve"> </v>
      </c>
      <c r="L453" s="34"/>
      <c r="M453" s="54"/>
      <c r="N453" s="37"/>
    </row>
    <row r="454" spans="1:14" ht="12.75" customHeight="1" x14ac:dyDescent="0.3">
      <c r="A454" s="6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21"/>
        <v xml:space="preserve"> </v>
      </c>
      <c r="L454" s="34"/>
      <c r="M454" s="54"/>
      <c r="N454" s="37"/>
    </row>
    <row r="455" spans="1:14" ht="12.75" customHeight="1" x14ac:dyDescent="0.3">
      <c r="A455" s="6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si="21"/>
        <v xml:space="preserve"> </v>
      </c>
      <c r="L455" s="34"/>
      <c r="M455" s="54"/>
      <c r="N455" s="37"/>
    </row>
    <row r="456" spans="1:14" ht="12.75" customHeight="1" x14ac:dyDescent="0.3">
      <c r="A456" s="6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21"/>
        <v xml:space="preserve"> </v>
      </c>
      <c r="L456" s="34"/>
      <c r="M456" s="54"/>
      <c r="N456" s="37"/>
    </row>
    <row r="457" spans="1:14" ht="12.75" customHeight="1" x14ac:dyDescent="0.3">
      <c r="A457" s="6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21"/>
        <v xml:space="preserve"> </v>
      </c>
      <c r="L457" s="34"/>
      <c r="M457" s="54"/>
      <c r="N457" s="37"/>
    </row>
    <row r="458" spans="1:14" ht="12.75" customHeight="1" x14ac:dyDescent="0.3">
      <c r="A458" s="6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21"/>
        <v xml:space="preserve"> </v>
      </c>
      <c r="L458" s="34"/>
      <c r="M458" s="54"/>
      <c r="N458" s="37"/>
    </row>
    <row r="459" spans="1:14" ht="12.75" customHeight="1" x14ac:dyDescent="0.3">
      <c r="A459" s="6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21"/>
        <v xml:space="preserve"> </v>
      </c>
      <c r="L459" s="34"/>
      <c r="M459" s="54"/>
      <c r="N459" s="37"/>
    </row>
    <row r="460" spans="1:14" ht="12.75" customHeight="1" x14ac:dyDescent="0.3">
      <c r="A460" s="6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21"/>
        <v xml:space="preserve"> </v>
      </c>
      <c r="L460" s="34"/>
      <c r="M460" s="54"/>
      <c r="N460" s="37"/>
    </row>
    <row r="461" spans="1:14" ht="12.75" customHeight="1" x14ac:dyDescent="0.3">
      <c r="A461" s="6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21"/>
        <v xml:space="preserve"> </v>
      </c>
      <c r="L461" s="34"/>
      <c r="M461" s="54"/>
      <c r="N461" s="37"/>
    </row>
    <row r="462" spans="1:14" ht="12.75" customHeight="1" x14ac:dyDescent="0.3">
      <c r="A462" s="104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21"/>
        <v xml:space="preserve"> </v>
      </c>
      <c r="L462" s="34"/>
      <c r="M462" s="54"/>
      <c r="N462" s="37"/>
    </row>
    <row r="463" spans="1:14" ht="12.75" customHeight="1" x14ac:dyDescent="0.3">
      <c r="A463" s="6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21"/>
        <v xml:space="preserve"> </v>
      </c>
      <c r="L463" s="34"/>
      <c r="M463" s="54"/>
      <c r="N463" s="37"/>
    </row>
    <row r="464" spans="1:14" ht="12.75" customHeight="1" x14ac:dyDescent="0.3">
      <c r="A464" s="6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21"/>
        <v xml:space="preserve"> </v>
      </c>
      <c r="L464" s="34"/>
      <c r="M464" s="54"/>
      <c r="N464" s="37"/>
    </row>
    <row r="465" spans="1:14" ht="12.75" customHeight="1" x14ac:dyDescent="0.3">
      <c r="A465" s="67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21"/>
        <v xml:space="preserve"> </v>
      </c>
      <c r="L465" s="34"/>
      <c r="M465" s="54"/>
      <c r="N465" s="37"/>
    </row>
    <row r="466" spans="1:14" ht="12.75" customHeight="1" x14ac:dyDescent="0.3">
      <c r="A466" s="6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21"/>
        <v xml:space="preserve"> </v>
      </c>
      <c r="L466" s="34"/>
      <c r="M466" s="54"/>
      <c r="N466" s="37"/>
    </row>
    <row r="467" spans="1:14" ht="12.75" customHeight="1" x14ac:dyDescent="0.3">
      <c r="A467" s="6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21"/>
        <v xml:space="preserve"> </v>
      </c>
      <c r="L467" s="34"/>
      <c r="M467" s="54"/>
      <c r="N467" s="37"/>
    </row>
    <row r="468" spans="1:14" ht="12.75" customHeight="1" x14ac:dyDescent="0.3">
      <c r="A468" s="6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21"/>
        <v xml:space="preserve"> </v>
      </c>
      <c r="L468" s="34"/>
      <c r="M468" s="54"/>
      <c r="N468" s="37"/>
    </row>
    <row r="469" spans="1:14" ht="12.75" customHeight="1" x14ac:dyDescent="0.3">
      <c r="A469" s="6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21"/>
        <v xml:space="preserve"> </v>
      </c>
      <c r="L469" s="34"/>
      <c r="M469" s="54"/>
      <c r="N469" s="37"/>
    </row>
    <row r="470" spans="1:14" ht="12.75" customHeight="1" x14ac:dyDescent="0.3">
      <c r="A470" s="6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21"/>
        <v xml:space="preserve"> </v>
      </c>
      <c r="L470" s="34"/>
      <c r="M470" s="54"/>
      <c r="N470" s="37"/>
    </row>
    <row r="471" spans="1:14" ht="12.75" customHeight="1" x14ac:dyDescent="0.3">
      <c r="A471" s="6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21"/>
        <v xml:space="preserve"> </v>
      </c>
      <c r="L471" s="34"/>
      <c r="M471" s="54"/>
      <c r="N471" s="37"/>
    </row>
    <row r="472" spans="1:14" ht="12.75" customHeight="1" x14ac:dyDescent="0.3">
      <c r="A472" s="6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21"/>
        <v xml:space="preserve"> </v>
      </c>
      <c r="L472" s="34"/>
      <c r="M472" s="54"/>
      <c r="N472" s="37"/>
    </row>
    <row r="473" spans="1:14" ht="12.75" customHeight="1" x14ac:dyDescent="0.3">
      <c r="A473" s="6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21"/>
        <v xml:space="preserve"> </v>
      </c>
      <c r="L473" s="34"/>
      <c r="M473" s="54"/>
      <c r="N473" s="37"/>
    </row>
    <row r="474" spans="1:14" ht="12.75" customHeight="1" x14ac:dyDescent="0.3">
      <c r="A474" s="6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21"/>
        <v xml:space="preserve"> </v>
      </c>
      <c r="L474" s="34"/>
      <c r="M474" s="54"/>
      <c r="N474" s="37"/>
    </row>
    <row r="475" spans="1:14" ht="12.75" customHeight="1" x14ac:dyDescent="0.3">
      <c r="A475" s="6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21"/>
        <v xml:space="preserve"> </v>
      </c>
      <c r="L475" s="34"/>
      <c r="M475" s="54"/>
      <c r="N475" s="37"/>
    </row>
    <row r="476" spans="1:14" ht="12.75" customHeight="1" x14ac:dyDescent="0.3">
      <c r="A476" s="6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21"/>
        <v xml:space="preserve"> </v>
      </c>
      <c r="L476" s="34"/>
      <c r="M476" s="54"/>
      <c r="N476" s="37"/>
    </row>
    <row r="477" spans="1:14" ht="12.75" customHeight="1" x14ac:dyDescent="0.3">
      <c r="A477" s="6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21"/>
        <v xml:space="preserve"> </v>
      </c>
      <c r="L477" s="34"/>
      <c r="M477" s="54"/>
      <c r="N477" s="37"/>
    </row>
    <row r="478" spans="1:14" ht="12.75" customHeight="1" x14ac:dyDescent="0.3">
      <c r="A478" s="6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21"/>
        <v xml:space="preserve"> </v>
      </c>
      <c r="L478" s="34"/>
      <c r="M478" s="54"/>
      <c r="N478" s="37"/>
    </row>
    <row r="479" spans="1:14" ht="12.75" customHeight="1" x14ac:dyDescent="0.3">
      <c r="A479" s="6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21"/>
        <v xml:space="preserve"> </v>
      </c>
      <c r="L479" s="34"/>
      <c r="M479" s="54"/>
      <c r="N479" s="37"/>
    </row>
    <row r="480" spans="1:14" ht="12.75" customHeight="1" x14ac:dyDescent="0.3">
      <c r="A480" s="6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21"/>
        <v xml:space="preserve"> </v>
      </c>
      <c r="L480" s="34"/>
      <c r="M480" s="54"/>
      <c r="N480" s="37"/>
    </row>
    <row r="481" spans="1:14" ht="12.75" customHeight="1" x14ac:dyDescent="0.3">
      <c r="A481" s="6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21"/>
        <v xml:space="preserve"> </v>
      </c>
      <c r="L481" s="34"/>
      <c r="M481" s="54"/>
      <c r="N481" s="37"/>
    </row>
    <row r="482" spans="1:14" ht="12.75" customHeight="1" x14ac:dyDescent="0.3">
      <c r="A482" s="6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21"/>
        <v xml:space="preserve"> </v>
      </c>
      <c r="L482" s="34"/>
      <c r="M482" s="54"/>
      <c r="N482" s="37"/>
    </row>
    <row r="483" spans="1:14" ht="12.75" customHeight="1" x14ac:dyDescent="0.3">
      <c r="A483" s="6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21"/>
        <v xml:space="preserve"> </v>
      </c>
      <c r="L483" s="34"/>
      <c r="M483" s="54"/>
      <c r="N483" s="37"/>
    </row>
    <row r="484" spans="1:14" ht="12.75" customHeight="1" x14ac:dyDescent="0.3">
      <c r="A484" s="104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21"/>
        <v xml:space="preserve"> </v>
      </c>
      <c r="L484" s="34"/>
      <c r="M484" s="54"/>
      <c r="N484" s="37"/>
    </row>
    <row r="485" spans="1:14" ht="12.75" customHeight="1" x14ac:dyDescent="0.3">
      <c r="A485" s="6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21"/>
        <v xml:space="preserve"> </v>
      </c>
      <c r="L485" s="34"/>
      <c r="M485" s="54"/>
      <c r="N485" s="37"/>
    </row>
    <row r="486" spans="1:14" ht="12.75" customHeight="1" x14ac:dyDescent="0.3">
      <c r="A486" s="6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21"/>
        <v xml:space="preserve"> </v>
      </c>
      <c r="L486" s="34"/>
      <c r="M486" s="54"/>
      <c r="N486" s="37"/>
    </row>
    <row r="487" spans="1:14" ht="12.75" customHeight="1" x14ac:dyDescent="0.3">
      <c r="A487" s="6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21"/>
        <v xml:space="preserve"> </v>
      </c>
      <c r="L487" s="34"/>
      <c r="M487" s="54"/>
      <c r="N487" s="37"/>
    </row>
    <row r="488" spans="1:14" ht="12.75" customHeight="1" x14ac:dyDescent="0.3">
      <c r="A488" s="6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21"/>
        <v xml:space="preserve"> </v>
      </c>
      <c r="L488" s="34"/>
      <c r="M488" s="54"/>
      <c r="N488" s="37"/>
    </row>
    <row r="489" spans="1:14" ht="12.75" customHeight="1" x14ac:dyDescent="0.3">
      <c r="A489" s="6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21"/>
        <v xml:space="preserve"> </v>
      </c>
      <c r="L489" s="34"/>
      <c r="M489" s="54"/>
      <c r="N489" s="37"/>
    </row>
    <row r="490" spans="1:14" ht="12.75" customHeight="1" x14ac:dyDescent="0.3">
      <c r="A490" s="6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21"/>
        <v xml:space="preserve"> </v>
      </c>
      <c r="L490" s="34"/>
      <c r="M490" s="54"/>
      <c r="N490" s="37"/>
    </row>
    <row r="491" spans="1:14" ht="12.75" customHeight="1" x14ac:dyDescent="0.3">
      <c r="A491" s="6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21"/>
        <v xml:space="preserve"> </v>
      </c>
      <c r="L491" s="34"/>
      <c r="M491" s="54"/>
      <c r="N491" s="37"/>
    </row>
    <row r="492" spans="1:14" ht="12.75" customHeight="1" x14ac:dyDescent="0.3">
      <c r="A492" s="6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21"/>
        <v xml:space="preserve"> </v>
      </c>
      <c r="L492" s="34"/>
      <c r="M492" s="54"/>
      <c r="N492" s="37"/>
    </row>
    <row r="493" spans="1:14" ht="12.75" customHeight="1" x14ac:dyDescent="0.3">
      <c r="A493" s="6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21"/>
        <v xml:space="preserve"> </v>
      </c>
      <c r="L493" s="34"/>
      <c r="M493" s="54"/>
      <c r="N493" s="37"/>
    </row>
    <row r="494" spans="1:14" ht="12.75" customHeight="1" x14ac:dyDescent="0.3">
      <c r="A494" s="6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21"/>
        <v xml:space="preserve"> </v>
      </c>
      <c r="L494" s="34"/>
      <c r="M494" s="54"/>
      <c r="N494" s="37"/>
    </row>
    <row r="495" spans="1:14" ht="12.75" customHeight="1" x14ac:dyDescent="0.3">
      <c r="A495" s="6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21"/>
        <v xml:space="preserve"> </v>
      </c>
      <c r="L495" s="34"/>
      <c r="M495" s="54"/>
      <c r="N495" s="37"/>
    </row>
    <row r="496" spans="1:14" ht="12.75" customHeight="1" x14ac:dyDescent="0.3">
      <c r="A496" s="6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21"/>
        <v xml:space="preserve"> </v>
      </c>
      <c r="L496" s="34"/>
      <c r="M496" s="54"/>
      <c r="N496" s="37"/>
    </row>
    <row r="497" spans="1:14" ht="12.75" customHeight="1" x14ac:dyDescent="0.3">
      <c r="A497" s="6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ref="K497:K560" si="22">IF(I497,IF(ISNUMBER(J497),J497*I497," ")," ")</f>
        <v xml:space="preserve"> </v>
      </c>
      <c r="L497" s="34"/>
      <c r="M497" s="54"/>
      <c r="N497" s="37"/>
    </row>
    <row r="498" spans="1:14" ht="12.75" customHeight="1" x14ac:dyDescent="0.3">
      <c r="A498" s="6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22"/>
        <v xml:space="preserve"> </v>
      </c>
      <c r="L498" s="34"/>
      <c r="M498" s="54"/>
      <c r="N498" s="37"/>
    </row>
    <row r="499" spans="1:14" ht="12.75" customHeight="1" x14ac:dyDescent="0.3">
      <c r="A499" s="6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22"/>
        <v xml:space="preserve"> </v>
      </c>
      <c r="L499" s="34"/>
      <c r="M499" s="54"/>
      <c r="N499" s="37"/>
    </row>
    <row r="500" spans="1:14" ht="12.75" customHeight="1" x14ac:dyDescent="0.3">
      <c r="A500" s="6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22"/>
        <v xml:space="preserve"> </v>
      </c>
      <c r="L500" s="34"/>
      <c r="M500" s="54"/>
      <c r="N500" s="37"/>
    </row>
    <row r="501" spans="1:14" ht="12.75" customHeight="1" x14ac:dyDescent="0.3">
      <c r="A501" s="6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22"/>
        <v xml:space="preserve"> </v>
      </c>
      <c r="L501" s="34"/>
      <c r="M501" s="54"/>
      <c r="N501" s="37"/>
    </row>
    <row r="502" spans="1:14" ht="12.75" customHeight="1" x14ac:dyDescent="0.3">
      <c r="A502" s="6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22"/>
        <v xml:space="preserve"> </v>
      </c>
      <c r="L502" s="34"/>
      <c r="M502" s="54"/>
      <c r="N502" s="37"/>
    </row>
    <row r="503" spans="1:14" ht="12.75" customHeight="1" x14ac:dyDescent="0.3">
      <c r="A503" s="6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22"/>
        <v xml:space="preserve"> </v>
      </c>
      <c r="L503" s="34"/>
      <c r="M503" s="54"/>
      <c r="N503" s="37"/>
    </row>
    <row r="504" spans="1:14" ht="12.75" customHeight="1" x14ac:dyDescent="0.3">
      <c r="A504" s="6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22"/>
        <v xml:space="preserve"> </v>
      </c>
      <c r="L504" s="34"/>
      <c r="M504" s="54"/>
      <c r="N504" s="37"/>
    </row>
    <row r="505" spans="1:14" ht="12.75" customHeight="1" x14ac:dyDescent="0.3">
      <c r="A505" s="6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22"/>
        <v xml:space="preserve"> </v>
      </c>
      <c r="L505" s="34"/>
      <c r="M505" s="54"/>
      <c r="N505" s="37"/>
    </row>
    <row r="506" spans="1:14" ht="12.75" customHeight="1" x14ac:dyDescent="0.3">
      <c r="A506" s="104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22"/>
        <v xml:space="preserve"> </v>
      </c>
      <c r="L506" s="34"/>
      <c r="M506" s="54"/>
      <c r="N506" s="37"/>
    </row>
    <row r="507" spans="1:14" ht="12.75" customHeight="1" x14ac:dyDescent="0.3">
      <c r="A507" s="6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22"/>
        <v xml:space="preserve"> </v>
      </c>
      <c r="L507" s="34"/>
      <c r="M507" s="54"/>
      <c r="N507" s="37"/>
    </row>
    <row r="508" spans="1:14" ht="12.75" customHeight="1" x14ac:dyDescent="0.3">
      <c r="A508" s="6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22"/>
        <v xml:space="preserve"> </v>
      </c>
      <c r="L508" s="34"/>
      <c r="M508" s="54"/>
      <c r="N508" s="37"/>
    </row>
    <row r="509" spans="1:14" ht="12.75" customHeight="1" x14ac:dyDescent="0.3">
      <c r="A509" s="6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22"/>
        <v xml:space="preserve"> </v>
      </c>
      <c r="L509" s="34"/>
      <c r="M509" s="54"/>
      <c r="N509" s="37"/>
    </row>
    <row r="510" spans="1:14" ht="12.75" customHeight="1" x14ac:dyDescent="0.3">
      <c r="A510" s="6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22"/>
        <v xml:space="preserve"> </v>
      </c>
      <c r="L510" s="34"/>
      <c r="M510" s="54"/>
      <c r="N510" s="37"/>
    </row>
    <row r="511" spans="1:14" ht="12.75" customHeight="1" x14ac:dyDescent="0.3">
      <c r="A511" s="6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22"/>
        <v xml:space="preserve"> </v>
      </c>
      <c r="L511" s="34"/>
      <c r="M511" s="54"/>
      <c r="N511" s="37"/>
    </row>
    <row r="512" spans="1:14" ht="12.75" customHeight="1" x14ac:dyDescent="0.3">
      <c r="A512" s="6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22"/>
        <v xml:space="preserve"> </v>
      </c>
      <c r="L512" s="34"/>
      <c r="M512" s="54"/>
      <c r="N512" s="37"/>
    </row>
    <row r="513" spans="1:14" ht="12.75" customHeight="1" x14ac:dyDescent="0.3">
      <c r="A513" s="6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22"/>
        <v xml:space="preserve"> </v>
      </c>
      <c r="L513" s="34"/>
      <c r="M513" s="54"/>
      <c r="N513" s="37"/>
    </row>
    <row r="514" spans="1:14" ht="12.75" customHeight="1" x14ac:dyDescent="0.3">
      <c r="A514" s="6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22"/>
        <v xml:space="preserve"> </v>
      </c>
      <c r="L514" s="34"/>
      <c r="M514" s="54"/>
      <c r="N514" s="37"/>
    </row>
    <row r="515" spans="1:14" ht="12.75" customHeight="1" x14ac:dyDescent="0.3">
      <c r="A515" s="6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22"/>
        <v xml:space="preserve"> </v>
      </c>
      <c r="L515" s="34"/>
      <c r="M515" s="54"/>
      <c r="N515" s="37"/>
    </row>
    <row r="516" spans="1:14" ht="12.75" customHeight="1" x14ac:dyDescent="0.3">
      <c r="A516" s="6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22"/>
        <v xml:space="preserve"> </v>
      </c>
      <c r="L516" s="34"/>
      <c r="M516" s="54"/>
      <c r="N516" s="37"/>
    </row>
    <row r="517" spans="1:14" ht="12.75" customHeight="1" x14ac:dyDescent="0.3">
      <c r="A517" s="6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22"/>
        <v xml:space="preserve"> </v>
      </c>
      <c r="L517" s="34"/>
      <c r="M517" s="54"/>
      <c r="N517" s="37"/>
    </row>
    <row r="518" spans="1:14" ht="12.75" customHeight="1" x14ac:dyDescent="0.3">
      <c r="A518" s="6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22"/>
        <v xml:space="preserve"> </v>
      </c>
      <c r="L518" s="34"/>
      <c r="M518" s="54"/>
      <c r="N518" s="37"/>
    </row>
    <row r="519" spans="1:14" ht="12.75" customHeight="1" x14ac:dyDescent="0.3">
      <c r="A519" s="6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si="22"/>
        <v xml:space="preserve"> </v>
      </c>
      <c r="L519" s="34"/>
      <c r="M519" s="54"/>
      <c r="N519" s="37"/>
    </row>
    <row r="520" spans="1:14" ht="12.75" customHeight="1" x14ac:dyDescent="0.3">
      <c r="A520" s="6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22"/>
        <v xml:space="preserve"> </v>
      </c>
      <c r="L520" s="34"/>
      <c r="M520" s="54"/>
      <c r="N520" s="37"/>
    </row>
    <row r="521" spans="1:14" ht="12.75" customHeight="1" x14ac:dyDescent="0.3">
      <c r="A521" s="6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22"/>
        <v xml:space="preserve"> </v>
      </c>
      <c r="L521" s="34"/>
      <c r="M521" s="54"/>
      <c r="N521" s="37"/>
    </row>
    <row r="522" spans="1:14" ht="12.75" customHeight="1" x14ac:dyDescent="0.3">
      <c r="A522" s="6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22"/>
        <v xml:space="preserve"> </v>
      </c>
      <c r="L522" s="34"/>
      <c r="M522" s="54"/>
      <c r="N522" s="37"/>
    </row>
    <row r="523" spans="1:14" ht="12.75" customHeight="1" x14ac:dyDescent="0.3">
      <c r="A523" s="6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22"/>
        <v xml:space="preserve"> </v>
      </c>
      <c r="L523" s="34"/>
      <c r="M523" s="54"/>
      <c r="N523" s="37"/>
    </row>
    <row r="524" spans="1:14" ht="12.75" customHeight="1" x14ac:dyDescent="0.3">
      <c r="A524" s="6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22"/>
        <v xml:space="preserve"> </v>
      </c>
      <c r="L524" s="34"/>
      <c r="M524" s="54"/>
      <c r="N524" s="37"/>
    </row>
    <row r="525" spans="1:14" ht="12.75" customHeight="1" x14ac:dyDescent="0.3">
      <c r="A525" s="6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22"/>
        <v xml:space="preserve"> </v>
      </c>
      <c r="L525" s="34"/>
      <c r="M525" s="54"/>
      <c r="N525" s="37"/>
    </row>
    <row r="526" spans="1:14" ht="12.75" customHeight="1" x14ac:dyDescent="0.3">
      <c r="A526" s="6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22"/>
        <v xml:space="preserve"> </v>
      </c>
      <c r="L526" s="34"/>
      <c r="M526" s="54"/>
      <c r="N526" s="37"/>
    </row>
    <row r="527" spans="1:14" ht="12.75" customHeight="1" x14ac:dyDescent="0.3">
      <c r="A527" s="6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22"/>
        <v xml:space="preserve"> </v>
      </c>
      <c r="L527" s="34"/>
      <c r="M527" s="54"/>
      <c r="N527" s="37"/>
    </row>
    <row r="528" spans="1:14" ht="12.75" customHeight="1" x14ac:dyDescent="0.3">
      <c r="A528" s="104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22"/>
        <v xml:space="preserve"> </v>
      </c>
      <c r="L528" s="34"/>
      <c r="M528" s="54"/>
      <c r="N528" s="37"/>
    </row>
    <row r="529" spans="1:14" ht="12.75" customHeight="1" x14ac:dyDescent="0.3">
      <c r="A529" s="6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22"/>
        <v xml:space="preserve"> </v>
      </c>
      <c r="L529" s="34"/>
      <c r="M529" s="54"/>
      <c r="N529" s="37"/>
    </row>
    <row r="530" spans="1:14" ht="12.75" customHeight="1" x14ac:dyDescent="0.3">
      <c r="A530" s="6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22"/>
        <v xml:space="preserve"> </v>
      </c>
      <c r="L530" s="34"/>
      <c r="M530" s="54"/>
      <c r="N530" s="37"/>
    </row>
    <row r="531" spans="1:14" ht="12.75" customHeight="1" x14ac:dyDescent="0.3">
      <c r="A531" s="67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22"/>
        <v xml:space="preserve"> </v>
      </c>
      <c r="L531" s="34"/>
      <c r="M531" s="54"/>
      <c r="N531" s="37"/>
    </row>
    <row r="532" spans="1:14" x14ac:dyDescent="0.3">
      <c r="A532" s="6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22"/>
        <v xml:space="preserve"> </v>
      </c>
      <c r="L532" s="34"/>
      <c r="M532" s="54"/>
      <c r="N532" s="37"/>
    </row>
    <row r="533" spans="1:14" x14ac:dyDescent="0.3">
      <c r="A533" s="6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22"/>
        <v xml:space="preserve"> </v>
      </c>
      <c r="L533" s="34"/>
      <c r="M533" s="54"/>
      <c r="N533" s="37"/>
    </row>
    <row r="534" spans="1:14" x14ac:dyDescent="0.3">
      <c r="A534" s="6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22"/>
        <v xml:space="preserve"> </v>
      </c>
      <c r="L534" s="34"/>
      <c r="M534" s="54"/>
      <c r="N534" s="37"/>
    </row>
    <row r="535" spans="1:14" x14ac:dyDescent="0.3">
      <c r="A535" s="6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22"/>
        <v xml:space="preserve"> </v>
      </c>
      <c r="L535" s="34"/>
      <c r="M535" s="54"/>
      <c r="N535" s="37"/>
    </row>
    <row r="536" spans="1:14" x14ac:dyDescent="0.3">
      <c r="A536" s="6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22"/>
        <v xml:space="preserve"> </v>
      </c>
      <c r="L536" s="34"/>
      <c r="M536" s="54"/>
      <c r="N536" s="37"/>
    </row>
    <row r="537" spans="1:14" x14ac:dyDescent="0.3">
      <c r="A537" s="6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22"/>
        <v xml:space="preserve"> </v>
      </c>
      <c r="L537" s="34"/>
      <c r="M537" s="54"/>
      <c r="N537" s="37"/>
    </row>
    <row r="538" spans="1:14" x14ac:dyDescent="0.3">
      <c r="A538" s="6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22"/>
        <v xml:space="preserve"> </v>
      </c>
      <c r="L538" s="34"/>
      <c r="M538" s="54"/>
      <c r="N538" s="37"/>
    </row>
    <row r="539" spans="1:14" x14ac:dyDescent="0.3">
      <c r="A539" s="6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22"/>
        <v xml:space="preserve"> </v>
      </c>
      <c r="L539" s="34"/>
      <c r="M539" s="54"/>
      <c r="N539" s="37"/>
    </row>
    <row r="540" spans="1:14" x14ac:dyDescent="0.3">
      <c r="A540" s="6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22"/>
        <v xml:space="preserve"> </v>
      </c>
      <c r="L540" s="34"/>
      <c r="M540" s="54"/>
      <c r="N540" s="37"/>
    </row>
    <row r="541" spans="1:14" x14ac:dyDescent="0.3">
      <c r="A541" s="6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22"/>
        <v xml:space="preserve"> </v>
      </c>
      <c r="L541" s="34"/>
      <c r="M541" s="54"/>
      <c r="N541" s="37"/>
    </row>
    <row r="542" spans="1:14" x14ac:dyDescent="0.3">
      <c r="A542" s="6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22"/>
        <v xml:space="preserve"> </v>
      </c>
      <c r="L542" s="34"/>
      <c r="M542" s="54"/>
      <c r="N542" s="37"/>
    </row>
    <row r="543" spans="1:14" x14ac:dyDescent="0.3">
      <c r="A543" s="6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22"/>
        <v xml:space="preserve"> </v>
      </c>
      <c r="L543" s="34"/>
      <c r="M543" s="54"/>
      <c r="N543" s="37"/>
    </row>
    <row r="544" spans="1:14" x14ac:dyDescent="0.3">
      <c r="A544" s="6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22"/>
        <v xml:space="preserve"> </v>
      </c>
      <c r="L544" s="34"/>
      <c r="M544" s="54"/>
      <c r="N544" s="37"/>
    </row>
    <row r="545" spans="1:14" x14ac:dyDescent="0.3">
      <c r="A545" s="6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22"/>
        <v xml:space="preserve"> </v>
      </c>
      <c r="L545" s="34"/>
      <c r="M545" s="54"/>
      <c r="N545" s="37"/>
    </row>
    <row r="546" spans="1:14" x14ac:dyDescent="0.3">
      <c r="A546" s="6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22"/>
        <v xml:space="preserve"> </v>
      </c>
      <c r="L546" s="34"/>
      <c r="M546" s="54"/>
      <c r="N546" s="37"/>
    </row>
    <row r="547" spans="1:14" x14ac:dyDescent="0.3">
      <c r="A547" s="6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22"/>
        <v xml:space="preserve"> </v>
      </c>
      <c r="L547" s="34"/>
      <c r="M547" s="54"/>
      <c r="N547" s="37"/>
    </row>
    <row r="548" spans="1:14" x14ac:dyDescent="0.3">
      <c r="A548" s="6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22"/>
        <v xml:space="preserve"> </v>
      </c>
      <c r="L548" s="34"/>
      <c r="M548" s="54"/>
      <c r="N548" s="37"/>
    </row>
    <row r="549" spans="1:14" x14ac:dyDescent="0.3">
      <c r="A549" s="6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22"/>
        <v xml:space="preserve"> </v>
      </c>
      <c r="L549" s="34"/>
      <c r="M549" s="54"/>
      <c r="N549" s="37"/>
    </row>
    <row r="550" spans="1:14" x14ac:dyDescent="0.3">
      <c r="A550" s="104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22"/>
        <v xml:space="preserve"> </v>
      </c>
      <c r="L550" s="34"/>
      <c r="M550" s="54"/>
      <c r="N550" s="37"/>
    </row>
    <row r="551" spans="1:14" x14ac:dyDescent="0.3">
      <c r="A551" s="6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22"/>
        <v xml:space="preserve"> </v>
      </c>
      <c r="L551" s="34"/>
      <c r="M551" s="54"/>
      <c r="N551" s="37"/>
    </row>
    <row r="552" spans="1:14" x14ac:dyDescent="0.3">
      <c r="A552" s="6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22"/>
        <v xml:space="preserve"> </v>
      </c>
      <c r="L552" s="34"/>
      <c r="M552" s="54"/>
      <c r="N552" s="37"/>
    </row>
    <row r="553" spans="1:14" x14ac:dyDescent="0.3">
      <c r="A553" s="6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22"/>
        <v xml:space="preserve"> </v>
      </c>
      <c r="L553" s="34"/>
      <c r="M553" s="54"/>
      <c r="N553" s="37"/>
    </row>
    <row r="554" spans="1:14" x14ac:dyDescent="0.3">
      <c r="A554" s="6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22"/>
        <v xml:space="preserve"> </v>
      </c>
      <c r="L554" s="34"/>
      <c r="M554" s="54"/>
      <c r="N554" s="37"/>
    </row>
    <row r="555" spans="1:14" x14ac:dyDescent="0.3">
      <c r="A555" s="6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22"/>
        <v xml:space="preserve"> </v>
      </c>
      <c r="L555" s="34"/>
      <c r="M555" s="54"/>
      <c r="N555" s="37"/>
    </row>
    <row r="556" spans="1:14" x14ac:dyDescent="0.3">
      <c r="A556" s="6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22"/>
        <v xml:space="preserve"> </v>
      </c>
      <c r="L556" s="34"/>
      <c r="M556" s="54"/>
      <c r="N556" s="37"/>
    </row>
    <row r="557" spans="1:14" x14ac:dyDescent="0.3">
      <c r="A557" s="6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22"/>
        <v xml:space="preserve"> </v>
      </c>
      <c r="L557" s="34"/>
      <c r="M557" s="54"/>
      <c r="N557" s="37"/>
    </row>
    <row r="558" spans="1:14" x14ac:dyDescent="0.3">
      <c r="A558" s="6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22"/>
        <v xml:space="preserve"> </v>
      </c>
      <c r="L558" s="34"/>
      <c r="M558" s="54"/>
      <c r="N558" s="37"/>
    </row>
    <row r="559" spans="1:14" x14ac:dyDescent="0.3">
      <c r="A559" s="6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22"/>
        <v xml:space="preserve"> </v>
      </c>
      <c r="L559" s="34"/>
      <c r="M559" s="54"/>
      <c r="N559" s="37"/>
    </row>
    <row r="560" spans="1:14" x14ac:dyDescent="0.3">
      <c r="A560" s="6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22"/>
        <v xml:space="preserve"> </v>
      </c>
      <c r="L560" s="34"/>
      <c r="M560" s="54"/>
      <c r="N560" s="37"/>
    </row>
    <row r="561" spans="1:14" x14ac:dyDescent="0.3">
      <c r="A561" s="6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ref="K561:K624" si="23">IF(I561,IF(ISNUMBER(J561),J561*I561," ")," ")</f>
        <v xml:space="preserve"> </v>
      </c>
      <c r="L561" s="34"/>
      <c r="M561" s="54"/>
      <c r="N561" s="37"/>
    </row>
    <row r="562" spans="1:14" x14ac:dyDescent="0.3">
      <c r="A562" s="6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23"/>
        <v xml:space="preserve"> </v>
      </c>
      <c r="L562" s="34"/>
      <c r="M562" s="54"/>
      <c r="N562" s="37"/>
    </row>
    <row r="563" spans="1:14" x14ac:dyDescent="0.3">
      <c r="A563" s="6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23"/>
        <v xml:space="preserve"> </v>
      </c>
      <c r="L563" s="34"/>
      <c r="M563" s="54"/>
      <c r="N563" s="37"/>
    </row>
    <row r="564" spans="1:14" x14ac:dyDescent="0.3">
      <c r="A564" s="6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23"/>
        <v xml:space="preserve"> </v>
      </c>
      <c r="L564" s="34"/>
      <c r="M564" s="54"/>
      <c r="N564" s="37"/>
    </row>
    <row r="565" spans="1:14" x14ac:dyDescent="0.3">
      <c r="A565" s="6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23"/>
        <v xml:space="preserve"> </v>
      </c>
      <c r="L565" s="34"/>
      <c r="M565" s="54"/>
      <c r="N565" s="37"/>
    </row>
    <row r="566" spans="1:14" x14ac:dyDescent="0.3">
      <c r="A566" s="6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23"/>
        <v xml:space="preserve"> </v>
      </c>
      <c r="L566" s="34"/>
      <c r="M566" s="54"/>
      <c r="N566" s="37"/>
    </row>
    <row r="567" spans="1:14" x14ac:dyDescent="0.3">
      <c r="A567" s="6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23"/>
        <v xml:space="preserve"> </v>
      </c>
      <c r="L567" s="34"/>
      <c r="M567" s="54"/>
      <c r="N567" s="37"/>
    </row>
    <row r="568" spans="1:14" x14ac:dyDescent="0.3">
      <c r="A568" s="6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23"/>
        <v xml:space="preserve"> </v>
      </c>
      <c r="L568" s="34"/>
      <c r="M568" s="54"/>
      <c r="N568" s="37"/>
    </row>
    <row r="569" spans="1:14" x14ac:dyDescent="0.3">
      <c r="A569" s="6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23"/>
        <v xml:space="preserve"> </v>
      </c>
      <c r="L569" s="34"/>
      <c r="M569" s="54"/>
      <c r="N569" s="37"/>
    </row>
    <row r="570" spans="1:14" x14ac:dyDescent="0.3">
      <c r="A570" s="6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23"/>
        <v xml:space="preserve"> </v>
      </c>
      <c r="L570" s="34"/>
      <c r="M570" s="54"/>
      <c r="N570" s="37"/>
    </row>
    <row r="571" spans="1:14" x14ac:dyDescent="0.3">
      <c r="A571" s="6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23"/>
        <v xml:space="preserve"> </v>
      </c>
      <c r="L571" s="34"/>
      <c r="M571" s="54"/>
      <c r="N571" s="37"/>
    </row>
    <row r="572" spans="1:14" x14ac:dyDescent="0.3">
      <c r="A572" s="104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23"/>
        <v xml:space="preserve"> </v>
      </c>
      <c r="L572" s="34"/>
      <c r="M572" s="54"/>
      <c r="N572" s="37"/>
    </row>
    <row r="573" spans="1:14" x14ac:dyDescent="0.3">
      <c r="A573" s="6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23"/>
        <v xml:space="preserve"> </v>
      </c>
      <c r="L573" s="34"/>
      <c r="M573" s="54"/>
      <c r="N573" s="37"/>
    </row>
    <row r="574" spans="1:14" x14ac:dyDescent="0.3">
      <c r="A574" s="6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23"/>
        <v xml:space="preserve"> </v>
      </c>
      <c r="L574" s="34"/>
      <c r="M574" s="54"/>
      <c r="N574" s="37"/>
    </row>
    <row r="575" spans="1:14" x14ac:dyDescent="0.3">
      <c r="A575" s="6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23"/>
        <v xml:space="preserve"> </v>
      </c>
      <c r="L575" s="34"/>
      <c r="M575" s="54"/>
      <c r="N575" s="37"/>
    </row>
    <row r="576" spans="1:14" x14ac:dyDescent="0.3">
      <c r="A576" s="6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23"/>
        <v xml:space="preserve"> </v>
      </c>
      <c r="L576" s="34"/>
      <c r="M576" s="54"/>
      <c r="N576" s="37"/>
    </row>
    <row r="577" spans="1:14" x14ac:dyDescent="0.3">
      <c r="A577" s="6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23"/>
        <v xml:space="preserve"> </v>
      </c>
      <c r="L577" s="34"/>
      <c r="M577" s="54"/>
      <c r="N577" s="37"/>
    </row>
    <row r="578" spans="1:14" x14ac:dyDescent="0.3">
      <c r="A578" s="6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23"/>
        <v xml:space="preserve"> </v>
      </c>
      <c r="L578" s="34"/>
      <c r="M578" s="54"/>
      <c r="N578" s="37"/>
    </row>
    <row r="579" spans="1:14" x14ac:dyDescent="0.3">
      <c r="A579" s="6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23"/>
        <v xml:space="preserve"> </v>
      </c>
      <c r="L579" s="34"/>
      <c r="M579" s="54"/>
      <c r="N579" s="37"/>
    </row>
    <row r="580" spans="1:14" x14ac:dyDescent="0.3">
      <c r="A580" s="6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23"/>
        <v xml:space="preserve"> </v>
      </c>
      <c r="L580" s="34"/>
      <c r="M580" s="54"/>
      <c r="N580" s="37"/>
    </row>
    <row r="581" spans="1:14" x14ac:dyDescent="0.3">
      <c r="A581" s="6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23"/>
        <v xml:space="preserve"> </v>
      </c>
      <c r="L581" s="34"/>
      <c r="M581" s="54"/>
      <c r="N581" s="37"/>
    </row>
    <row r="582" spans="1:14" x14ac:dyDescent="0.3">
      <c r="A582" s="6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23"/>
        <v xml:space="preserve"> </v>
      </c>
      <c r="L582" s="34"/>
      <c r="M582" s="54"/>
      <c r="N582" s="37"/>
    </row>
    <row r="583" spans="1:14" x14ac:dyDescent="0.3">
      <c r="A583" s="6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si="23"/>
        <v xml:space="preserve"> </v>
      </c>
      <c r="L583" s="34"/>
      <c r="M583" s="54"/>
      <c r="N583" s="37"/>
    </row>
    <row r="584" spans="1:14" x14ac:dyDescent="0.3">
      <c r="A584" s="6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23"/>
        <v xml:space="preserve"> </v>
      </c>
      <c r="L584" s="34"/>
      <c r="M584" s="54"/>
      <c r="N584" s="37"/>
    </row>
    <row r="585" spans="1:14" x14ac:dyDescent="0.3">
      <c r="A585" s="6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23"/>
        <v xml:space="preserve"> </v>
      </c>
      <c r="L585" s="34"/>
      <c r="M585" s="54"/>
      <c r="N585" s="37"/>
    </row>
    <row r="586" spans="1:14" x14ac:dyDescent="0.3">
      <c r="A586" s="6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23"/>
        <v xml:space="preserve"> </v>
      </c>
      <c r="L586" s="34"/>
      <c r="M586" s="54"/>
      <c r="N586" s="37"/>
    </row>
    <row r="587" spans="1:14" x14ac:dyDescent="0.3">
      <c r="A587" s="6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23"/>
        <v xml:space="preserve"> </v>
      </c>
      <c r="L587" s="34"/>
      <c r="M587" s="54"/>
      <c r="N587" s="37"/>
    </row>
    <row r="588" spans="1:14" x14ac:dyDescent="0.3">
      <c r="A588" s="6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23"/>
        <v xml:space="preserve"> </v>
      </c>
      <c r="L588" s="34"/>
      <c r="M588" s="54"/>
      <c r="N588" s="37"/>
    </row>
    <row r="589" spans="1:14" x14ac:dyDescent="0.3">
      <c r="A589" s="6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23"/>
        <v xml:space="preserve"> </v>
      </c>
      <c r="L589" s="34"/>
      <c r="M589" s="54"/>
      <c r="N589" s="37"/>
    </row>
    <row r="590" spans="1:14" x14ac:dyDescent="0.3">
      <c r="A590" s="6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23"/>
        <v xml:space="preserve"> </v>
      </c>
      <c r="L590" s="34"/>
      <c r="M590" s="54"/>
      <c r="N590" s="37"/>
    </row>
    <row r="591" spans="1:14" x14ac:dyDescent="0.3">
      <c r="A591" s="6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23"/>
        <v xml:space="preserve"> </v>
      </c>
      <c r="L591" s="34"/>
      <c r="M591" s="54"/>
      <c r="N591" s="37"/>
    </row>
    <row r="592" spans="1:14" x14ac:dyDescent="0.3">
      <c r="A592" s="6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23"/>
        <v xml:space="preserve"> </v>
      </c>
      <c r="L592" s="34"/>
      <c r="M592" s="54"/>
      <c r="N592" s="37"/>
    </row>
    <row r="593" spans="1:14" x14ac:dyDescent="0.3">
      <c r="A593" s="6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23"/>
        <v xml:space="preserve"> </v>
      </c>
      <c r="L593" s="34"/>
      <c r="M593" s="54"/>
      <c r="N593" s="37"/>
    </row>
    <row r="594" spans="1:14" x14ac:dyDescent="0.3">
      <c r="A594" s="104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23"/>
        <v xml:space="preserve"> </v>
      </c>
      <c r="L594" s="34"/>
      <c r="M594" s="54"/>
      <c r="N594" s="37"/>
    </row>
    <row r="595" spans="1:14" x14ac:dyDescent="0.3">
      <c r="A595" s="6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23"/>
        <v xml:space="preserve"> </v>
      </c>
      <c r="L595" s="34"/>
      <c r="M595" s="54"/>
      <c r="N595" s="37"/>
    </row>
    <row r="596" spans="1:14" x14ac:dyDescent="0.3">
      <c r="A596" s="6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23"/>
        <v xml:space="preserve"> </v>
      </c>
      <c r="L596" s="34"/>
      <c r="M596" s="54"/>
      <c r="N596" s="37"/>
    </row>
    <row r="597" spans="1:14" x14ac:dyDescent="0.3">
      <c r="A597" s="6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23"/>
        <v xml:space="preserve"> </v>
      </c>
      <c r="L597" s="34"/>
      <c r="M597" s="54"/>
      <c r="N597" s="37"/>
    </row>
    <row r="598" spans="1:14" x14ac:dyDescent="0.3">
      <c r="A598" s="6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23"/>
        <v xml:space="preserve"> </v>
      </c>
      <c r="L598" s="34"/>
      <c r="M598" s="54"/>
      <c r="N598" s="37"/>
    </row>
    <row r="599" spans="1:14" x14ac:dyDescent="0.3">
      <c r="A599" s="6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23"/>
        <v xml:space="preserve"> </v>
      </c>
      <c r="L599" s="34"/>
      <c r="M599" s="54"/>
      <c r="N599" s="37"/>
    </row>
    <row r="600" spans="1:14" x14ac:dyDescent="0.3">
      <c r="A600" s="6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23"/>
        <v xml:space="preserve"> </v>
      </c>
      <c r="L600" s="34"/>
      <c r="M600" s="54"/>
      <c r="N600" s="37"/>
    </row>
    <row r="601" spans="1:14" x14ac:dyDescent="0.3">
      <c r="A601" s="6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23"/>
        <v xml:space="preserve"> </v>
      </c>
      <c r="L601" s="34"/>
      <c r="M601" s="54"/>
      <c r="N601" s="37"/>
    </row>
    <row r="602" spans="1:14" x14ac:dyDescent="0.3">
      <c r="A602" s="6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23"/>
        <v xml:space="preserve"> </v>
      </c>
      <c r="L602" s="34"/>
      <c r="M602" s="54"/>
      <c r="N602" s="37"/>
    </row>
    <row r="603" spans="1:14" x14ac:dyDescent="0.3">
      <c r="A603" s="6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23"/>
        <v xml:space="preserve"> </v>
      </c>
      <c r="L603" s="34"/>
      <c r="M603" s="54"/>
      <c r="N603" s="37"/>
    </row>
    <row r="604" spans="1:14" x14ac:dyDescent="0.3">
      <c r="A604" s="6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23"/>
        <v xml:space="preserve"> </v>
      </c>
      <c r="L604" s="34"/>
      <c r="M604" s="54"/>
      <c r="N604" s="37"/>
    </row>
    <row r="605" spans="1:14" x14ac:dyDescent="0.3">
      <c r="A605" s="6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23"/>
        <v xml:space="preserve"> </v>
      </c>
      <c r="L605" s="34"/>
      <c r="M605" s="54"/>
      <c r="N605" s="37"/>
    </row>
    <row r="606" spans="1:14" x14ac:dyDescent="0.3">
      <c r="A606" s="6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23"/>
        <v xml:space="preserve"> </v>
      </c>
      <c r="L606" s="34"/>
      <c r="M606" s="54"/>
      <c r="N606" s="37"/>
    </row>
    <row r="607" spans="1:14" x14ac:dyDescent="0.3">
      <c r="A607" s="6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23"/>
        <v xml:space="preserve"> </v>
      </c>
      <c r="L607" s="34"/>
      <c r="M607" s="54"/>
      <c r="N607" s="37"/>
    </row>
    <row r="608" spans="1:14" x14ac:dyDescent="0.3">
      <c r="A608" s="6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23"/>
        <v xml:space="preserve"> </v>
      </c>
      <c r="L608" s="34"/>
      <c r="M608" s="54"/>
      <c r="N608" s="37"/>
    </row>
    <row r="609" spans="1:14" x14ac:dyDescent="0.3">
      <c r="A609" s="6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23"/>
        <v xml:space="preserve"> </v>
      </c>
      <c r="L609" s="34"/>
      <c r="M609" s="54"/>
      <c r="N609" s="37"/>
    </row>
    <row r="610" spans="1:14" x14ac:dyDescent="0.3">
      <c r="A610" s="6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23"/>
        <v xml:space="preserve"> </v>
      </c>
      <c r="L610" s="34"/>
      <c r="M610" s="54"/>
      <c r="N610" s="37"/>
    </row>
    <row r="611" spans="1:14" x14ac:dyDescent="0.3">
      <c r="A611" s="6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23"/>
        <v xml:space="preserve"> </v>
      </c>
      <c r="L611" s="34"/>
      <c r="M611" s="54"/>
      <c r="N611" s="37"/>
    </row>
    <row r="612" spans="1:14" x14ac:dyDescent="0.3">
      <c r="A612" s="6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23"/>
        <v xml:space="preserve"> </v>
      </c>
      <c r="L612" s="34"/>
      <c r="M612" s="54"/>
      <c r="N612" s="37"/>
    </row>
    <row r="613" spans="1:14" x14ac:dyDescent="0.3">
      <c r="A613" s="6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23"/>
        <v xml:space="preserve"> </v>
      </c>
      <c r="L613" s="34"/>
      <c r="M613" s="54"/>
      <c r="N613" s="37"/>
    </row>
    <row r="614" spans="1:14" x14ac:dyDescent="0.3">
      <c r="A614" s="6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23"/>
        <v xml:space="preserve"> </v>
      </c>
      <c r="L614" s="34"/>
      <c r="M614" s="54"/>
      <c r="N614" s="37"/>
    </row>
    <row r="615" spans="1:14" x14ac:dyDescent="0.3">
      <c r="A615" s="6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23"/>
        <v xml:space="preserve"> </v>
      </c>
      <c r="L615" s="34"/>
      <c r="M615" s="54"/>
      <c r="N615" s="37"/>
    </row>
    <row r="616" spans="1:14" x14ac:dyDescent="0.3">
      <c r="A616" s="104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23"/>
        <v xml:space="preserve"> </v>
      </c>
      <c r="L616" s="34"/>
      <c r="M616" s="54"/>
      <c r="N616" s="37"/>
    </row>
    <row r="617" spans="1:14" x14ac:dyDescent="0.3">
      <c r="A617" s="6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23"/>
        <v xml:space="preserve"> </v>
      </c>
      <c r="L617" s="34"/>
      <c r="M617" s="54"/>
      <c r="N617" s="37"/>
    </row>
    <row r="618" spans="1:14" x14ac:dyDescent="0.3">
      <c r="A618" s="6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23"/>
        <v xml:space="preserve"> </v>
      </c>
      <c r="L618" s="34"/>
      <c r="M618" s="54"/>
      <c r="N618" s="37"/>
    </row>
    <row r="619" spans="1:14" x14ac:dyDescent="0.3">
      <c r="A619" s="67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23"/>
        <v xml:space="preserve"> </v>
      </c>
      <c r="L619" s="34"/>
      <c r="M619" s="54"/>
      <c r="N619" s="37"/>
    </row>
    <row r="620" spans="1:14" x14ac:dyDescent="0.3">
      <c r="A620" s="6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23"/>
        <v xml:space="preserve"> </v>
      </c>
      <c r="L620" s="34"/>
      <c r="M620" s="54"/>
      <c r="N620" s="37"/>
    </row>
    <row r="621" spans="1:14" x14ac:dyDescent="0.3">
      <c r="A621" s="6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23"/>
        <v xml:space="preserve"> </v>
      </c>
      <c r="L621" s="34"/>
      <c r="M621" s="54"/>
      <c r="N621" s="37"/>
    </row>
    <row r="622" spans="1:14" x14ac:dyDescent="0.3">
      <c r="A622" s="6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23"/>
        <v xml:space="preserve"> </v>
      </c>
      <c r="L622" s="34"/>
      <c r="M622" s="54"/>
      <c r="N622" s="37"/>
    </row>
    <row r="623" spans="1:14" x14ac:dyDescent="0.3">
      <c r="A623" s="6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23"/>
        <v xml:space="preserve"> </v>
      </c>
      <c r="L623" s="34"/>
      <c r="M623" s="54"/>
      <c r="N623" s="37"/>
    </row>
    <row r="624" spans="1:14" x14ac:dyDescent="0.3">
      <c r="A624" s="6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23"/>
        <v xml:space="preserve"> </v>
      </c>
      <c r="L624" s="34"/>
      <c r="M624" s="54"/>
      <c r="N624" s="37"/>
    </row>
    <row r="625" spans="1:14" x14ac:dyDescent="0.3">
      <c r="A625" s="6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ref="K625:K688" si="24">IF(I625,IF(ISNUMBER(J625),J625*I625," ")," ")</f>
        <v xml:space="preserve"> </v>
      </c>
      <c r="L625" s="34"/>
      <c r="M625" s="54"/>
      <c r="N625" s="37"/>
    </row>
    <row r="626" spans="1:14" x14ac:dyDescent="0.3">
      <c r="A626" s="6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24"/>
        <v xml:space="preserve"> </v>
      </c>
      <c r="L626" s="34"/>
      <c r="M626" s="54"/>
      <c r="N626" s="37"/>
    </row>
    <row r="627" spans="1:14" x14ac:dyDescent="0.3">
      <c r="A627" s="6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24"/>
        <v xml:space="preserve"> </v>
      </c>
      <c r="L627" s="34"/>
      <c r="M627" s="54"/>
      <c r="N627" s="37"/>
    </row>
    <row r="628" spans="1:14" x14ac:dyDescent="0.3">
      <c r="A628" s="6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24"/>
        <v xml:space="preserve"> </v>
      </c>
      <c r="L628" s="34"/>
      <c r="M628" s="54"/>
      <c r="N628" s="37"/>
    </row>
    <row r="629" spans="1:14" x14ac:dyDescent="0.3">
      <c r="A629" s="6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24"/>
        <v xml:space="preserve"> </v>
      </c>
      <c r="L629" s="34"/>
      <c r="M629" s="54"/>
      <c r="N629" s="37"/>
    </row>
    <row r="630" spans="1:14" x14ac:dyDescent="0.3">
      <c r="A630" s="6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24"/>
        <v xml:space="preserve"> </v>
      </c>
      <c r="L630" s="34"/>
      <c r="M630" s="54"/>
      <c r="N630" s="37"/>
    </row>
    <row r="631" spans="1:14" x14ac:dyDescent="0.3">
      <c r="A631" s="6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24"/>
        <v xml:space="preserve"> </v>
      </c>
      <c r="L631" s="34"/>
      <c r="M631" s="54"/>
      <c r="N631" s="37"/>
    </row>
    <row r="632" spans="1:14" x14ac:dyDescent="0.3">
      <c r="A632" s="6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24"/>
        <v xml:space="preserve"> </v>
      </c>
      <c r="L632" s="34"/>
      <c r="M632" s="54"/>
      <c r="N632" s="37"/>
    </row>
    <row r="633" spans="1:14" x14ac:dyDescent="0.3">
      <c r="A633" s="6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24"/>
        <v xml:space="preserve"> </v>
      </c>
      <c r="L633" s="34"/>
      <c r="M633" s="54"/>
      <c r="N633" s="37"/>
    </row>
    <row r="634" spans="1:14" x14ac:dyDescent="0.3">
      <c r="A634" s="6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24"/>
        <v xml:space="preserve"> </v>
      </c>
      <c r="L634" s="34"/>
      <c r="M634" s="54"/>
      <c r="N634" s="37"/>
    </row>
    <row r="635" spans="1:14" x14ac:dyDescent="0.3">
      <c r="A635" s="6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24"/>
        <v xml:space="preserve"> </v>
      </c>
      <c r="L635" s="34"/>
      <c r="M635" s="54"/>
      <c r="N635" s="37"/>
    </row>
    <row r="636" spans="1:14" x14ac:dyDescent="0.3">
      <c r="A636" s="6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24"/>
        <v xml:space="preserve"> </v>
      </c>
      <c r="L636" s="34"/>
      <c r="M636" s="54"/>
      <c r="N636" s="37"/>
    </row>
    <row r="637" spans="1:14" x14ac:dyDescent="0.3">
      <c r="A637" s="6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24"/>
        <v xml:space="preserve"> </v>
      </c>
      <c r="L637" s="34"/>
      <c r="M637" s="54"/>
      <c r="N637" s="37"/>
    </row>
    <row r="638" spans="1:14" x14ac:dyDescent="0.3">
      <c r="A638" s="104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24"/>
        <v xml:space="preserve"> </v>
      </c>
      <c r="L638" s="34"/>
      <c r="M638" s="54"/>
      <c r="N638" s="37"/>
    </row>
    <row r="639" spans="1:14" x14ac:dyDescent="0.3">
      <c r="A639" s="6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24"/>
        <v xml:space="preserve"> </v>
      </c>
      <c r="L639" s="34"/>
      <c r="M639" s="54"/>
      <c r="N639" s="37"/>
    </row>
    <row r="640" spans="1:14" x14ac:dyDescent="0.3">
      <c r="A640" s="6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24"/>
        <v xml:space="preserve"> </v>
      </c>
      <c r="L640" s="34"/>
      <c r="M640" s="54"/>
      <c r="N640" s="37"/>
    </row>
    <row r="641" spans="1:14" x14ac:dyDescent="0.3">
      <c r="A641" s="67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24"/>
        <v xml:space="preserve"> </v>
      </c>
      <c r="L641" s="34"/>
      <c r="M641" s="54"/>
      <c r="N641" s="37"/>
    </row>
    <row r="642" spans="1:14" x14ac:dyDescent="0.3">
      <c r="A642" s="6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24"/>
        <v xml:space="preserve"> </v>
      </c>
      <c r="L642" s="34"/>
      <c r="M642" s="54"/>
      <c r="N642" s="37"/>
    </row>
    <row r="643" spans="1:14" x14ac:dyDescent="0.3">
      <c r="A643" s="6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24"/>
        <v xml:space="preserve"> </v>
      </c>
      <c r="L643" s="34"/>
      <c r="M643" s="54"/>
      <c r="N643" s="37"/>
    </row>
    <row r="644" spans="1:14" x14ac:dyDescent="0.3">
      <c r="A644" s="6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24"/>
        <v xml:space="preserve"> </v>
      </c>
      <c r="L644" s="34"/>
      <c r="M644" s="54"/>
      <c r="N644" s="37"/>
    </row>
    <row r="645" spans="1:14" x14ac:dyDescent="0.3">
      <c r="A645" s="6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24"/>
        <v xml:space="preserve"> </v>
      </c>
      <c r="L645" s="34"/>
      <c r="M645" s="54"/>
      <c r="N645" s="37"/>
    </row>
    <row r="646" spans="1:14" x14ac:dyDescent="0.3">
      <c r="A646" s="6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24"/>
        <v xml:space="preserve"> </v>
      </c>
      <c r="L646" s="34"/>
      <c r="M646" s="54"/>
      <c r="N646" s="37"/>
    </row>
    <row r="647" spans="1:14" x14ac:dyDescent="0.3">
      <c r="A647" s="6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si="24"/>
        <v xml:space="preserve"> </v>
      </c>
      <c r="L647" s="34"/>
      <c r="M647" s="54"/>
      <c r="N647" s="37"/>
    </row>
    <row r="648" spans="1:14" x14ac:dyDescent="0.3">
      <c r="A648" s="6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24"/>
        <v xml:space="preserve"> </v>
      </c>
      <c r="L648" s="34"/>
      <c r="M648" s="54"/>
      <c r="N648" s="37"/>
    </row>
    <row r="649" spans="1:14" x14ac:dyDescent="0.3">
      <c r="A649" s="6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24"/>
        <v xml:space="preserve"> </v>
      </c>
      <c r="L649" s="34"/>
      <c r="M649" s="54"/>
      <c r="N649" s="37"/>
    </row>
    <row r="650" spans="1:14" x14ac:dyDescent="0.3">
      <c r="A650" s="6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24"/>
        <v xml:space="preserve"> </v>
      </c>
      <c r="L650" s="34"/>
      <c r="M650" s="54"/>
      <c r="N650" s="37"/>
    </row>
    <row r="651" spans="1:14" x14ac:dyDescent="0.3">
      <c r="A651" s="6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24"/>
        <v xml:space="preserve"> </v>
      </c>
      <c r="L651" s="34"/>
      <c r="M651" s="54"/>
      <c r="N651" s="37"/>
    </row>
    <row r="652" spans="1:14" x14ac:dyDescent="0.3">
      <c r="A652" s="6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24"/>
        <v xml:space="preserve"> </v>
      </c>
      <c r="L652" s="34"/>
      <c r="M652" s="54"/>
      <c r="N652" s="37"/>
    </row>
    <row r="653" spans="1:14" x14ac:dyDescent="0.3">
      <c r="A653" s="6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24"/>
        <v xml:space="preserve"> </v>
      </c>
      <c r="L653" s="34"/>
      <c r="M653" s="54"/>
      <c r="N653" s="37"/>
    </row>
    <row r="654" spans="1:14" x14ac:dyDescent="0.3">
      <c r="A654" s="6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24"/>
        <v xml:space="preserve"> </v>
      </c>
      <c r="L654" s="34"/>
      <c r="M654" s="54"/>
      <c r="N654" s="37"/>
    </row>
    <row r="655" spans="1:14" x14ac:dyDescent="0.3">
      <c r="A655" s="6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24"/>
        <v xml:space="preserve"> </v>
      </c>
      <c r="L655" s="34"/>
      <c r="M655" s="54"/>
      <c r="N655" s="37"/>
    </row>
    <row r="656" spans="1:14" x14ac:dyDescent="0.3">
      <c r="A656" s="6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24"/>
        <v xml:space="preserve"> </v>
      </c>
      <c r="L656" s="34"/>
      <c r="M656" s="54"/>
      <c r="N656" s="37"/>
    </row>
    <row r="657" spans="1:14" x14ac:dyDescent="0.3">
      <c r="A657" s="6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24"/>
        <v xml:space="preserve"> </v>
      </c>
      <c r="L657" s="34"/>
      <c r="M657" s="54"/>
      <c r="N657" s="37"/>
    </row>
    <row r="658" spans="1:14" x14ac:dyDescent="0.3">
      <c r="A658" s="6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24"/>
        <v xml:space="preserve"> </v>
      </c>
      <c r="L658" s="34"/>
      <c r="M658" s="54"/>
      <c r="N658" s="37"/>
    </row>
    <row r="659" spans="1:14" x14ac:dyDescent="0.3">
      <c r="A659" s="6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24"/>
        <v xml:space="preserve"> </v>
      </c>
      <c r="L659" s="34"/>
      <c r="M659" s="54"/>
      <c r="N659" s="37"/>
    </row>
    <row r="660" spans="1:14" x14ac:dyDescent="0.3">
      <c r="A660" s="104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24"/>
        <v xml:space="preserve"> </v>
      </c>
      <c r="L660" s="34"/>
      <c r="M660" s="54"/>
      <c r="N660" s="37"/>
    </row>
    <row r="661" spans="1:14" x14ac:dyDescent="0.3">
      <c r="A661" s="6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24"/>
        <v xml:space="preserve"> </v>
      </c>
      <c r="L661" s="34"/>
      <c r="M661" s="54"/>
      <c r="N661" s="37"/>
    </row>
    <row r="662" spans="1:14" x14ac:dyDescent="0.3">
      <c r="A662" s="6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24"/>
        <v xml:space="preserve"> </v>
      </c>
      <c r="L662" s="34"/>
      <c r="M662" s="54"/>
      <c r="N662" s="37"/>
    </row>
    <row r="663" spans="1:14" x14ac:dyDescent="0.3">
      <c r="A663" s="6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24"/>
        <v xml:space="preserve"> </v>
      </c>
      <c r="L663" s="34"/>
      <c r="M663" s="54"/>
      <c r="N663" s="37"/>
    </row>
    <row r="664" spans="1:14" x14ac:dyDescent="0.3">
      <c r="A664" s="6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24"/>
        <v xml:space="preserve"> </v>
      </c>
      <c r="L664" s="34"/>
      <c r="M664" s="54"/>
      <c r="N664" s="37"/>
    </row>
    <row r="665" spans="1:14" x14ac:dyDescent="0.3">
      <c r="A665" s="6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24"/>
        <v xml:space="preserve"> </v>
      </c>
      <c r="L665" s="34"/>
      <c r="M665" s="54"/>
      <c r="N665" s="37"/>
    </row>
    <row r="666" spans="1:14" x14ac:dyDescent="0.3">
      <c r="A666" s="6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24"/>
        <v xml:space="preserve"> </v>
      </c>
      <c r="L666" s="34"/>
      <c r="M666" s="54"/>
      <c r="N666" s="37"/>
    </row>
    <row r="667" spans="1:14" x14ac:dyDescent="0.3">
      <c r="A667" s="6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24"/>
        <v xml:space="preserve"> </v>
      </c>
      <c r="L667" s="34"/>
      <c r="M667" s="54"/>
      <c r="N667" s="37"/>
    </row>
    <row r="668" spans="1:14" x14ac:dyDescent="0.3">
      <c r="A668" s="6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24"/>
        <v xml:space="preserve"> </v>
      </c>
      <c r="L668" s="34"/>
      <c r="M668" s="54"/>
      <c r="N668" s="37"/>
    </row>
    <row r="669" spans="1:14" x14ac:dyDescent="0.3">
      <c r="A669" s="6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24"/>
        <v xml:space="preserve"> </v>
      </c>
      <c r="L669" s="34"/>
      <c r="M669" s="54"/>
      <c r="N669" s="37"/>
    </row>
    <row r="670" spans="1:14" x14ac:dyDescent="0.3">
      <c r="A670" s="6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24"/>
        <v xml:space="preserve"> </v>
      </c>
      <c r="L670" s="34"/>
      <c r="M670" s="54"/>
      <c r="N670" s="37"/>
    </row>
    <row r="671" spans="1:14" x14ac:dyDescent="0.3">
      <c r="A671" s="6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24"/>
        <v xml:space="preserve"> </v>
      </c>
      <c r="L671" s="34"/>
      <c r="M671" s="54"/>
      <c r="N671" s="37"/>
    </row>
    <row r="672" spans="1:14" x14ac:dyDescent="0.3">
      <c r="A672" s="6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24"/>
        <v xml:space="preserve"> </v>
      </c>
      <c r="L672" s="34"/>
      <c r="M672" s="54"/>
      <c r="N672" s="37"/>
    </row>
    <row r="673" spans="1:14" x14ac:dyDescent="0.3">
      <c r="A673" s="6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24"/>
        <v xml:space="preserve"> </v>
      </c>
      <c r="L673" s="34"/>
      <c r="M673" s="54"/>
      <c r="N673" s="37"/>
    </row>
    <row r="674" spans="1:14" x14ac:dyDescent="0.3">
      <c r="A674" s="6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24"/>
        <v xml:space="preserve"> </v>
      </c>
      <c r="L674" s="34"/>
      <c r="M674" s="54"/>
      <c r="N674" s="37"/>
    </row>
    <row r="675" spans="1:14" x14ac:dyDescent="0.3">
      <c r="A675" s="6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24"/>
        <v xml:space="preserve"> </v>
      </c>
      <c r="L675" s="34"/>
      <c r="M675" s="54"/>
      <c r="N675" s="37"/>
    </row>
    <row r="676" spans="1:14" x14ac:dyDescent="0.3">
      <c r="A676" s="6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24"/>
        <v xml:space="preserve"> </v>
      </c>
      <c r="L676" s="34"/>
      <c r="M676" s="54"/>
      <c r="N676" s="37"/>
    </row>
    <row r="677" spans="1:14" x14ac:dyDescent="0.3">
      <c r="A677" s="6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24"/>
        <v xml:space="preserve"> </v>
      </c>
      <c r="L677" s="34"/>
      <c r="M677" s="54"/>
      <c r="N677" s="37"/>
    </row>
    <row r="678" spans="1:14" x14ac:dyDescent="0.3">
      <c r="A678" s="6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24"/>
        <v xml:space="preserve"> </v>
      </c>
      <c r="L678" s="34"/>
      <c r="M678" s="54"/>
      <c r="N678" s="37"/>
    </row>
    <row r="679" spans="1:14" x14ac:dyDescent="0.3">
      <c r="A679" s="6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24"/>
        <v xml:space="preserve"> </v>
      </c>
      <c r="L679" s="34"/>
      <c r="M679" s="54"/>
      <c r="N679" s="37"/>
    </row>
    <row r="680" spans="1:14" x14ac:dyDescent="0.3">
      <c r="A680" s="6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24"/>
        <v xml:space="preserve"> </v>
      </c>
      <c r="L680" s="34"/>
      <c r="M680" s="54"/>
      <c r="N680" s="37"/>
    </row>
    <row r="681" spans="1:14" x14ac:dyDescent="0.3">
      <c r="A681" s="6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24"/>
        <v xml:space="preserve"> </v>
      </c>
      <c r="L681" s="34"/>
      <c r="M681" s="54"/>
      <c r="N681" s="37"/>
    </row>
    <row r="682" spans="1:14" x14ac:dyDescent="0.3">
      <c r="A682" s="104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24"/>
        <v xml:space="preserve"> </v>
      </c>
      <c r="L682" s="34"/>
      <c r="M682" s="54"/>
      <c r="N682" s="37"/>
    </row>
    <row r="683" spans="1:14" x14ac:dyDescent="0.3">
      <c r="A683" s="6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24"/>
        <v xml:space="preserve"> </v>
      </c>
      <c r="L683" s="34"/>
      <c r="M683" s="54"/>
      <c r="N683" s="37"/>
    </row>
    <row r="684" spans="1:14" x14ac:dyDescent="0.3">
      <c r="A684" s="6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24"/>
        <v xml:space="preserve"> </v>
      </c>
      <c r="L684" s="34"/>
      <c r="M684" s="54"/>
      <c r="N684" s="37"/>
    </row>
    <row r="685" spans="1:14" x14ac:dyDescent="0.3">
      <c r="A685" s="67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24"/>
        <v xml:space="preserve"> </v>
      </c>
      <c r="L685" s="34"/>
      <c r="M685" s="54"/>
      <c r="N685" s="37"/>
    </row>
    <row r="686" spans="1:14" x14ac:dyDescent="0.3">
      <c r="A686" s="6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24"/>
        <v xml:space="preserve"> </v>
      </c>
      <c r="L686" s="34"/>
      <c r="M686" s="54"/>
      <c r="N686" s="37"/>
    </row>
    <row r="687" spans="1:14" x14ac:dyDescent="0.3">
      <c r="A687" s="6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24"/>
        <v xml:space="preserve"> </v>
      </c>
      <c r="L687" s="34"/>
      <c r="M687" s="54"/>
      <c r="N687" s="37"/>
    </row>
    <row r="688" spans="1:14" x14ac:dyDescent="0.3">
      <c r="A688" s="6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24"/>
        <v xml:space="preserve"> </v>
      </c>
      <c r="L688" s="34"/>
      <c r="M688" s="54"/>
      <c r="N688" s="37"/>
    </row>
    <row r="689" spans="1:14" x14ac:dyDescent="0.3">
      <c r="A689" s="6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ref="K689:K752" si="25">IF(I689,IF(ISNUMBER(J689),J689*I689," ")," ")</f>
        <v xml:space="preserve"> </v>
      </c>
      <c r="L689" s="34"/>
      <c r="M689" s="54"/>
      <c r="N689" s="37"/>
    </row>
    <row r="690" spans="1:14" x14ac:dyDescent="0.3">
      <c r="A690" s="6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25"/>
        <v xml:space="preserve"> </v>
      </c>
      <c r="L690" s="34"/>
      <c r="M690" s="54"/>
      <c r="N690" s="37"/>
    </row>
    <row r="691" spans="1:14" x14ac:dyDescent="0.3">
      <c r="A691" s="6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25"/>
        <v xml:space="preserve"> </v>
      </c>
      <c r="L691" s="34"/>
      <c r="M691" s="54"/>
      <c r="N691" s="37"/>
    </row>
    <row r="692" spans="1:14" x14ac:dyDescent="0.3">
      <c r="A692" s="6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25"/>
        <v xml:space="preserve"> </v>
      </c>
      <c r="L692" s="34"/>
      <c r="M692" s="54"/>
      <c r="N692" s="37"/>
    </row>
    <row r="693" spans="1:14" x14ac:dyDescent="0.3">
      <c r="A693" s="6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25"/>
        <v xml:space="preserve"> </v>
      </c>
      <c r="L693" s="34"/>
      <c r="M693" s="54"/>
      <c r="N693" s="37"/>
    </row>
    <row r="694" spans="1:14" x14ac:dyDescent="0.3">
      <c r="A694" s="6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25"/>
        <v xml:space="preserve"> </v>
      </c>
      <c r="L694" s="34"/>
      <c r="M694" s="54"/>
      <c r="N694" s="37"/>
    </row>
    <row r="695" spans="1:14" x14ac:dyDescent="0.3">
      <c r="A695" s="6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25"/>
        <v xml:space="preserve"> </v>
      </c>
      <c r="L695" s="34"/>
      <c r="M695" s="54"/>
      <c r="N695" s="37"/>
    </row>
    <row r="696" spans="1:14" x14ac:dyDescent="0.3">
      <c r="A696" s="6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25"/>
        <v xml:space="preserve"> </v>
      </c>
      <c r="L696" s="34"/>
      <c r="M696" s="54"/>
      <c r="N696" s="37"/>
    </row>
    <row r="697" spans="1:14" x14ac:dyDescent="0.3">
      <c r="A697" s="6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25"/>
        <v xml:space="preserve"> </v>
      </c>
      <c r="L697" s="34"/>
      <c r="M697" s="54"/>
      <c r="N697" s="37"/>
    </row>
    <row r="698" spans="1:14" x14ac:dyDescent="0.3">
      <c r="A698" s="6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25"/>
        <v xml:space="preserve"> </v>
      </c>
      <c r="L698" s="34"/>
      <c r="M698" s="54"/>
      <c r="N698" s="37"/>
    </row>
    <row r="699" spans="1:14" x14ac:dyDescent="0.3">
      <c r="A699" s="6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25"/>
        <v xml:space="preserve"> </v>
      </c>
      <c r="L699" s="34"/>
      <c r="M699" s="54"/>
      <c r="N699" s="37"/>
    </row>
    <row r="700" spans="1:14" x14ac:dyDescent="0.3">
      <c r="A700" s="6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25"/>
        <v xml:space="preserve"> </v>
      </c>
      <c r="L700" s="34"/>
      <c r="M700" s="54"/>
      <c r="N700" s="37"/>
    </row>
    <row r="701" spans="1:14" x14ac:dyDescent="0.3">
      <c r="A701" s="6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25"/>
        <v xml:space="preserve"> </v>
      </c>
      <c r="L701" s="34"/>
      <c r="M701" s="54"/>
      <c r="N701" s="37"/>
    </row>
    <row r="702" spans="1:14" x14ac:dyDescent="0.3">
      <c r="A702" s="6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25"/>
        <v xml:space="preserve"> </v>
      </c>
      <c r="L702" s="34"/>
      <c r="M702" s="54"/>
      <c r="N702" s="37"/>
    </row>
    <row r="703" spans="1:14" x14ac:dyDescent="0.3">
      <c r="A703" s="6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25"/>
        <v xml:space="preserve"> </v>
      </c>
      <c r="L703" s="34"/>
      <c r="M703" s="54"/>
      <c r="N703" s="37"/>
    </row>
    <row r="704" spans="1:14" x14ac:dyDescent="0.3">
      <c r="A704" s="104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25"/>
        <v xml:space="preserve"> </v>
      </c>
      <c r="L704" s="34"/>
      <c r="M704" s="54"/>
      <c r="N704" s="37"/>
    </row>
    <row r="705" spans="1:14" x14ac:dyDescent="0.3">
      <c r="A705" s="6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25"/>
        <v xml:space="preserve"> </v>
      </c>
      <c r="L705" s="34"/>
      <c r="M705" s="54"/>
      <c r="N705" s="37"/>
    </row>
    <row r="706" spans="1:14" x14ac:dyDescent="0.3">
      <c r="A706" s="6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25"/>
        <v xml:space="preserve"> </v>
      </c>
      <c r="L706" s="34"/>
      <c r="M706" s="54"/>
      <c r="N706" s="37"/>
    </row>
    <row r="707" spans="1:14" x14ac:dyDescent="0.3">
      <c r="A707" s="67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25"/>
        <v xml:space="preserve"> </v>
      </c>
      <c r="L707" s="34"/>
      <c r="M707" s="54"/>
      <c r="N707" s="37"/>
    </row>
    <row r="708" spans="1:14" x14ac:dyDescent="0.3">
      <c r="A708" s="6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25"/>
        <v xml:space="preserve"> </v>
      </c>
      <c r="L708" s="34"/>
      <c r="M708" s="54"/>
      <c r="N708" s="37"/>
    </row>
    <row r="709" spans="1:14" x14ac:dyDescent="0.3">
      <c r="A709" s="6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25"/>
        <v xml:space="preserve"> </v>
      </c>
      <c r="L709" s="34"/>
      <c r="M709" s="54"/>
      <c r="N709" s="37"/>
    </row>
    <row r="710" spans="1:14" x14ac:dyDescent="0.3">
      <c r="A710" s="67"/>
      <c r="B710" s="41"/>
      <c r="C710" s="71"/>
      <c r="D710" s="28"/>
      <c r="E710" s="29"/>
      <c r="F710" s="56"/>
      <c r="G710" s="39"/>
      <c r="H710" s="51"/>
      <c r="I710" s="45"/>
      <c r="J710" s="17"/>
      <c r="K710" s="18" t="str">
        <f t="shared" si="25"/>
        <v xml:space="preserve"> </v>
      </c>
      <c r="L710" s="34"/>
      <c r="M710" s="54"/>
      <c r="N710" s="37"/>
    </row>
    <row r="711" spans="1:14" x14ac:dyDescent="0.3">
      <c r="A711" s="67"/>
      <c r="B711" s="41"/>
      <c r="C711" s="71"/>
      <c r="D711" s="28"/>
      <c r="E711" s="29"/>
      <c r="F711" s="56"/>
      <c r="G711" s="39"/>
      <c r="H711" s="51"/>
      <c r="I711" s="45"/>
      <c r="J711" s="17"/>
      <c r="K711" s="18" t="str">
        <f t="shared" si="25"/>
        <v xml:space="preserve"> </v>
      </c>
      <c r="L711" s="34"/>
      <c r="M711" s="54"/>
      <c r="N711" s="37"/>
    </row>
    <row r="712" spans="1:14" x14ac:dyDescent="0.3">
      <c r="A712" s="6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25"/>
        <v xml:space="preserve"> </v>
      </c>
      <c r="L712" s="34"/>
      <c r="M712" s="54"/>
      <c r="N712" s="37"/>
    </row>
    <row r="713" spans="1:14" x14ac:dyDescent="0.3">
      <c r="A713" s="67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25"/>
        <v xml:space="preserve"> </v>
      </c>
      <c r="L713" s="34"/>
      <c r="M713" s="54"/>
      <c r="N713" s="37"/>
    </row>
    <row r="714" spans="1:14" x14ac:dyDescent="0.3">
      <c r="A714" s="6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25"/>
        <v xml:space="preserve"> </v>
      </c>
      <c r="L714" s="34"/>
      <c r="M714" s="54"/>
      <c r="N714" s="37"/>
    </row>
    <row r="715" spans="1:14" x14ac:dyDescent="0.3">
      <c r="A715" s="67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25"/>
        <v xml:space="preserve"> </v>
      </c>
      <c r="L715" s="34"/>
      <c r="M715" s="54"/>
      <c r="N715" s="37"/>
    </row>
    <row r="716" spans="1:14" x14ac:dyDescent="0.3">
      <c r="A716" s="6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25"/>
        <v xml:space="preserve"> </v>
      </c>
      <c r="L716" s="34"/>
      <c r="M716" s="54"/>
      <c r="N716" s="37"/>
    </row>
    <row r="717" spans="1:14" x14ac:dyDescent="0.3">
      <c r="A717" s="6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25"/>
        <v xml:space="preserve"> </v>
      </c>
      <c r="L717" s="34"/>
      <c r="M717" s="54"/>
      <c r="N717" s="37"/>
    </row>
    <row r="718" spans="1:14" x14ac:dyDescent="0.3">
      <c r="A718" s="6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25"/>
        <v xml:space="preserve"> </v>
      </c>
      <c r="L718" s="34"/>
      <c r="M718" s="54"/>
      <c r="N718" s="37"/>
    </row>
    <row r="719" spans="1:14" x14ac:dyDescent="0.3">
      <c r="A719" s="6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25"/>
        <v xml:space="preserve"> </v>
      </c>
      <c r="L719" s="34"/>
      <c r="M719" s="54"/>
      <c r="N719" s="37"/>
    </row>
    <row r="720" spans="1:14" x14ac:dyDescent="0.3">
      <c r="A720" s="6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25"/>
        <v xml:space="preserve"> </v>
      </c>
      <c r="L720" s="34"/>
      <c r="M720" s="54"/>
      <c r="N720" s="37"/>
    </row>
    <row r="721" spans="1:14" x14ac:dyDescent="0.3">
      <c r="A721" s="6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25"/>
        <v xml:space="preserve"> </v>
      </c>
      <c r="L721" s="34"/>
      <c r="M721" s="54"/>
      <c r="N721" s="37"/>
    </row>
    <row r="722" spans="1:14" x14ac:dyDescent="0.3">
      <c r="A722" s="6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25"/>
        <v xml:space="preserve"> </v>
      </c>
      <c r="L722" s="34"/>
      <c r="M722" s="54"/>
      <c r="N722" s="37"/>
    </row>
    <row r="723" spans="1:14" x14ac:dyDescent="0.3">
      <c r="A723" s="6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25"/>
        <v xml:space="preserve"> </v>
      </c>
      <c r="L723" s="34"/>
      <c r="M723" s="54"/>
      <c r="N723" s="37"/>
    </row>
    <row r="724" spans="1:14" x14ac:dyDescent="0.3">
      <c r="A724" s="6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25"/>
        <v xml:space="preserve"> </v>
      </c>
      <c r="L724" s="34"/>
      <c r="M724" s="54"/>
      <c r="N724" s="37"/>
    </row>
    <row r="725" spans="1:14" x14ac:dyDescent="0.3">
      <c r="A725" s="6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25"/>
        <v xml:space="preserve"> </v>
      </c>
      <c r="L725" s="34"/>
      <c r="M725" s="54"/>
      <c r="N725" s="37"/>
    </row>
    <row r="726" spans="1:14" x14ac:dyDescent="0.3">
      <c r="A726" s="104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25"/>
        <v xml:space="preserve"> </v>
      </c>
      <c r="L726" s="34"/>
      <c r="M726" s="54"/>
      <c r="N726" s="37"/>
    </row>
    <row r="727" spans="1:14" x14ac:dyDescent="0.3">
      <c r="A727" s="6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25"/>
        <v xml:space="preserve"> </v>
      </c>
      <c r="L727" s="34"/>
      <c r="M727" s="54"/>
      <c r="N727" s="37"/>
    </row>
    <row r="728" spans="1:14" x14ac:dyDescent="0.3">
      <c r="A728" s="67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25"/>
        <v xml:space="preserve"> </v>
      </c>
      <c r="L728" s="34"/>
      <c r="M728" s="54"/>
      <c r="N728" s="37"/>
    </row>
    <row r="729" spans="1:14" x14ac:dyDescent="0.3">
      <c r="A729" s="67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25"/>
        <v xml:space="preserve"> </v>
      </c>
      <c r="L729" s="34"/>
      <c r="M729" s="54"/>
      <c r="N729" s="37"/>
    </row>
    <row r="730" spans="1:14" x14ac:dyDescent="0.3">
      <c r="A730" s="6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25"/>
        <v xml:space="preserve"> </v>
      </c>
      <c r="L730" s="34"/>
      <c r="M730" s="54"/>
      <c r="N730" s="37"/>
    </row>
    <row r="731" spans="1:14" x14ac:dyDescent="0.3">
      <c r="A731" s="67"/>
      <c r="B731" s="41"/>
      <c r="C731" s="71"/>
      <c r="D731" s="28"/>
      <c r="E731" s="29"/>
      <c r="F731" s="56"/>
      <c r="G731" s="39"/>
      <c r="H731" s="51"/>
      <c r="I731" s="45"/>
      <c r="J731" s="17"/>
      <c r="K731" s="18" t="str">
        <f t="shared" si="25"/>
        <v xml:space="preserve"> </v>
      </c>
      <c r="L731" s="34"/>
      <c r="M731" s="54"/>
      <c r="N731" s="37"/>
    </row>
    <row r="732" spans="1:14" x14ac:dyDescent="0.3">
      <c r="A732" s="67"/>
      <c r="B732" s="41"/>
      <c r="C732" s="71"/>
      <c r="D732" s="28"/>
      <c r="E732" s="29"/>
      <c r="F732" s="56"/>
      <c r="G732" s="39"/>
      <c r="H732" s="51"/>
      <c r="I732" s="45"/>
      <c r="J732" s="17"/>
      <c r="K732" s="18" t="str">
        <f t="shared" si="25"/>
        <v xml:space="preserve"> </v>
      </c>
      <c r="L732" s="34"/>
      <c r="M732" s="54"/>
      <c r="N732" s="37"/>
    </row>
    <row r="733" spans="1:14" x14ac:dyDescent="0.3">
      <c r="A733" s="67"/>
      <c r="B733" s="41"/>
      <c r="C733" s="71"/>
      <c r="D733" s="28"/>
      <c r="E733" s="29"/>
      <c r="F733" s="56"/>
      <c r="G733" s="39"/>
      <c r="H733" s="51"/>
      <c r="I733" s="45"/>
      <c r="J733" s="17"/>
      <c r="K733" s="18" t="str">
        <f t="shared" si="25"/>
        <v xml:space="preserve"> </v>
      </c>
      <c r="L733" s="34"/>
      <c r="M733" s="54"/>
      <c r="N733" s="37"/>
    </row>
    <row r="734" spans="1:14" x14ac:dyDescent="0.3">
      <c r="A734" s="67"/>
      <c r="B734" s="41"/>
      <c r="C734" s="71"/>
      <c r="D734" s="28"/>
      <c r="E734" s="29"/>
      <c r="F734" s="56"/>
      <c r="G734" s="39"/>
      <c r="H734" s="51"/>
      <c r="I734" s="45"/>
      <c r="J734" s="17"/>
      <c r="K734" s="18" t="str">
        <f t="shared" si="25"/>
        <v xml:space="preserve"> </v>
      </c>
      <c r="L734" s="34"/>
      <c r="M734" s="54"/>
      <c r="N734" s="37"/>
    </row>
    <row r="735" spans="1:14" x14ac:dyDescent="0.3">
      <c r="A735" s="67"/>
      <c r="B735" s="41"/>
      <c r="C735" s="71"/>
      <c r="D735" s="28"/>
      <c r="E735" s="29"/>
      <c r="F735" s="56"/>
      <c r="G735" s="39"/>
      <c r="H735" s="51"/>
      <c r="I735" s="45"/>
      <c r="J735" s="17"/>
      <c r="K735" s="18" t="str">
        <f t="shared" si="25"/>
        <v xml:space="preserve"> </v>
      </c>
      <c r="L735" s="34"/>
      <c r="M735" s="54"/>
      <c r="N735" s="37"/>
    </row>
    <row r="736" spans="1:14" x14ac:dyDescent="0.3">
      <c r="A736" s="67"/>
      <c r="B736" s="41"/>
      <c r="C736" s="71"/>
      <c r="D736" s="28"/>
      <c r="E736" s="29"/>
      <c r="F736" s="56"/>
      <c r="G736" s="39"/>
      <c r="H736" s="51"/>
      <c r="I736" s="45"/>
      <c r="J736" s="17"/>
      <c r="K736" s="18" t="str">
        <f t="shared" si="25"/>
        <v xml:space="preserve"> </v>
      </c>
      <c r="L736" s="34"/>
      <c r="M736" s="54"/>
      <c r="N736" s="37"/>
    </row>
    <row r="737" spans="1:14" x14ac:dyDescent="0.3">
      <c r="A737" s="67"/>
      <c r="B737" s="41"/>
      <c r="C737" s="71"/>
      <c r="D737" s="28"/>
      <c r="E737" s="29"/>
      <c r="F737" s="56"/>
      <c r="G737" s="39"/>
      <c r="H737" s="51"/>
      <c r="I737" s="45"/>
      <c r="J737" s="17"/>
      <c r="K737" s="18" t="str">
        <f t="shared" si="25"/>
        <v xml:space="preserve"> </v>
      </c>
      <c r="L737" s="34"/>
      <c r="M737" s="54"/>
      <c r="N737" s="37"/>
    </row>
    <row r="738" spans="1:14" x14ac:dyDescent="0.3">
      <c r="A738" s="67"/>
      <c r="B738" s="41"/>
      <c r="C738" s="71"/>
      <c r="D738" s="28"/>
      <c r="E738" s="29"/>
      <c r="F738" s="56"/>
      <c r="G738" s="39"/>
      <c r="H738" s="51"/>
      <c r="I738" s="45"/>
      <c r="J738" s="17"/>
      <c r="K738" s="18" t="str">
        <f t="shared" si="25"/>
        <v xml:space="preserve"> </v>
      </c>
      <c r="L738" s="34"/>
      <c r="M738" s="54"/>
      <c r="N738" s="37"/>
    </row>
    <row r="739" spans="1:14" x14ac:dyDescent="0.3">
      <c r="A739" s="67"/>
      <c r="B739" s="41"/>
      <c r="C739" s="71"/>
      <c r="D739" s="28"/>
      <c r="E739" s="29"/>
      <c r="F739" s="56"/>
      <c r="G739" s="39"/>
      <c r="H739" s="51"/>
      <c r="I739" s="45"/>
      <c r="J739" s="17"/>
      <c r="K739" s="18" t="str">
        <f t="shared" si="25"/>
        <v xml:space="preserve"> </v>
      </c>
      <c r="L739" s="34"/>
      <c r="M739" s="54"/>
      <c r="N739" s="37"/>
    </row>
    <row r="740" spans="1:14" x14ac:dyDescent="0.3">
      <c r="A740" s="67"/>
      <c r="B740" s="41"/>
      <c r="C740" s="71"/>
      <c r="D740" s="28"/>
      <c r="E740" s="29"/>
      <c r="F740" s="56"/>
      <c r="G740" s="39"/>
      <c r="H740" s="51"/>
      <c r="I740" s="45"/>
      <c r="J740" s="17"/>
      <c r="K740" s="18" t="str">
        <f t="shared" si="25"/>
        <v xml:space="preserve"> </v>
      </c>
      <c r="L740" s="34"/>
      <c r="M740" s="54"/>
      <c r="N740" s="37"/>
    </row>
    <row r="741" spans="1:14" x14ac:dyDescent="0.3">
      <c r="A741" s="67"/>
      <c r="B741" s="41"/>
      <c r="C741" s="71"/>
      <c r="D741" s="28"/>
      <c r="E741" s="29"/>
      <c r="F741" s="56"/>
      <c r="G741" s="39"/>
      <c r="H741" s="51"/>
      <c r="I741" s="45"/>
      <c r="J741" s="17"/>
      <c r="K741" s="18" t="str">
        <f t="shared" si="25"/>
        <v xml:space="preserve"> </v>
      </c>
      <c r="L741" s="34"/>
      <c r="M741" s="54"/>
      <c r="N741" s="37"/>
    </row>
    <row r="742" spans="1:14" x14ac:dyDescent="0.3">
      <c r="A742" s="67"/>
      <c r="B742" s="41"/>
      <c r="C742" s="71"/>
      <c r="D742" s="28"/>
      <c r="E742" s="29"/>
      <c r="F742" s="56"/>
      <c r="G742" s="39"/>
      <c r="H742" s="51"/>
      <c r="I742" s="45"/>
      <c r="J742" s="17"/>
      <c r="K742" s="18" t="str">
        <f t="shared" si="25"/>
        <v xml:space="preserve"> </v>
      </c>
      <c r="L742" s="34"/>
      <c r="M742" s="54"/>
      <c r="N742" s="37"/>
    </row>
    <row r="743" spans="1:14" x14ac:dyDescent="0.3">
      <c r="A743" s="67"/>
      <c r="B743" s="41"/>
      <c r="C743" s="71"/>
      <c r="D743" s="28"/>
      <c r="E743" s="29"/>
      <c r="F743" s="56"/>
      <c r="G743" s="39"/>
      <c r="H743" s="51"/>
      <c r="I743" s="45"/>
      <c r="J743" s="17"/>
      <c r="K743" s="18" t="str">
        <f t="shared" si="25"/>
        <v xml:space="preserve"> </v>
      </c>
      <c r="L743" s="34"/>
      <c r="M743" s="54"/>
      <c r="N743" s="37"/>
    </row>
    <row r="744" spans="1:14" x14ac:dyDescent="0.3">
      <c r="A744" s="67"/>
      <c r="B744" s="41"/>
      <c r="C744" s="71"/>
      <c r="D744" s="28"/>
      <c r="E744" s="29"/>
      <c r="F744" s="56"/>
      <c r="G744" s="39"/>
      <c r="H744" s="51"/>
      <c r="I744" s="45"/>
      <c r="J744" s="17"/>
      <c r="K744" s="18" t="str">
        <f t="shared" si="25"/>
        <v xml:space="preserve"> </v>
      </c>
      <c r="L744" s="34"/>
      <c r="M744" s="54"/>
      <c r="N744" s="37"/>
    </row>
    <row r="745" spans="1:14" x14ac:dyDescent="0.3">
      <c r="A745" s="67"/>
      <c r="B745" s="41"/>
      <c r="C745" s="71"/>
      <c r="D745" s="28"/>
      <c r="E745" s="29"/>
      <c r="F745" s="56"/>
      <c r="G745" s="39"/>
      <c r="H745" s="51"/>
      <c r="I745" s="45"/>
      <c r="J745" s="17"/>
      <c r="K745" s="18" t="str">
        <f t="shared" si="25"/>
        <v xml:space="preserve"> </v>
      </c>
      <c r="L745" s="34"/>
      <c r="M745" s="54"/>
      <c r="N745" s="37"/>
    </row>
    <row r="746" spans="1:14" x14ac:dyDescent="0.3">
      <c r="A746" s="67"/>
      <c r="B746" s="41"/>
      <c r="C746" s="71"/>
      <c r="D746" s="28"/>
      <c r="E746" s="29"/>
      <c r="F746" s="56"/>
      <c r="G746" s="39"/>
      <c r="H746" s="51"/>
      <c r="I746" s="45"/>
      <c r="J746" s="17"/>
      <c r="K746" s="18" t="str">
        <f t="shared" si="25"/>
        <v xml:space="preserve"> </v>
      </c>
      <c r="L746" s="34"/>
      <c r="M746" s="54"/>
      <c r="N746" s="37"/>
    </row>
    <row r="747" spans="1:14" x14ac:dyDescent="0.3">
      <c r="A747" s="67"/>
      <c r="B747" s="41"/>
      <c r="C747" s="71"/>
      <c r="D747" s="28"/>
      <c r="E747" s="29"/>
      <c r="F747" s="56"/>
      <c r="G747" s="39"/>
      <c r="H747" s="51"/>
      <c r="I747" s="45"/>
      <c r="J747" s="17"/>
      <c r="K747" s="18" t="str">
        <f t="shared" si="25"/>
        <v xml:space="preserve"> </v>
      </c>
      <c r="L747" s="34"/>
      <c r="M747" s="54"/>
      <c r="N747" s="37"/>
    </row>
    <row r="748" spans="1:14" x14ac:dyDescent="0.3">
      <c r="A748" s="104"/>
      <c r="B748" s="41"/>
      <c r="C748" s="71"/>
      <c r="D748" s="28"/>
      <c r="E748" s="29"/>
      <c r="F748" s="56"/>
      <c r="G748" s="39"/>
      <c r="H748" s="51"/>
      <c r="I748" s="45"/>
      <c r="J748" s="17"/>
      <c r="K748" s="18" t="str">
        <f t="shared" si="25"/>
        <v xml:space="preserve"> </v>
      </c>
      <c r="L748" s="34"/>
      <c r="M748" s="54"/>
      <c r="N748" s="37"/>
    </row>
    <row r="749" spans="1:14" x14ac:dyDescent="0.3">
      <c r="A749" s="67"/>
      <c r="B749" s="41"/>
      <c r="C749" s="71"/>
      <c r="D749" s="28"/>
      <c r="E749" s="29"/>
      <c r="F749" s="56"/>
      <c r="G749" s="39"/>
      <c r="H749" s="51"/>
      <c r="I749" s="45"/>
      <c r="J749" s="17"/>
      <c r="K749" s="18" t="str">
        <f t="shared" si="25"/>
        <v xml:space="preserve"> </v>
      </c>
      <c r="L749" s="34"/>
      <c r="M749" s="54"/>
      <c r="N749" s="37"/>
    </row>
    <row r="750" spans="1:14" x14ac:dyDescent="0.3">
      <c r="A750" s="67"/>
      <c r="B750" s="41"/>
      <c r="C750" s="71"/>
      <c r="D750" s="28"/>
      <c r="E750" s="29"/>
      <c r="F750" s="56"/>
      <c r="G750" s="39"/>
      <c r="H750" s="51"/>
      <c r="I750" s="45"/>
      <c r="J750" s="17"/>
      <c r="K750" s="18" t="str">
        <f t="shared" si="25"/>
        <v xml:space="preserve"> </v>
      </c>
      <c r="L750" s="34"/>
      <c r="M750" s="54"/>
      <c r="N750" s="37"/>
    </row>
    <row r="751" spans="1:14" x14ac:dyDescent="0.3">
      <c r="A751" s="67"/>
      <c r="B751" s="41"/>
      <c r="C751" s="71"/>
      <c r="D751" s="28"/>
      <c r="E751" s="29"/>
      <c r="F751" s="56"/>
      <c r="G751" s="39"/>
      <c r="H751" s="51"/>
      <c r="I751" s="45"/>
      <c r="J751" s="17"/>
      <c r="K751" s="18" t="str">
        <f t="shared" si="25"/>
        <v xml:space="preserve"> </v>
      </c>
      <c r="L751" s="34"/>
      <c r="M751" s="54"/>
      <c r="N751" s="37"/>
    </row>
    <row r="752" spans="1:14" x14ac:dyDescent="0.3">
      <c r="A752" s="67"/>
      <c r="B752" s="41"/>
      <c r="C752" s="71"/>
      <c r="D752" s="28"/>
      <c r="E752" s="29"/>
      <c r="F752" s="56"/>
      <c r="G752" s="39"/>
      <c r="H752" s="51"/>
      <c r="I752" s="45"/>
      <c r="J752" s="17"/>
      <c r="K752" s="18" t="str">
        <f t="shared" si="25"/>
        <v xml:space="preserve"> </v>
      </c>
      <c r="L752" s="34"/>
      <c r="M752" s="54"/>
      <c r="N752" s="37"/>
    </row>
    <row r="753" spans="1:14" x14ac:dyDescent="0.3">
      <c r="A753" s="67"/>
      <c r="B753" s="41"/>
      <c r="C753" s="71"/>
      <c r="D753" s="28"/>
      <c r="E753" s="29"/>
      <c r="F753" s="56"/>
      <c r="G753" s="39"/>
      <c r="H753" s="51"/>
      <c r="I753" s="45"/>
      <c r="J753" s="17"/>
      <c r="K753" s="18" t="str">
        <f t="shared" ref="K753:K816" si="26">IF(I753,IF(ISNUMBER(J753),J753*I753," ")," ")</f>
        <v xml:space="preserve"> </v>
      </c>
      <c r="L753" s="34"/>
      <c r="M753" s="54"/>
      <c r="N753" s="37"/>
    </row>
    <row r="754" spans="1:14" x14ac:dyDescent="0.3">
      <c r="A754" s="67"/>
      <c r="B754" s="41"/>
      <c r="C754" s="71"/>
      <c r="D754" s="28"/>
      <c r="E754" s="29"/>
      <c r="F754" s="56"/>
      <c r="G754" s="39"/>
      <c r="H754" s="51"/>
      <c r="I754" s="45"/>
      <c r="J754" s="17"/>
      <c r="K754" s="18" t="str">
        <f t="shared" si="26"/>
        <v xml:space="preserve"> </v>
      </c>
      <c r="L754" s="34"/>
      <c r="M754" s="54"/>
      <c r="N754" s="37"/>
    </row>
    <row r="755" spans="1:14" x14ac:dyDescent="0.3">
      <c r="A755" s="67"/>
      <c r="B755" s="41"/>
      <c r="C755" s="71"/>
      <c r="D755" s="28"/>
      <c r="E755" s="29"/>
      <c r="F755" s="56"/>
      <c r="G755" s="39"/>
      <c r="H755" s="51"/>
      <c r="I755" s="45"/>
      <c r="J755" s="17"/>
      <c r="K755" s="18" t="str">
        <f t="shared" si="26"/>
        <v xml:space="preserve"> </v>
      </c>
      <c r="L755" s="34"/>
      <c r="M755" s="54"/>
      <c r="N755" s="37"/>
    </row>
    <row r="756" spans="1:14" x14ac:dyDescent="0.3">
      <c r="A756" s="67"/>
      <c r="B756" s="41"/>
      <c r="C756" s="71"/>
      <c r="D756" s="28"/>
      <c r="E756" s="29"/>
      <c r="F756" s="56"/>
      <c r="G756" s="39"/>
      <c r="H756" s="51"/>
      <c r="I756" s="45"/>
      <c r="J756" s="17"/>
      <c r="K756" s="18" t="str">
        <f t="shared" si="26"/>
        <v xml:space="preserve"> </v>
      </c>
      <c r="L756" s="34"/>
      <c r="M756" s="54"/>
      <c r="N756" s="37"/>
    </row>
    <row r="757" spans="1:14" x14ac:dyDescent="0.3">
      <c r="A757" s="67"/>
      <c r="B757" s="41"/>
      <c r="C757" s="71"/>
      <c r="D757" s="28"/>
      <c r="E757" s="29"/>
      <c r="F757" s="56"/>
      <c r="G757" s="39"/>
      <c r="H757" s="51"/>
      <c r="I757" s="45"/>
      <c r="J757" s="17"/>
      <c r="K757" s="18" t="str">
        <f t="shared" si="26"/>
        <v xml:space="preserve"> </v>
      </c>
      <c r="L757" s="34"/>
      <c r="M757" s="54"/>
      <c r="N757" s="37"/>
    </row>
    <row r="758" spans="1:14" x14ac:dyDescent="0.3">
      <c r="A758" s="67"/>
      <c r="B758" s="41"/>
      <c r="C758" s="71"/>
      <c r="D758" s="28"/>
      <c r="E758" s="29"/>
      <c r="F758" s="56"/>
      <c r="G758" s="39"/>
      <c r="H758" s="51"/>
      <c r="I758" s="45"/>
      <c r="J758" s="17"/>
      <c r="K758" s="18" t="str">
        <f t="shared" si="26"/>
        <v xml:space="preserve"> </v>
      </c>
      <c r="L758" s="34"/>
      <c r="M758" s="54"/>
      <c r="N758" s="37"/>
    </row>
    <row r="759" spans="1:14" x14ac:dyDescent="0.3">
      <c r="A759" s="67"/>
      <c r="B759" s="41"/>
      <c r="C759" s="71"/>
      <c r="D759" s="28"/>
      <c r="E759" s="29"/>
      <c r="F759" s="56"/>
      <c r="G759" s="39"/>
      <c r="H759" s="51"/>
      <c r="I759" s="45"/>
      <c r="J759" s="17"/>
      <c r="K759" s="18" t="str">
        <f t="shared" si="26"/>
        <v xml:space="preserve"> </v>
      </c>
      <c r="L759" s="34"/>
      <c r="M759" s="54"/>
      <c r="N759" s="37"/>
    </row>
    <row r="760" spans="1:14" x14ac:dyDescent="0.3">
      <c r="A760" s="67"/>
      <c r="B760" s="41"/>
      <c r="C760" s="71"/>
      <c r="D760" s="28"/>
      <c r="E760" s="29"/>
      <c r="F760" s="56"/>
      <c r="G760" s="39"/>
      <c r="H760" s="51"/>
      <c r="I760" s="45"/>
      <c r="J760" s="17"/>
      <c r="K760" s="18" t="str">
        <f t="shared" si="26"/>
        <v xml:space="preserve"> </v>
      </c>
      <c r="L760" s="34"/>
      <c r="M760" s="54"/>
      <c r="N760" s="37"/>
    </row>
    <row r="761" spans="1:14" x14ac:dyDescent="0.3">
      <c r="A761" s="67"/>
      <c r="B761" s="41"/>
      <c r="C761" s="71"/>
      <c r="D761" s="28"/>
      <c r="E761" s="29"/>
      <c r="F761" s="56"/>
      <c r="G761" s="39"/>
      <c r="H761" s="51"/>
      <c r="I761" s="45"/>
      <c r="J761" s="17"/>
      <c r="K761" s="18" t="str">
        <f t="shared" si="26"/>
        <v xml:space="preserve"> </v>
      </c>
      <c r="L761" s="34"/>
      <c r="M761" s="54"/>
      <c r="N761" s="37"/>
    </row>
    <row r="762" spans="1:14" x14ac:dyDescent="0.3">
      <c r="A762" s="67"/>
      <c r="B762" s="41"/>
      <c r="C762" s="71"/>
      <c r="D762" s="28"/>
      <c r="E762" s="29"/>
      <c r="F762" s="56"/>
      <c r="G762" s="39"/>
      <c r="H762" s="51"/>
      <c r="I762" s="45"/>
      <c r="J762" s="17"/>
      <c r="K762" s="18" t="str">
        <f t="shared" si="26"/>
        <v xml:space="preserve"> </v>
      </c>
      <c r="L762" s="34"/>
      <c r="M762" s="54"/>
      <c r="N762" s="37"/>
    </row>
    <row r="763" spans="1:14" x14ac:dyDescent="0.3">
      <c r="A763" s="67"/>
      <c r="B763" s="41"/>
      <c r="C763" s="71"/>
      <c r="D763" s="28"/>
      <c r="E763" s="29"/>
      <c r="F763" s="56"/>
      <c r="G763" s="39"/>
      <c r="H763" s="51"/>
      <c r="I763" s="45"/>
      <c r="J763" s="17"/>
      <c r="K763" s="18" t="str">
        <f t="shared" si="26"/>
        <v xml:space="preserve"> </v>
      </c>
      <c r="L763" s="34"/>
      <c r="M763" s="54"/>
      <c r="N763" s="37"/>
    </row>
    <row r="764" spans="1:14" x14ac:dyDescent="0.3">
      <c r="A764" s="67"/>
      <c r="B764" s="41"/>
      <c r="C764" s="71"/>
      <c r="D764" s="28"/>
      <c r="E764" s="29"/>
      <c r="F764" s="56"/>
      <c r="G764" s="39"/>
      <c r="H764" s="51"/>
      <c r="I764" s="45"/>
      <c r="J764" s="17"/>
      <c r="K764" s="18" t="str">
        <f t="shared" si="26"/>
        <v xml:space="preserve"> </v>
      </c>
      <c r="L764" s="34"/>
      <c r="M764" s="54"/>
      <c r="N764" s="37"/>
    </row>
    <row r="765" spans="1:14" x14ac:dyDescent="0.3">
      <c r="A765" s="67"/>
      <c r="B765" s="41"/>
      <c r="C765" s="71"/>
      <c r="D765" s="28"/>
      <c r="E765" s="29"/>
      <c r="F765" s="56"/>
      <c r="G765" s="39"/>
      <c r="H765" s="51"/>
      <c r="I765" s="45"/>
      <c r="J765" s="17"/>
      <c r="K765" s="18" t="str">
        <f t="shared" si="26"/>
        <v xml:space="preserve"> </v>
      </c>
      <c r="L765" s="34"/>
      <c r="M765" s="54"/>
      <c r="N765" s="37"/>
    </row>
    <row r="766" spans="1:14" x14ac:dyDescent="0.3">
      <c r="A766" s="67"/>
      <c r="B766" s="41"/>
      <c r="C766" s="71"/>
      <c r="D766" s="28"/>
      <c r="E766" s="29"/>
      <c r="F766" s="56"/>
      <c r="G766" s="39"/>
      <c r="H766" s="51"/>
      <c r="I766" s="45"/>
      <c r="J766" s="17"/>
      <c r="K766" s="18" t="str">
        <f t="shared" si="26"/>
        <v xml:space="preserve"> </v>
      </c>
      <c r="L766" s="34"/>
      <c r="M766" s="54"/>
      <c r="N766" s="37"/>
    </row>
    <row r="767" spans="1:14" x14ac:dyDescent="0.3">
      <c r="A767" s="67"/>
      <c r="B767" s="41"/>
      <c r="C767" s="71"/>
      <c r="D767" s="28"/>
      <c r="E767" s="29"/>
      <c r="F767" s="56"/>
      <c r="G767" s="39"/>
      <c r="H767" s="51"/>
      <c r="I767" s="45"/>
      <c r="J767" s="17"/>
      <c r="K767" s="18" t="str">
        <f t="shared" si="26"/>
        <v xml:space="preserve"> </v>
      </c>
      <c r="L767" s="34"/>
      <c r="M767" s="54"/>
      <c r="N767" s="37"/>
    </row>
    <row r="768" spans="1:14" x14ac:dyDescent="0.3">
      <c r="A768" s="67"/>
      <c r="B768" s="41"/>
      <c r="C768" s="71"/>
      <c r="D768" s="28"/>
      <c r="E768" s="29"/>
      <c r="F768" s="56"/>
      <c r="G768" s="39"/>
      <c r="H768" s="51"/>
      <c r="I768" s="45"/>
      <c r="J768" s="17"/>
      <c r="K768" s="18" t="str">
        <f t="shared" si="26"/>
        <v xml:space="preserve"> </v>
      </c>
      <c r="L768" s="34"/>
      <c r="M768" s="54"/>
      <c r="N768" s="37"/>
    </row>
    <row r="769" spans="1:14" x14ac:dyDescent="0.3">
      <c r="A769" s="67"/>
      <c r="B769" s="41"/>
      <c r="C769" s="71"/>
      <c r="D769" s="28"/>
      <c r="E769" s="29"/>
      <c r="F769" s="56"/>
      <c r="G769" s="39"/>
      <c r="H769" s="51"/>
      <c r="I769" s="45"/>
      <c r="J769" s="17"/>
      <c r="K769" s="18" t="str">
        <f t="shared" si="26"/>
        <v xml:space="preserve"> </v>
      </c>
      <c r="L769" s="34"/>
      <c r="M769" s="54"/>
      <c r="N769" s="37"/>
    </row>
    <row r="770" spans="1:14" x14ac:dyDescent="0.3">
      <c r="A770" s="104"/>
      <c r="B770" s="41"/>
      <c r="C770" s="71"/>
      <c r="D770" s="28"/>
      <c r="E770" s="29"/>
      <c r="F770" s="56"/>
      <c r="G770" s="39"/>
      <c r="H770" s="51"/>
      <c r="I770" s="45"/>
      <c r="J770" s="17"/>
      <c r="K770" s="18" t="str">
        <f t="shared" si="26"/>
        <v xml:space="preserve"> </v>
      </c>
      <c r="L770" s="34"/>
      <c r="M770" s="54"/>
      <c r="N770" s="37"/>
    </row>
    <row r="771" spans="1:14" x14ac:dyDescent="0.3">
      <c r="A771" s="67"/>
      <c r="B771" s="41"/>
      <c r="C771" s="71"/>
      <c r="D771" s="28"/>
      <c r="E771" s="29"/>
      <c r="F771" s="56"/>
      <c r="G771" s="39"/>
      <c r="H771" s="51"/>
      <c r="I771" s="45"/>
      <c r="J771" s="17"/>
      <c r="K771" s="18" t="str">
        <f t="shared" si="26"/>
        <v xml:space="preserve"> </v>
      </c>
      <c r="L771" s="34"/>
      <c r="M771" s="54"/>
      <c r="N771" s="37"/>
    </row>
    <row r="772" spans="1:14" x14ac:dyDescent="0.3">
      <c r="A772" s="67"/>
      <c r="B772" s="41"/>
      <c r="C772" s="71"/>
      <c r="D772" s="28"/>
      <c r="E772" s="29"/>
      <c r="F772" s="56"/>
      <c r="G772" s="39"/>
      <c r="H772" s="51"/>
      <c r="I772" s="45"/>
      <c r="J772" s="17"/>
      <c r="K772" s="18" t="str">
        <f t="shared" si="26"/>
        <v xml:space="preserve"> </v>
      </c>
      <c r="L772" s="34"/>
      <c r="M772" s="54"/>
      <c r="N772" s="37"/>
    </row>
    <row r="773" spans="1:14" x14ac:dyDescent="0.3">
      <c r="A773" s="67"/>
      <c r="B773" s="41"/>
      <c r="C773" s="71"/>
      <c r="D773" s="28"/>
      <c r="E773" s="29"/>
      <c r="F773" s="56"/>
      <c r="G773" s="39"/>
      <c r="H773" s="51"/>
      <c r="I773" s="45"/>
      <c r="J773" s="17"/>
      <c r="K773" s="18" t="str">
        <f t="shared" si="26"/>
        <v xml:space="preserve"> </v>
      </c>
      <c r="L773" s="34"/>
      <c r="M773" s="54"/>
      <c r="N773" s="37"/>
    </row>
    <row r="774" spans="1:14" x14ac:dyDescent="0.3">
      <c r="A774" s="67"/>
      <c r="B774" s="41"/>
      <c r="C774" s="71"/>
      <c r="D774" s="28"/>
      <c r="E774" s="29"/>
      <c r="F774" s="56"/>
      <c r="G774" s="39"/>
      <c r="H774" s="51"/>
      <c r="I774" s="45"/>
      <c r="J774" s="17"/>
      <c r="K774" s="18" t="str">
        <f t="shared" si="26"/>
        <v xml:space="preserve"> </v>
      </c>
      <c r="L774" s="34"/>
      <c r="M774" s="54"/>
      <c r="N774" s="37"/>
    </row>
    <row r="775" spans="1:14" x14ac:dyDescent="0.3">
      <c r="A775" s="67"/>
      <c r="B775" s="41"/>
      <c r="C775" s="71"/>
      <c r="D775" s="28"/>
      <c r="E775" s="29"/>
      <c r="F775" s="56"/>
      <c r="G775" s="39"/>
      <c r="H775" s="51"/>
      <c r="I775" s="45"/>
      <c r="J775" s="17"/>
      <c r="K775" s="18" t="str">
        <f t="shared" si="26"/>
        <v xml:space="preserve"> </v>
      </c>
      <c r="L775" s="34"/>
      <c r="M775" s="54"/>
      <c r="N775" s="37"/>
    </row>
    <row r="776" spans="1:14" x14ac:dyDescent="0.3">
      <c r="A776" s="67"/>
      <c r="B776" s="41"/>
      <c r="C776" s="71"/>
      <c r="D776" s="28"/>
      <c r="E776" s="29"/>
      <c r="F776" s="56"/>
      <c r="G776" s="39"/>
      <c r="H776" s="51"/>
      <c r="I776" s="45"/>
      <c r="J776" s="17"/>
      <c r="K776" s="18" t="str">
        <f t="shared" si="26"/>
        <v xml:space="preserve"> </v>
      </c>
      <c r="L776" s="34"/>
      <c r="M776" s="54"/>
      <c r="N776" s="37"/>
    </row>
    <row r="777" spans="1:14" x14ac:dyDescent="0.3">
      <c r="A777" s="67"/>
      <c r="B777" s="41"/>
      <c r="C777" s="71"/>
      <c r="D777" s="28"/>
      <c r="E777" s="29"/>
      <c r="F777" s="56"/>
      <c r="G777" s="39"/>
      <c r="H777" s="51"/>
      <c r="I777" s="45"/>
      <c r="J777" s="17"/>
      <c r="K777" s="18" t="str">
        <f t="shared" si="26"/>
        <v xml:space="preserve"> </v>
      </c>
      <c r="L777" s="34"/>
      <c r="M777" s="54"/>
      <c r="N777" s="37"/>
    </row>
    <row r="778" spans="1:14" x14ac:dyDescent="0.3">
      <c r="A778" s="67"/>
      <c r="B778" s="41"/>
      <c r="C778" s="71"/>
      <c r="D778" s="28"/>
      <c r="E778" s="29"/>
      <c r="F778" s="56"/>
      <c r="G778" s="39"/>
      <c r="H778" s="51"/>
      <c r="I778" s="45"/>
      <c r="J778" s="17"/>
      <c r="K778" s="18" t="str">
        <f t="shared" si="26"/>
        <v xml:space="preserve"> </v>
      </c>
      <c r="L778" s="34"/>
      <c r="M778" s="54"/>
      <c r="N778" s="37"/>
    </row>
    <row r="779" spans="1:14" x14ac:dyDescent="0.3">
      <c r="A779" s="67"/>
      <c r="B779" s="41"/>
      <c r="C779" s="71"/>
      <c r="D779" s="28"/>
      <c r="E779" s="29"/>
      <c r="F779" s="56"/>
      <c r="G779" s="39"/>
      <c r="H779" s="51"/>
      <c r="I779" s="45"/>
      <c r="J779" s="17"/>
      <c r="K779" s="18" t="str">
        <f t="shared" si="26"/>
        <v xml:space="preserve"> </v>
      </c>
      <c r="L779" s="34"/>
      <c r="M779" s="54"/>
      <c r="N779" s="37"/>
    </row>
    <row r="780" spans="1:14" x14ac:dyDescent="0.3">
      <c r="A780" s="67"/>
      <c r="B780" s="41"/>
      <c r="C780" s="71"/>
      <c r="D780" s="28"/>
      <c r="E780" s="29"/>
      <c r="F780" s="56"/>
      <c r="G780" s="39"/>
      <c r="H780" s="51"/>
      <c r="I780" s="45"/>
      <c r="J780" s="17"/>
      <c r="K780" s="18" t="str">
        <f t="shared" si="26"/>
        <v xml:space="preserve"> </v>
      </c>
      <c r="L780" s="34"/>
      <c r="M780" s="54"/>
      <c r="N780" s="37"/>
    </row>
    <row r="781" spans="1:14" x14ac:dyDescent="0.3">
      <c r="A781" s="67"/>
      <c r="B781" s="41"/>
      <c r="C781" s="71"/>
      <c r="D781" s="28"/>
      <c r="E781" s="29"/>
      <c r="F781" s="56"/>
      <c r="G781" s="39"/>
      <c r="H781" s="51"/>
      <c r="I781" s="45"/>
      <c r="J781" s="17"/>
      <c r="K781" s="18" t="str">
        <f t="shared" si="26"/>
        <v xml:space="preserve"> </v>
      </c>
      <c r="L781" s="34"/>
      <c r="M781" s="54"/>
      <c r="N781" s="37"/>
    </row>
    <row r="782" spans="1:14" x14ac:dyDescent="0.3">
      <c r="A782" s="67"/>
      <c r="B782" s="41"/>
      <c r="C782" s="71"/>
      <c r="D782" s="28"/>
      <c r="E782" s="29"/>
      <c r="F782" s="56"/>
      <c r="G782" s="39"/>
      <c r="H782" s="51"/>
      <c r="I782" s="45"/>
      <c r="J782" s="17"/>
      <c r="K782" s="18" t="str">
        <f t="shared" si="26"/>
        <v xml:space="preserve"> </v>
      </c>
      <c r="L782" s="34"/>
      <c r="M782" s="54"/>
      <c r="N782" s="37"/>
    </row>
    <row r="783" spans="1:14" x14ac:dyDescent="0.3">
      <c r="A783" s="67"/>
      <c r="B783" s="41"/>
      <c r="C783" s="71"/>
      <c r="D783" s="28"/>
      <c r="E783" s="29"/>
      <c r="F783" s="56"/>
      <c r="G783" s="39"/>
      <c r="H783" s="51"/>
      <c r="I783" s="45"/>
      <c r="J783" s="17"/>
      <c r="K783" s="18" t="str">
        <f t="shared" si="26"/>
        <v xml:space="preserve"> </v>
      </c>
      <c r="L783" s="34"/>
      <c r="M783" s="54"/>
      <c r="N783" s="37"/>
    </row>
    <row r="784" spans="1:14" x14ac:dyDescent="0.3">
      <c r="A784" s="67"/>
      <c r="B784" s="41"/>
      <c r="C784" s="71"/>
      <c r="D784" s="28"/>
      <c r="E784" s="29"/>
      <c r="F784" s="56"/>
      <c r="G784" s="39"/>
      <c r="H784" s="51"/>
      <c r="I784" s="45"/>
      <c r="J784" s="17"/>
      <c r="K784" s="18" t="str">
        <f t="shared" si="26"/>
        <v xml:space="preserve"> </v>
      </c>
      <c r="L784" s="34"/>
      <c r="M784" s="54"/>
      <c r="N784" s="37"/>
    </row>
    <row r="785" spans="1:14" x14ac:dyDescent="0.3">
      <c r="A785" s="67"/>
      <c r="B785" s="41"/>
      <c r="C785" s="71"/>
      <c r="D785" s="28"/>
      <c r="E785" s="29"/>
      <c r="F785" s="56"/>
      <c r="G785" s="39"/>
      <c r="H785" s="51"/>
      <c r="I785" s="45"/>
      <c r="J785" s="17"/>
      <c r="K785" s="18" t="str">
        <f t="shared" si="26"/>
        <v xml:space="preserve"> </v>
      </c>
      <c r="L785" s="34"/>
      <c r="M785" s="54"/>
      <c r="N785" s="37"/>
    </row>
    <row r="786" spans="1:14" x14ac:dyDescent="0.3">
      <c r="A786" s="67"/>
      <c r="B786" s="41"/>
      <c r="C786" s="71"/>
      <c r="D786" s="28"/>
      <c r="E786" s="29"/>
      <c r="F786" s="56"/>
      <c r="G786" s="39"/>
      <c r="H786" s="51"/>
      <c r="I786" s="45"/>
      <c r="J786" s="17"/>
      <c r="K786" s="18" t="str">
        <f t="shared" si="26"/>
        <v xml:space="preserve"> </v>
      </c>
      <c r="L786" s="34"/>
      <c r="M786" s="54"/>
      <c r="N786" s="37"/>
    </row>
    <row r="787" spans="1:14" x14ac:dyDescent="0.3">
      <c r="A787" s="67"/>
      <c r="B787" s="41"/>
      <c r="C787" s="71"/>
      <c r="D787" s="28"/>
      <c r="E787" s="29"/>
      <c r="F787" s="56"/>
      <c r="G787" s="39"/>
      <c r="H787" s="51"/>
      <c r="I787" s="45"/>
      <c r="J787" s="17"/>
      <c r="K787" s="18" t="str">
        <f t="shared" si="26"/>
        <v xml:space="preserve"> </v>
      </c>
      <c r="L787" s="34"/>
      <c r="M787" s="54"/>
      <c r="N787" s="37"/>
    </row>
    <row r="788" spans="1:14" x14ac:dyDescent="0.3">
      <c r="A788" s="67"/>
      <c r="B788" s="41"/>
      <c r="C788" s="71"/>
      <c r="D788" s="28"/>
      <c r="E788" s="29"/>
      <c r="F788" s="56"/>
      <c r="G788" s="39"/>
      <c r="H788" s="51"/>
      <c r="I788" s="45"/>
      <c r="J788" s="17"/>
      <c r="K788" s="18" t="str">
        <f t="shared" si="26"/>
        <v xml:space="preserve"> </v>
      </c>
      <c r="L788" s="34"/>
      <c r="M788" s="54"/>
      <c r="N788" s="37"/>
    </row>
    <row r="789" spans="1:14" x14ac:dyDescent="0.3">
      <c r="A789" s="67"/>
      <c r="B789" s="41"/>
      <c r="C789" s="71"/>
      <c r="D789" s="28"/>
      <c r="E789" s="29"/>
      <c r="F789" s="56"/>
      <c r="G789" s="39"/>
      <c r="H789" s="51"/>
      <c r="I789" s="45"/>
      <c r="J789" s="17"/>
      <c r="K789" s="18" t="str">
        <f t="shared" si="26"/>
        <v xml:space="preserve"> </v>
      </c>
      <c r="L789" s="34"/>
      <c r="M789" s="54"/>
      <c r="N789" s="37"/>
    </row>
    <row r="790" spans="1:14" x14ac:dyDescent="0.3">
      <c r="A790" s="67"/>
      <c r="B790" s="41"/>
      <c r="C790" s="71"/>
      <c r="D790" s="28"/>
      <c r="E790" s="29"/>
      <c r="F790" s="56"/>
      <c r="G790" s="39"/>
      <c r="H790" s="51"/>
      <c r="I790" s="45"/>
      <c r="J790" s="17"/>
      <c r="K790" s="18" t="str">
        <f t="shared" si="26"/>
        <v xml:space="preserve"> </v>
      </c>
      <c r="L790" s="34"/>
      <c r="M790" s="54"/>
      <c r="N790" s="37"/>
    </row>
    <row r="791" spans="1:14" x14ac:dyDescent="0.3">
      <c r="A791" s="67"/>
      <c r="B791" s="41"/>
      <c r="C791" s="71"/>
      <c r="D791" s="28"/>
      <c r="E791" s="29"/>
      <c r="F791" s="56"/>
      <c r="G791" s="39"/>
      <c r="H791" s="51"/>
      <c r="I791" s="45"/>
      <c r="J791" s="17"/>
      <c r="K791" s="18" t="str">
        <f t="shared" si="26"/>
        <v xml:space="preserve"> </v>
      </c>
      <c r="L791" s="34"/>
      <c r="M791" s="54"/>
      <c r="N791" s="37"/>
    </row>
    <row r="792" spans="1:14" x14ac:dyDescent="0.3">
      <c r="A792" s="104"/>
      <c r="B792" s="41"/>
      <c r="C792" s="71"/>
      <c r="D792" s="28"/>
      <c r="E792" s="29"/>
      <c r="F792" s="56"/>
      <c r="G792" s="39"/>
      <c r="H792" s="51"/>
      <c r="I792" s="45"/>
      <c r="J792" s="17"/>
      <c r="K792" s="18" t="str">
        <f t="shared" si="26"/>
        <v xml:space="preserve"> </v>
      </c>
      <c r="L792" s="34"/>
      <c r="M792" s="54"/>
      <c r="N792" s="37"/>
    </row>
    <row r="793" spans="1:14" x14ac:dyDescent="0.3">
      <c r="A793" s="67"/>
      <c r="B793" s="41"/>
      <c r="C793" s="71"/>
      <c r="D793" s="28"/>
      <c r="E793" s="29"/>
      <c r="F793" s="56"/>
      <c r="G793" s="39"/>
      <c r="H793" s="51"/>
      <c r="I793" s="45"/>
      <c r="J793" s="17"/>
      <c r="K793" s="18" t="str">
        <f t="shared" si="26"/>
        <v xml:space="preserve"> </v>
      </c>
      <c r="L793" s="34"/>
      <c r="M793" s="54"/>
      <c r="N793" s="37"/>
    </row>
    <row r="794" spans="1:14" x14ac:dyDescent="0.3">
      <c r="A794" s="67"/>
      <c r="B794" s="41"/>
      <c r="C794" s="71"/>
      <c r="D794" s="28"/>
      <c r="E794" s="29"/>
      <c r="F794" s="56"/>
      <c r="G794" s="39"/>
      <c r="H794" s="51"/>
      <c r="I794" s="45"/>
      <c r="J794" s="17"/>
      <c r="K794" s="18" t="str">
        <f t="shared" si="26"/>
        <v xml:space="preserve"> </v>
      </c>
      <c r="L794" s="34"/>
      <c r="M794" s="54"/>
      <c r="N794" s="37"/>
    </row>
    <row r="795" spans="1:14" x14ac:dyDescent="0.3">
      <c r="A795" s="67"/>
      <c r="B795" s="41"/>
      <c r="C795" s="71"/>
      <c r="D795" s="28"/>
      <c r="E795" s="29"/>
      <c r="F795" s="56"/>
      <c r="G795" s="39"/>
      <c r="H795" s="51"/>
      <c r="I795" s="45"/>
      <c r="J795" s="17"/>
      <c r="K795" s="18" t="str">
        <f t="shared" si="26"/>
        <v xml:space="preserve"> </v>
      </c>
      <c r="L795" s="34"/>
      <c r="M795" s="54"/>
      <c r="N795" s="37"/>
    </row>
    <row r="796" spans="1:14" x14ac:dyDescent="0.3">
      <c r="A796" s="67"/>
      <c r="B796" s="41"/>
      <c r="C796" s="71"/>
      <c r="D796" s="28"/>
      <c r="E796" s="29"/>
      <c r="F796" s="56"/>
      <c r="G796" s="39"/>
      <c r="H796" s="51"/>
      <c r="I796" s="45"/>
      <c r="J796" s="17"/>
      <c r="K796" s="18" t="str">
        <f t="shared" si="26"/>
        <v xml:space="preserve"> </v>
      </c>
      <c r="L796" s="34"/>
      <c r="M796" s="54"/>
      <c r="N796" s="37"/>
    </row>
    <row r="797" spans="1:14" x14ac:dyDescent="0.3">
      <c r="A797" s="67"/>
      <c r="B797" s="41"/>
      <c r="C797" s="71"/>
      <c r="D797" s="28"/>
      <c r="E797" s="29"/>
      <c r="F797" s="56"/>
      <c r="G797" s="39"/>
      <c r="H797" s="51"/>
      <c r="I797" s="45"/>
      <c r="J797" s="17"/>
      <c r="K797" s="18" t="str">
        <f t="shared" si="26"/>
        <v xml:space="preserve"> </v>
      </c>
      <c r="L797" s="34"/>
      <c r="M797" s="54"/>
      <c r="N797" s="37"/>
    </row>
    <row r="798" spans="1:14" x14ac:dyDescent="0.3">
      <c r="A798" s="67"/>
      <c r="B798" s="41"/>
      <c r="C798" s="71"/>
      <c r="D798" s="28"/>
      <c r="E798" s="29"/>
      <c r="F798" s="56"/>
      <c r="G798" s="39"/>
      <c r="H798" s="51"/>
      <c r="I798" s="45"/>
      <c r="J798" s="17"/>
      <c r="K798" s="18" t="str">
        <f t="shared" si="26"/>
        <v xml:space="preserve"> </v>
      </c>
      <c r="L798" s="34"/>
      <c r="M798" s="54"/>
      <c r="N798" s="37"/>
    </row>
    <row r="799" spans="1:14" x14ac:dyDescent="0.3">
      <c r="A799" s="67"/>
      <c r="B799" s="41"/>
      <c r="C799" s="71"/>
      <c r="D799" s="28"/>
      <c r="E799" s="29"/>
      <c r="F799" s="56"/>
      <c r="G799" s="39"/>
      <c r="H799" s="51"/>
      <c r="I799" s="45"/>
      <c r="J799" s="17"/>
      <c r="K799" s="18" t="str">
        <f t="shared" si="26"/>
        <v xml:space="preserve"> </v>
      </c>
      <c r="L799" s="34"/>
      <c r="M799" s="54"/>
      <c r="N799" s="37"/>
    </row>
    <row r="800" spans="1:14" x14ac:dyDescent="0.3">
      <c r="A800" s="67"/>
      <c r="B800" s="41"/>
      <c r="C800" s="71"/>
      <c r="D800" s="28"/>
      <c r="E800" s="29"/>
      <c r="F800" s="56"/>
      <c r="G800" s="39"/>
      <c r="H800" s="51"/>
      <c r="I800" s="45"/>
      <c r="J800" s="17"/>
      <c r="K800" s="18" t="str">
        <f t="shared" si="26"/>
        <v xml:space="preserve"> </v>
      </c>
      <c r="L800" s="34"/>
      <c r="M800" s="54"/>
      <c r="N800" s="37"/>
    </row>
    <row r="801" spans="1:14" x14ac:dyDescent="0.3">
      <c r="A801" s="67"/>
      <c r="B801" s="41"/>
      <c r="C801" s="71"/>
      <c r="D801" s="28"/>
      <c r="E801" s="29"/>
      <c r="F801" s="56"/>
      <c r="G801" s="39"/>
      <c r="H801" s="51"/>
      <c r="I801" s="45"/>
      <c r="J801" s="17"/>
      <c r="K801" s="18" t="str">
        <f t="shared" si="26"/>
        <v xml:space="preserve"> </v>
      </c>
      <c r="L801" s="34"/>
      <c r="M801" s="54"/>
      <c r="N801" s="37"/>
    </row>
    <row r="802" spans="1:14" x14ac:dyDescent="0.3">
      <c r="A802" s="67"/>
      <c r="B802" s="41"/>
      <c r="C802" s="71"/>
      <c r="D802" s="28"/>
      <c r="E802" s="29"/>
      <c r="F802" s="56"/>
      <c r="G802" s="39"/>
      <c r="H802" s="51"/>
      <c r="I802" s="45"/>
      <c r="J802" s="17"/>
      <c r="K802" s="18" t="str">
        <f t="shared" si="26"/>
        <v xml:space="preserve"> </v>
      </c>
      <c r="L802" s="34"/>
      <c r="M802" s="54"/>
      <c r="N802" s="37"/>
    </row>
    <row r="803" spans="1:14" x14ac:dyDescent="0.3">
      <c r="A803" s="67"/>
      <c r="B803" s="41"/>
      <c r="C803" s="71"/>
      <c r="D803" s="28"/>
      <c r="E803" s="29"/>
      <c r="F803" s="56"/>
      <c r="G803" s="39"/>
      <c r="H803" s="51"/>
      <c r="I803" s="45"/>
      <c r="J803" s="17"/>
      <c r="K803" s="18" t="str">
        <f t="shared" si="26"/>
        <v xml:space="preserve"> </v>
      </c>
      <c r="L803" s="34"/>
      <c r="M803" s="54"/>
      <c r="N803" s="37"/>
    </row>
    <row r="804" spans="1:14" x14ac:dyDescent="0.3">
      <c r="A804" s="67"/>
      <c r="B804" s="41"/>
      <c r="C804" s="71"/>
      <c r="D804" s="28"/>
      <c r="E804" s="29"/>
      <c r="F804" s="56"/>
      <c r="G804" s="39"/>
      <c r="H804" s="51"/>
      <c r="I804" s="45"/>
      <c r="J804" s="17"/>
      <c r="K804" s="18" t="str">
        <f t="shared" si="26"/>
        <v xml:space="preserve"> </v>
      </c>
      <c r="L804" s="34"/>
      <c r="M804" s="54"/>
      <c r="N804" s="37"/>
    </row>
    <row r="805" spans="1:14" x14ac:dyDescent="0.3">
      <c r="A805" s="67"/>
      <c r="B805" s="41"/>
      <c r="C805" s="71"/>
      <c r="D805" s="28"/>
      <c r="E805" s="29"/>
      <c r="F805" s="56"/>
      <c r="G805" s="39"/>
      <c r="H805" s="51"/>
      <c r="I805" s="45"/>
      <c r="J805" s="17"/>
      <c r="K805" s="18" t="str">
        <f t="shared" si="26"/>
        <v xml:space="preserve"> </v>
      </c>
      <c r="L805" s="34"/>
      <c r="M805" s="54"/>
      <c r="N805" s="37"/>
    </row>
    <row r="806" spans="1:14" x14ac:dyDescent="0.3">
      <c r="A806" s="67"/>
      <c r="B806" s="41"/>
      <c r="C806" s="71"/>
      <c r="D806" s="28"/>
      <c r="E806" s="29"/>
      <c r="F806" s="56"/>
      <c r="G806" s="39"/>
      <c r="H806" s="51"/>
      <c r="I806" s="45"/>
      <c r="J806" s="17"/>
      <c r="K806" s="18" t="str">
        <f t="shared" si="26"/>
        <v xml:space="preserve"> </v>
      </c>
      <c r="L806" s="34"/>
      <c r="M806" s="54"/>
      <c r="N806" s="37"/>
    </row>
    <row r="807" spans="1:14" x14ac:dyDescent="0.3">
      <c r="A807" s="67"/>
      <c r="B807" s="41"/>
      <c r="C807" s="71"/>
      <c r="D807" s="28"/>
      <c r="E807" s="29"/>
      <c r="F807" s="56"/>
      <c r="G807" s="39"/>
      <c r="H807" s="51"/>
      <c r="I807" s="45"/>
      <c r="J807" s="17"/>
      <c r="K807" s="18" t="str">
        <f t="shared" si="26"/>
        <v xml:space="preserve"> </v>
      </c>
      <c r="L807" s="34"/>
      <c r="M807" s="54"/>
      <c r="N807" s="37"/>
    </row>
    <row r="808" spans="1:14" x14ac:dyDescent="0.3">
      <c r="A808" s="67"/>
      <c r="B808" s="41"/>
      <c r="C808" s="71"/>
      <c r="D808" s="28"/>
      <c r="E808" s="29"/>
      <c r="F808" s="56"/>
      <c r="G808" s="39"/>
      <c r="H808" s="51"/>
      <c r="I808" s="45"/>
      <c r="J808" s="17"/>
      <c r="K808" s="18" t="str">
        <f t="shared" si="26"/>
        <v xml:space="preserve"> </v>
      </c>
      <c r="L808" s="34"/>
      <c r="M808" s="54"/>
      <c r="N808" s="37"/>
    </row>
    <row r="809" spans="1:14" x14ac:dyDescent="0.3">
      <c r="A809" s="67"/>
      <c r="B809" s="41"/>
      <c r="C809" s="71"/>
      <c r="D809" s="28"/>
      <c r="E809" s="29"/>
      <c r="F809" s="56"/>
      <c r="G809" s="39"/>
      <c r="H809" s="51"/>
      <c r="I809" s="45"/>
      <c r="J809" s="17"/>
      <c r="K809" s="18" t="str">
        <f t="shared" si="26"/>
        <v xml:space="preserve"> </v>
      </c>
      <c r="L809" s="34"/>
      <c r="M809" s="54"/>
      <c r="N809" s="37"/>
    </row>
    <row r="810" spans="1:14" x14ac:dyDescent="0.3">
      <c r="A810" s="67"/>
      <c r="B810" s="41"/>
      <c r="C810" s="71"/>
      <c r="D810" s="28"/>
      <c r="E810" s="29"/>
      <c r="F810" s="56"/>
      <c r="G810" s="39"/>
      <c r="H810" s="51"/>
      <c r="I810" s="45"/>
      <c r="J810" s="17"/>
      <c r="K810" s="18" t="str">
        <f t="shared" si="26"/>
        <v xml:space="preserve"> </v>
      </c>
      <c r="L810" s="34"/>
      <c r="M810" s="54"/>
      <c r="N810" s="37"/>
    </row>
    <row r="811" spans="1:14" x14ac:dyDescent="0.3">
      <c r="A811" s="67"/>
      <c r="B811" s="41"/>
      <c r="C811" s="71"/>
      <c r="D811" s="28"/>
      <c r="E811" s="29"/>
      <c r="F811" s="56"/>
      <c r="G811" s="39"/>
      <c r="H811" s="51"/>
      <c r="I811" s="45"/>
      <c r="J811" s="17"/>
      <c r="K811" s="18" t="str">
        <f t="shared" si="26"/>
        <v xml:space="preserve"> </v>
      </c>
      <c r="L811" s="34"/>
      <c r="M811" s="54"/>
      <c r="N811" s="37"/>
    </row>
    <row r="812" spans="1:14" x14ac:dyDescent="0.3">
      <c r="A812" s="67"/>
      <c r="B812" s="41"/>
      <c r="C812" s="71"/>
      <c r="D812" s="28"/>
      <c r="E812" s="29"/>
      <c r="F812" s="56"/>
      <c r="G812" s="39"/>
      <c r="H812" s="51"/>
      <c r="I812" s="45"/>
      <c r="J812" s="17"/>
      <c r="K812" s="18" t="str">
        <f t="shared" si="26"/>
        <v xml:space="preserve"> </v>
      </c>
      <c r="L812" s="34"/>
      <c r="M812" s="54"/>
      <c r="N812" s="37"/>
    </row>
    <row r="813" spans="1:14" x14ac:dyDescent="0.3">
      <c r="A813" s="67"/>
      <c r="B813" s="41"/>
      <c r="C813" s="71"/>
      <c r="D813" s="28"/>
      <c r="E813" s="29"/>
      <c r="F813" s="56"/>
      <c r="G813" s="39"/>
      <c r="H813" s="51"/>
      <c r="I813" s="45"/>
      <c r="J813" s="17"/>
      <c r="K813" s="18" t="str">
        <f t="shared" si="26"/>
        <v xml:space="preserve"> </v>
      </c>
      <c r="L813" s="34"/>
      <c r="M813" s="54"/>
      <c r="N813" s="37"/>
    </row>
    <row r="814" spans="1:14" x14ac:dyDescent="0.3">
      <c r="A814" s="104"/>
      <c r="B814" s="41"/>
      <c r="C814" s="71"/>
      <c r="D814" s="28"/>
      <c r="E814" s="29"/>
      <c r="F814" s="56"/>
      <c r="G814" s="39"/>
      <c r="H814" s="51"/>
      <c r="I814" s="45"/>
      <c r="J814" s="17"/>
      <c r="K814" s="18" t="str">
        <f t="shared" si="26"/>
        <v xml:space="preserve"> </v>
      </c>
      <c r="L814" s="34"/>
      <c r="M814" s="54"/>
      <c r="N814" s="37"/>
    </row>
    <row r="815" spans="1:14" x14ac:dyDescent="0.3">
      <c r="A815" s="67"/>
      <c r="B815" s="41"/>
      <c r="C815" s="71"/>
      <c r="D815" s="28"/>
      <c r="E815" s="29"/>
      <c r="F815" s="56"/>
      <c r="G815" s="39"/>
      <c r="H815" s="51"/>
      <c r="I815" s="45"/>
      <c r="J815" s="17"/>
      <c r="K815" s="18" t="str">
        <f t="shared" si="26"/>
        <v xml:space="preserve"> </v>
      </c>
      <c r="L815" s="34"/>
      <c r="M815" s="54"/>
      <c r="N815" s="37"/>
    </row>
    <row r="816" spans="1:14" x14ac:dyDescent="0.3">
      <c r="A816" s="67"/>
      <c r="B816" s="41"/>
      <c r="C816" s="71"/>
      <c r="D816" s="28"/>
      <c r="E816" s="29"/>
      <c r="F816" s="56"/>
      <c r="G816" s="39"/>
      <c r="H816" s="51"/>
      <c r="I816" s="45"/>
      <c r="J816" s="17"/>
      <c r="K816" s="18" t="str">
        <f t="shared" si="26"/>
        <v xml:space="preserve"> </v>
      </c>
      <c r="L816" s="34"/>
      <c r="M816" s="54"/>
      <c r="N816" s="37"/>
    </row>
    <row r="817" spans="1:14" x14ac:dyDescent="0.3">
      <c r="A817" s="67"/>
      <c r="B817" s="41"/>
      <c r="C817" s="71"/>
      <c r="D817" s="28"/>
      <c r="E817" s="29"/>
      <c r="F817" s="56"/>
      <c r="G817" s="39"/>
      <c r="H817" s="51"/>
      <c r="I817" s="45"/>
      <c r="J817" s="17"/>
      <c r="K817" s="18" t="str">
        <f t="shared" ref="K817:K880" si="27">IF(I817,IF(ISNUMBER(J817),J817*I817," ")," ")</f>
        <v xml:space="preserve"> </v>
      </c>
      <c r="L817" s="34"/>
      <c r="M817" s="54"/>
      <c r="N817" s="37"/>
    </row>
    <row r="818" spans="1:14" x14ac:dyDescent="0.3">
      <c r="A818" s="67"/>
      <c r="B818" s="41"/>
      <c r="C818" s="71"/>
      <c r="D818" s="28"/>
      <c r="E818" s="29"/>
      <c r="F818" s="56"/>
      <c r="G818" s="39"/>
      <c r="H818" s="51"/>
      <c r="I818" s="45"/>
      <c r="J818" s="17"/>
      <c r="K818" s="18" t="str">
        <f t="shared" si="27"/>
        <v xml:space="preserve"> </v>
      </c>
      <c r="L818" s="34"/>
      <c r="M818" s="54"/>
      <c r="N818" s="37"/>
    </row>
    <row r="819" spans="1:14" x14ac:dyDescent="0.3">
      <c r="A819" s="67"/>
      <c r="B819" s="41"/>
      <c r="C819" s="71"/>
      <c r="D819" s="28"/>
      <c r="E819" s="29"/>
      <c r="F819" s="56"/>
      <c r="G819" s="39"/>
      <c r="H819" s="51"/>
      <c r="I819" s="45"/>
      <c r="J819" s="17"/>
      <c r="K819" s="18" t="str">
        <f t="shared" si="27"/>
        <v xml:space="preserve"> </v>
      </c>
      <c r="L819" s="34"/>
      <c r="M819" s="54"/>
      <c r="N819" s="37"/>
    </row>
    <row r="820" spans="1:14" x14ac:dyDescent="0.3">
      <c r="A820" s="67"/>
      <c r="B820" s="41"/>
      <c r="C820" s="71"/>
      <c r="D820" s="28"/>
      <c r="E820" s="29"/>
      <c r="F820" s="56"/>
      <c r="G820" s="39"/>
      <c r="H820" s="51"/>
      <c r="I820" s="45"/>
      <c r="J820" s="17"/>
      <c r="K820" s="18" t="str">
        <f t="shared" si="27"/>
        <v xml:space="preserve"> </v>
      </c>
      <c r="L820" s="34"/>
      <c r="M820" s="54"/>
      <c r="N820" s="37"/>
    </row>
    <row r="821" spans="1:14" x14ac:dyDescent="0.3">
      <c r="A821" s="67"/>
      <c r="B821" s="41"/>
      <c r="C821" s="71"/>
      <c r="D821" s="28"/>
      <c r="E821" s="29"/>
      <c r="F821" s="56"/>
      <c r="G821" s="39"/>
      <c r="H821" s="51"/>
      <c r="I821" s="45"/>
      <c r="J821" s="17"/>
      <c r="K821" s="18" t="str">
        <f t="shared" si="27"/>
        <v xml:space="preserve"> </v>
      </c>
      <c r="L821" s="34"/>
      <c r="M821" s="54"/>
      <c r="N821" s="37"/>
    </row>
    <row r="822" spans="1:14" x14ac:dyDescent="0.3">
      <c r="A822" s="67"/>
      <c r="B822" s="41"/>
      <c r="C822" s="71"/>
      <c r="D822" s="28"/>
      <c r="E822" s="29"/>
      <c r="F822" s="56"/>
      <c r="G822" s="39"/>
      <c r="H822" s="51"/>
      <c r="I822" s="45"/>
      <c r="J822" s="17"/>
      <c r="K822" s="18" t="str">
        <f t="shared" si="27"/>
        <v xml:space="preserve"> </v>
      </c>
      <c r="L822" s="34"/>
      <c r="M822" s="54"/>
      <c r="N822" s="37"/>
    </row>
    <row r="823" spans="1:14" x14ac:dyDescent="0.3">
      <c r="A823" s="67"/>
      <c r="B823" s="41"/>
      <c r="C823" s="71"/>
      <c r="D823" s="28"/>
      <c r="E823" s="29"/>
      <c r="F823" s="56"/>
      <c r="G823" s="39"/>
      <c r="H823" s="51"/>
      <c r="I823" s="45"/>
      <c r="J823" s="17"/>
      <c r="K823" s="18" t="str">
        <f t="shared" si="27"/>
        <v xml:space="preserve"> </v>
      </c>
      <c r="L823" s="34"/>
      <c r="M823" s="54"/>
      <c r="N823" s="37"/>
    </row>
    <row r="824" spans="1:14" x14ac:dyDescent="0.3">
      <c r="A824" s="67"/>
      <c r="B824" s="41"/>
      <c r="C824" s="71"/>
      <c r="D824" s="28"/>
      <c r="E824" s="29"/>
      <c r="F824" s="56"/>
      <c r="G824" s="39"/>
      <c r="H824" s="51"/>
      <c r="I824" s="45"/>
      <c r="J824" s="17"/>
      <c r="K824" s="18" t="str">
        <f t="shared" si="27"/>
        <v xml:space="preserve"> </v>
      </c>
      <c r="L824" s="34"/>
      <c r="M824" s="54"/>
      <c r="N824" s="37"/>
    </row>
    <row r="825" spans="1:14" x14ac:dyDescent="0.3">
      <c r="A825" s="67"/>
      <c r="B825" s="41"/>
      <c r="C825" s="71"/>
      <c r="D825" s="28"/>
      <c r="E825" s="29"/>
      <c r="F825" s="56"/>
      <c r="G825" s="39"/>
      <c r="H825" s="51"/>
      <c r="I825" s="45"/>
      <c r="J825" s="17"/>
      <c r="K825" s="18" t="str">
        <f t="shared" si="27"/>
        <v xml:space="preserve"> </v>
      </c>
      <c r="L825" s="34"/>
      <c r="M825" s="54"/>
      <c r="N825" s="37"/>
    </row>
    <row r="826" spans="1:14" x14ac:dyDescent="0.3">
      <c r="A826" s="67"/>
      <c r="B826" s="41"/>
      <c r="C826" s="71"/>
      <c r="D826" s="28"/>
      <c r="E826" s="29"/>
      <c r="F826" s="56"/>
      <c r="G826" s="39"/>
      <c r="H826" s="51"/>
      <c r="I826" s="45"/>
      <c r="J826" s="17"/>
      <c r="K826" s="18" t="str">
        <f t="shared" si="27"/>
        <v xml:space="preserve"> </v>
      </c>
      <c r="L826" s="34"/>
      <c r="M826" s="54"/>
      <c r="N826" s="37"/>
    </row>
    <row r="827" spans="1:14" x14ac:dyDescent="0.3">
      <c r="A827" s="67"/>
      <c r="B827" s="41"/>
      <c r="C827" s="71"/>
      <c r="D827" s="28"/>
      <c r="E827" s="29"/>
      <c r="F827" s="56"/>
      <c r="G827" s="39"/>
      <c r="H827" s="51"/>
      <c r="I827" s="45"/>
      <c r="J827" s="17"/>
      <c r="K827" s="18" t="str">
        <f t="shared" si="27"/>
        <v xml:space="preserve"> </v>
      </c>
      <c r="L827" s="34"/>
      <c r="M827" s="54"/>
      <c r="N827" s="37"/>
    </row>
    <row r="828" spans="1:14" x14ac:dyDescent="0.3">
      <c r="A828" s="67"/>
      <c r="B828" s="41"/>
      <c r="C828" s="71"/>
      <c r="D828" s="28"/>
      <c r="E828" s="29"/>
      <c r="F828" s="56"/>
      <c r="G828" s="39"/>
      <c r="H828" s="51"/>
      <c r="I828" s="45"/>
      <c r="J828" s="17"/>
      <c r="K828" s="18" t="str">
        <f t="shared" si="27"/>
        <v xml:space="preserve"> </v>
      </c>
      <c r="L828" s="34"/>
      <c r="M828" s="54"/>
      <c r="N828" s="37"/>
    </row>
    <row r="829" spans="1:14" x14ac:dyDescent="0.3">
      <c r="A829" s="67"/>
      <c r="B829" s="41"/>
      <c r="C829" s="71"/>
      <c r="D829" s="28"/>
      <c r="E829" s="29"/>
      <c r="F829" s="56"/>
      <c r="G829" s="39"/>
      <c r="H829" s="51"/>
      <c r="I829" s="45"/>
      <c r="J829" s="17"/>
      <c r="K829" s="18" t="str">
        <f t="shared" si="27"/>
        <v xml:space="preserve"> </v>
      </c>
      <c r="L829" s="34"/>
      <c r="M829" s="54"/>
      <c r="N829" s="37"/>
    </row>
    <row r="830" spans="1:14" x14ac:dyDescent="0.3">
      <c r="A830" s="67"/>
      <c r="B830" s="41"/>
      <c r="C830" s="71"/>
      <c r="D830" s="28"/>
      <c r="E830" s="29"/>
      <c r="F830" s="56"/>
      <c r="G830" s="39"/>
      <c r="H830" s="51"/>
      <c r="I830" s="45"/>
      <c r="J830" s="17"/>
      <c r="K830" s="18" t="str">
        <f t="shared" si="27"/>
        <v xml:space="preserve"> </v>
      </c>
      <c r="L830" s="34"/>
      <c r="M830" s="54"/>
      <c r="N830" s="37"/>
    </row>
    <row r="831" spans="1:14" x14ac:dyDescent="0.3">
      <c r="A831" s="67"/>
      <c r="B831" s="41"/>
      <c r="C831" s="71"/>
      <c r="D831" s="28"/>
      <c r="E831" s="29"/>
      <c r="F831" s="56"/>
      <c r="G831" s="39"/>
      <c r="H831" s="51"/>
      <c r="I831" s="45"/>
      <c r="J831" s="17"/>
      <c r="K831" s="18" t="str">
        <f t="shared" si="27"/>
        <v xml:space="preserve"> </v>
      </c>
      <c r="L831" s="34"/>
      <c r="M831" s="54"/>
      <c r="N831" s="37"/>
    </row>
    <row r="832" spans="1:14" x14ac:dyDescent="0.3">
      <c r="A832" s="67"/>
      <c r="B832" s="41"/>
      <c r="C832" s="71"/>
      <c r="D832" s="28"/>
      <c r="E832" s="29"/>
      <c r="F832" s="56"/>
      <c r="G832" s="39"/>
      <c r="H832" s="51"/>
      <c r="I832" s="45"/>
      <c r="J832" s="17"/>
      <c r="K832" s="18" t="str">
        <f t="shared" si="27"/>
        <v xml:space="preserve"> </v>
      </c>
      <c r="L832" s="34"/>
      <c r="M832" s="54"/>
      <c r="N832" s="37"/>
    </row>
    <row r="833" spans="1:14" x14ac:dyDescent="0.3">
      <c r="A833" s="67"/>
      <c r="B833" s="41"/>
      <c r="C833" s="71"/>
      <c r="D833" s="28"/>
      <c r="E833" s="29"/>
      <c r="F833" s="56"/>
      <c r="G833" s="39"/>
      <c r="H833" s="51"/>
      <c r="I833" s="45"/>
      <c r="J833" s="17"/>
      <c r="K833" s="18" t="str">
        <f t="shared" si="27"/>
        <v xml:space="preserve"> </v>
      </c>
      <c r="L833" s="34"/>
      <c r="M833" s="54"/>
      <c r="N833" s="37"/>
    </row>
    <row r="834" spans="1:14" x14ac:dyDescent="0.3">
      <c r="A834" s="67"/>
      <c r="B834" s="41"/>
      <c r="C834" s="71"/>
      <c r="D834" s="28"/>
      <c r="E834" s="29"/>
      <c r="F834" s="56"/>
      <c r="G834" s="39"/>
      <c r="H834" s="51"/>
      <c r="I834" s="45"/>
      <c r="J834" s="17"/>
      <c r="K834" s="18" t="str">
        <f t="shared" si="27"/>
        <v xml:space="preserve"> </v>
      </c>
      <c r="L834" s="34"/>
      <c r="M834" s="54"/>
      <c r="N834" s="37"/>
    </row>
    <row r="835" spans="1:14" x14ac:dyDescent="0.3">
      <c r="A835" s="67"/>
      <c r="B835" s="41"/>
      <c r="C835" s="71"/>
      <c r="D835" s="28"/>
      <c r="E835" s="29"/>
      <c r="F835" s="56"/>
      <c r="G835" s="39"/>
      <c r="H835" s="51"/>
      <c r="I835" s="45"/>
      <c r="J835" s="17"/>
      <c r="K835" s="18" t="str">
        <f t="shared" si="27"/>
        <v xml:space="preserve"> </v>
      </c>
      <c r="L835" s="34"/>
      <c r="M835" s="54"/>
      <c r="N835" s="37"/>
    </row>
    <row r="836" spans="1:14" x14ac:dyDescent="0.3">
      <c r="A836" s="104"/>
      <c r="B836" s="41"/>
      <c r="C836" s="71"/>
      <c r="D836" s="28"/>
      <c r="E836" s="29"/>
      <c r="F836" s="56"/>
      <c r="G836" s="39"/>
      <c r="H836" s="51"/>
      <c r="I836" s="45"/>
      <c r="J836" s="17"/>
      <c r="K836" s="18" t="str">
        <f t="shared" si="27"/>
        <v xml:space="preserve"> </v>
      </c>
      <c r="L836" s="34"/>
      <c r="M836" s="54"/>
      <c r="N836" s="37"/>
    </row>
    <row r="837" spans="1:14" x14ac:dyDescent="0.3">
      <c r="A837" s="67"/>
      <c r="B837" s="41"/>
      <c r="C837" s="71"/>
      <c r="D837" s="28"/>
      <c r="E837" s="29"/>
      <c r="F837" s="56"/>
      <c r="G837" s="39"/>
      <c r="H837" s="51"/>
      <c r="I837" s="45"/>
      <c r="J837" s="17"/>
      <c r="K837" s="18" t="str">
        <f t="shared" si="27"/>
        <v xml:space="preserve"> </v>
      </c>
      <c r="L837" s="34"/>
      <c r="M837" s="54"/>
      <c r="N837" s="37"/>
    </row>
    <row r="838" spans="1:14" x14ac:dyDescent="0.3">
      <c r="A838" s="67"/>
      <c r="B838" s="41"/>
      <c r="C838" s="71"/>
      <c r="D838" s="28"/>
      <c r="E838" s="29"/>
      <c r="F838" s="56"/>
      <c r="G838" s="39"/>
      <c r="H838" s="51"/>
      <c r="I838" s="45"/>
      <c r="J838" s="17"/>
      <c r="K838" s="18" t="str">
        <f t="shared" si="27"/>
        <v xml:space="preserve"> </v>
      </c>
      <c r="L838" s="34"/>
      <c r="M838" s="54"/>
      <c r="N838" s="37"/>
    </row>
    <row r="839" spans="1:14" x14ac:dyDescent="0.3">
      <c r="A839" s="67"/>
      <c r="B839" s="41"/>
      <c r="C839" s="71"/>
      <c r="D839" s="28"/>
      <c r="E839" s="29"/>
      <c r="F839" s="56"/>
      <c r="G839" s="39"/>
      <c r="H839" s="51"/>
      <c r="I839" s="45"/>
      <c r="J839" s="17"/>
      <c r="K839" s="18" t="str">
        <f t="shared" si="27"/>
        <v xml:space="preserve"> </v>
      </c>
      <c r="L839" s="34"/>
      <c r="M839" s="54"/>
      <c r="N839" s="37"/>
    </row>
    <row r="840" spans="1:14" x14ac:dyDescent="0.3">
      <c r="A840" s="67"/>
      <c r="B840" s="41"/>
      <c r="C840" s="71"/>
      <c r="D840" s="28"/>
      <c r="E840" s="29"/>
      <c r="F840" s="56"/>
      <c r="G840" s="39"/>
      <c r="H840" s="51"/>
      <c r="I840" s="45"/>
      <c r="J840" s="17"/>
      <c r="K840" s="18" t="str">
        <f t="shared" si="27"/>
        <v xml:space="preserve"> </v>
      </c>
      <c r="L840" s="34"/>
      <c r="M840" s="54"/>
      <c r="N840" s="37"/>
    </row>
    <row r="841" spans="1:14" x14ac:dyDescent="0.3">
      <c r="A841" s="67"/>
      <c r="B841" s="41"/>
      <c r="C841" s="71"/>
      <c r="D841" s="28"/>
      <c r="E841" s="29"/>
      <c r="F841" s="56"/>
      <c r="G841" s="39"/>
      <c r="H841" s="51"/>
      <c r="I841" s="45"/>
      <c r="J841" s="17"/>
      <c r="K841" s="18" t="str">
        <f t="shared" si="27"/>
        <v xml:space="preserve"> </v>
      </c>
      <c r="L841" s="34"/>
      <c r="M841" s="54"/>
      <c r="N841" s="37"/>
    </row>
    <row r="842" spans="1:14" x14ac:dyDescent="0.3">
      <c r="A842" s="67"/>
      <c r="B842" s="41"/>
      <c r="C842" s="71"/>
      <c r="D842" s="28"/>
      <c r="E842" s="29"/>
      <c r="F842" s="56"/>
      <c r="G842" s="39"/>
      <c r="H842" s="51"/>
      <c r="I842" s="45"/>
      <c r="J842" s="17"/>
      <c r="K842" s="18" t="str">
        <f t="shared" si="27"/>
        <v xml:space="preserve"> </v>
      </c>
      <c r="L842" s="34"/>
      <c r="M842" s="54"/>
      <c r="N842" s="37"/>
    </row>
    <row r="843" spans="1:14" x14ac:dyDescent="0.3">
      <c r="A843" s="67"/>
      <c r="B843" s="41"/>
      <c r="C843" s="71"/>
      <c r="D843" s="28"/>
      <c r="E843" s="29"/>
      <c r="F843" s="56"/>
      <c r="G843" s="39"/>
      <c r="H843" s="51"/>
      <c r="I843" s="45"/>
      <c r="J843" s="17"/>
      <c r="K843" s="18" t="str">
        <f t="shared" si="27"/>
        <v xml:space="preserve"> </v>
      </c>
      <c r="L843" s="34"/>
      <c r="M843" s="54"/>
      <c r="N843" s="37"/>
    </row>
    <row r="844" spans="1:14" x14ac:dyDescent="0.3">
      <c r="A844" s="67"/>
      <c r="B844" s="41"/>
      <c r="C844" s="71"/>
      <c r="D844" s="28"/>
      <c r="E844" s="29"/>
      <c r="F844" s="56"/>
      <c r="G844" s="39"/>
      <c r="H844" s="51"/>
      <c r="I844" s="45"/>
      <c r="J844" s="17"/>
      <c r="K844" s="18" t="str">
        <f t="shared" si="27"/>
        <v xml:space="preserve"> </v>
      </c>
      <c r="L844" s="34"/>
      <c r="M844" s="54"/>
      <c r="N844" s="37"/>
    </row>
    <row r="845" spans="1:14" x14ac:dyDescent="0.3">
      <c r="A845" s="67"/>
      <c r="B845" s="41"/>
      <c r="C845" s="71"/>
      <c r="D845" s="28"/>
      <c r="E845" s="29"/>
      <c r="F845" s="56"/>
      <c r="G845" s="39"/>
      <c r="H845" s="51"/>
      <c r="I845" s="45"/>
      <c r="J845" s="17"/>
      <c r="K845" s="18" t="str">
        <f t="shared" si="27"/>
        <v xml:space="preserve"> </v>
      </c>
      <c r="L845" s="34"/>
      <c r="M845" s="54"/>
      <c r="N845" s="37"/>
    </row>
    <row r="846" spans="1:14" x14ac:dyDescent="0.3">
      <c r="A846" s="67"/>
      <c r="B846" s="41"/>
      <c r="C846" s="71"/>
      <c r="D846" s="28"/>
      <c r="E846" s="29"/>
      <c r="F846" s="56"/>
      <c r="G846" s="39"/>
      <c r="H846" s="51"/>
      <c r="I846" s="45"/>
      <c r="J846" s="17"/>
      <c r="K846" s="18" t="str">
        <f t="shared" si="27"/>
        <v xml:space="preserve"> </v>
      </c>
      <c r="L846" s="34"/>
      <c r="M846" s="54"/>
      <c r="N846" s="37"/>
    </row>
    <row r="847" spans="1:14" x14ac:dyDescent="0.3">
      <c r="A847" s="67"/>
      <c r="B847" s="41"/>
      <c r="C847" s="71"/>
      <c r="D847" s="28"/>
      <c r="E847" s="29"/>
      <c r="F847" s="56"/>
      <c r="G847" s="39"/>
      <c r="H847" s="51"/>
      <c r="I847" s="45"/>
      <c r="J847" s="17"/>
      <c r="K847" s="18" t="str">
        <f t="shared" si="27"/>
        <v xml:space="preserve"> </v>
      </c>
      <c r="L847" s="34"/>
      <c r="M847" s="54"/>
      <c r="N847" s="37"/>
    </row>
    <row r="848" spans="1:14" x14ac:dyDescent="0.3">
      <c r="A848" s="67"/>
      <c r="B848" s="41"/>
      <c r="C848" s="71"/>
      <c r="D848" s="28"/>
      <c r="E848" s="29"/>
      <c r="F848" s="56"/>
      <c r="G848" s="39"/>
      <c r="H848" s="51"/>
      <c r="I848" s="45"/>
      <c r="J848" s="17"/>
      <c r="K848" s="18" t="str">
        <f t="shared" si="27"/>
        <v xml:space="preserve"> </v>
      </c>
      <c r="L848" s="34"/>
      <c r="M848" s="54"/>
      <c r="N848" s="37"/>
    </row>
    <row r="849" spans="1:14" x14ac:dyDescent="0.3">
      <c r="A849" s="67"/>
      <c r="B849" s="41"/>
      <c r="C849" s="71"/>
      <c r="D849" s="28"/>
      <c r="E849" s="29"/>
      <c r="F849" s="56"/>
      <c r="G849" s="39"/>
      <c r="H849" s="51"/>
      <c r="I849" s="45"/>
      <c r="J849" s="17"/>
      <c r="K849" s="18" t="str">
        <f t="shared" si="27"/>
        <v xml:space="preserve"> </v>
      </c>
      <c r="L849" s="34"/>
      <c r="M849" s="54"/>
      <c r="N849" s="37"/>
    </row>
    <row r="850" spans="1:14" x14ac:dyDescent="0.3">
      <c r="A850" s="67"/>
      <c r="B850" s="41"/>
      <c r="C850" s="71"/>
      <c r="D850" s="28"/>
      <c r="E850" s="29"/>
      <c r="F850" s="56"/>
      <c r="G850" s="39"/>
      <c r="H850" s="51"/>
      <c r="I850" s="45"/>
      <c r="J850" s="17"/>
      <c r="K850" s="18" t="str">
        <f t="shared" si="27"/>
        <v xml:space="preserve"> </v>
      </c>
      <c r="L850" s="34"/>
      <c r="M850" s="54"/>
      <c r="N850" s="37"/>
    </row>
    <row r="851" spans="1:14" x14ac:dyDescent="0.3">
      <c r="A851" s="67"/>
      <c r="B851" s="41"/>
      <c r="C851" s="71"/>
      <c r="D851" s="28"/>
      <c r="E851" s="29"/>
      <c r="F851" s="56"/>
      <c r="G851" s="39"/>
      <c r="H851" s="51"/>
      <c r="I851" s="45"/>
      <c r="J851" s="17"/>
      <c r="K851" s="18" t="str">
        <f t="shared" si="27"/>
        <v xml:space="preserve"> </v>
      </c>
      <c r="L851" s="34"/>
      <c r="M851" s="54"/>
      <c r="N851" s="37"/>
    </row>
    <row r="852" spans="1:14" x14ac:dyDescent="0.3">
      <c r="A852" s="67"/>
      <c r="B852" s="41"/>
      <c r="C852" s="71"/>
      <c r="D852" s="28"/>
      <c r="E852" s="29"/>
      <c r="F852" s="56"/>
      <c r="G852" s="39"/>
      <c r="H852" s="51"/>
      <c r="I852" s="45"/>
      <c r="J852" s="17"/>
      <c r="K852" s="18" t="str">
        <f t="shared" si="27"/>
        <v xml:space="preserve"> </v>
      </c>
      <c r="L852" s="34"/>
      <c r="M852" s="54"/>
      <c r="N852" s="37"/>
    </row>
    <row r="853" spans="1:14" x14ac:dyDescent="0.3">
      <c r="A853" s="67"/>
      <c r="B853" s="41"/>
      <c r="C853" s="71"/>
      <c r="D853" s="28"/>
      <c r="E853" s="29"/>
      <c r="F853" s="56"/>
      <c r="G853" s="39"/>
      <c r="H853" s="51"/>
      <c r="I853" s="45"/>
      <c r="J853" s="17"/>
      <c r="K853" s="18" t="str">
        <f t="shared" si="27"/>
        <v xml:space="preserve"> </v>
      </c>
      <c r="L853" s="34"/>
      <c r="M853" s="54"/>
      <c r="N853" s="37"/>
    </row>
    <row r="854" spans="1:14" x14ac:dyDescent="0.3">
      <c r="A854" s="67"/>
      <c r="B854" s="41"/>
      <c r="C854" s="71"/>
      <c r="D854" s="28"/>
      <c r="E854" s="29"/>
      <c r="F854" s="56"/>
      <c r="G854" s="39"/>
      <c r="H854" s="51"/>
      <c r="I854" s="45"/>
      <c r="J854" s="17"/>
      <c r="K854" s="18" t="str">
        <f t="shared" si="27"/>
        <v xml:space="preserve"> </v>
      </c>
      <c r="L854" s="34"/>
      <c r="M854" s="54"/>
      <c r="N854" s="37"/>
    </row>
    <row r="855" spans="1:14" x14ac:dyDescent="0.3">
      <c r="A855" s="67"/>
      <c r="B855" s="41"/>
      <c r="C855" s="71"/>
      <c r="D855" s="28"/>
      <c r="E855" s="29"/>
      <c r="F855" s="56"/>
      <c r="G855" s="39"/>
      <c r="H855" s="51"/>
      <c r="I855" s="45"/>
      <c r="J855" s="17"/>
      <c r="K855" s="18" t="str">
        <f t="shared" si="27"/>
        <v xml:space="preserve"> </v>
      </c>
      <c r="L855" s="34"/>
      <c r="M855" s="54"/>
      <c r="N855" s="37"/>
    </row>
    <row r="856" spans="1:14" x14ac:dyDescent="0.3">
      <c r="A856" s="67"/>
      <c r="B856" s="41"/>
      <c r="C856" s="71"/>
      <c r="D856" s="28"/>
      <c r="E856" s="29"/>
      <c r="F856" s="56"/>
      <c r="G856" s="39"/>
      <c r="H856" s="51"/>
      <c r="I856" s="45"/>
      <c r="J856" s="17"/>
      <c r="K856" s="18" t="str">
        <f t="shared" si="27"/>
        <v xml:space="preserve"> </v>
      </c>
      <c r="L856" s="34"/>
      <c r="M856" s="54"/>
      <c r="N856" s="37"/>
    </row>
    <row r="857" spans="1:14" x14ac:dyDescent="0.3">
      <c r="A857" s="67"/>
      <c r="B857" s="41"/>
      <c r="C857" s="71"/>
      <c r="D857" s="28"/>
      <c r="E857" s="29"/>
      <c r="F857" s="56"/>
      <c r="G857" s="39"/>
      <c r="H857" s="51"/>
      <c r="I857" s="45"/>
      <c r="J857" s="17"/>
      <c r="K857" s="18" t="str">
        <f t="shared" si="27"/>
        <v xml:space="preserve"> </v>
      </c>
      <c r="L857" s="34"/>
      <c r="M857" s="54"/>
      <c r="N857" s="37"/>
    </row>
    <row r="858" spans="1:14" x14ac:dyDescent="0.3">
      <c r="A858" s="104"/>
      <c r="B858" s="41"/>
      <c r="C858" s="71"/>
      <c r="D858" s="28"/>
      <c r="E858" s="29"/>
      <c r="F858" s="56"/>
      <c r="G858" s="39"/>
      <c r="H858" s="51"/>
      <c r="I858" s="45"/>
      <c r="J858" s="17"/>
      <c r="K858" s="18" t="str">
        <f t="shared" si="27"/>
        <v xml:space="preserve"> </v>
      </c>
      <c r="L858" s="34"/>
      <c r="M858" s="54"/>
      <c r="N858" s="37"/>
    </row>
    <row r="859" spans="1:14" x14ac:dyDescent="0.3">
      <c r="A859" s="67"/>
      <c r="B859" s="41"/>
      <c r="C859" s="71"/>
      <c r="D859" s="28"/>
      <c r="E859" s="29"/>
      <c r="F859" s="56"/>
      <c r="G859" s="39"/>
      <c r="H859" s="51"/>
      <c r="I859" s="45"/>
      <c r="J859" s="17"/>
      <c r="K859" s="18" t="str">
        <f t="shared" si="27"/>
        <v xml:space="preserve"> </v>
      </c>
      <c r="L859" s="34"/>
      <c r="M859" s="54"/>
      <c r="N859" s="37"/>
    </row>
    <row r="860" spans="1:14" x14ac:dyDescent="0.3">
      <c r="A860" s="67"/>
      <c r="B860" s="41"/>
      <c r="C860" s="71"/>
      <c r="D860" s="28"/>
      <c r="E860" s="29"/>
      <c r="F860" s="56"/>
      <c r="G860" s="39"/>
      <c r="H860" s="51"/>
      <c r="I860" s="45"/>
      <c r="J860" s="17"/>
      <c r="K860" s="18" t="str">
        <f t="shared" si="27"/>
        <v xml:space="preserve"> </v>
      </c>
      <c r="L860" s="34"/>
      <c r="M860" s="54"/>
      <c r="N860" s="37"/>
    </row>
    <row r="861" spans="1:14" x14ac:dyDescent="0.3">
      <c r="A861" s="67"/>
      <c r="B861" s="41"/>
      <c r="C861" s="71"/>
      <c r="D861" s="28"/>
      <c r="E861" s="29"/>
      <c r="F861" s="56"/>
      <c r="G861" s="39"/>
      <c r="H861" s="51"/>
      <c r="I861" s="45"/>
      <c r="J861" s="17"/>
      <c r="K861" s="18" t="str">
        <f t="shared" si="27"/>
        <v xml:space="preserve"> </v>
      </c>
      <c r="L861" s="34"/>
      <c r="M861" s="54"/>
      <c r="N861" s="37"/>
    </row>
    <row r="862" spans="1:14" x14ac:dyDescent="0.3">
      <c r="A862" s="67"/>
      <c r="B862" s="41"/>
      <c r="C862" s="71"/>
      <c r="D862" s="28"/>
      <c r="E862" s="29"/>
      <c r="F862" s="56"/>
      <c r="G862" s="39"/>
      <c r="H862" s="51"/>
      <c r="I862" s="45"/>
      <c r="J862" s="17"/>
      <c r="K862" s="18" t="str">
        <f t="shared" si="27"/>
        <v xml:space="preserve"> </v>
      </c>
      <c r="L862" s="34"/>
      <c r="M862" s="54"/>
      <c r="N862" s="37"/>
    </row>
    <row r="863" spans="1:14" x14ac:dyDescent="0.3">
      <c r="A863" s="67"/>
      <c r="B863" s="41"/>
      <c r="C863" s="71"/>
      <c r="D863" s="28"/>
      <c r="E863" s="29"/>
      <c r="F863" s="56"/>
      <c r="G863" s="39"/>
      <c r="H863" s="51"/>
      <c r="I863" s="45"/>
      <c r="J863" s="17"/>
      <c r="K863" s="18" t="str">
        <f t="shared" si="27"/>
        <v xml:space="preserve"> </v>
      </c>
      <c r="L863" s="34"/>
      <c r="M863" s="54"/>
      <c r="N863" s="37"/>
    </row>
    <row r="864" spans="1:14" x14ac:dyDescent="0.3">
      <c r="A864" s="67"/>
      <c r="B864" s="41"/>
      <c r="C864" s="71"/>
      <c r="D864" s="28"/>
      <c r="E864" s="29"/>
      <c r="F864" s="56"/>
      <c r="G864" s="39"/>
      <c r="H864" s="51"/>
      <c r="I864" s="45"/>
      <c r="J864" s="17"/>
      <c r="K864" s="18" t="str">
        <f t="shared" si="27"/>
        <v xml:space="preserve"> </v>
      </c>
      <c r="L864" s="34"/>
      <c r="M864" s="54"/>
      <c r="N864" s="37"/>
    </row>
    <row r="865" spans="1:14" x14ac:dyDescent="0.3">
      <c r="A865" s="67"/>
      <c r="B865" s="41"/>
      <c r="C865" s="71"/>
      <c r="D865" s="28"/>
      <c r="E865" s="29"/>
      <c r="F865" s="56"/>
      <c r="G865" s="39"/>
      <c r="H865" s="51"/>
      <c r="I865" s="45"/>
      <c r="J865" s="17"/>
      <c r="K865" s="18" t="str">
        <f t="shared" si="27"/>
        <v xml:space="preserve"> </v>
      </c>
      <c r="L865" s="34"/>
      <c r="M865" s="54"/>
      <c r="N865" s="37"/>
    </row>
    <row r="866" spans="1:14" x14ac:dyDescent="0.3">
      <c r="A866" s="67"/>
      <c r="B866" s="41"/>
      <c r="C866" s="71"/>
      <c r="D866" s="28"/>
      <c r="E866" s="29"/>
      <c r="F866" s="56"/>
      <c r="G866" s="39"/>
      <c r="H866" s="51"/>
      <c r="I866" s="45"/>
      <c r="J866" s="17"/>
      <c r="K866" s="18" t="str">
        <f t="shared" si="27"/>
        <v xml:space="preserve"> </v>
      </c>
      <c r="L866" s="34"/>
      <c r="M866" s="54"/>
      <c r="N866" s="37"/>
    </row>
    <row r="867" spans="1:14" x14ac:dyDescent="0.3">
      <c r="A867" s="67"/>
      <c r="B867" s="41"/>
      <c r="C867" s="71"/>
      <c r="D867" s="28"/>
      <c r="E867" s="29"/>
      <c r="F867" s="56"/>
      <c r="G867" s="39"/>
      <c r="H867" s="51"/>
      <c r="I867" s="45"/>
      <c r="J867" s="17"/>
      <c r="K867" s="18" t="str">
        <f t="shared" si="27"/>
        <v xml:space="preserve"> </v>
      </c>
      <c r="L867" s="34"/>
      <c r="M867" s="54"/>
      <c r="N867" s="37"/>
    </row>
    <row r="868" spans="1:14" x14ac:dyDescent="0.3">
      <c r="A868" s="67"/>
      <c r="B868" s="41"/>
      <c r="C868" s="71"/>
      <c r="D868" s="28"/>
      <c r="E868" s="29"/>
      <c r="F868" s="56"/>
      <c r="G868" s="39"/>
      <c r="H868" s="51"/>
      <c r="I868" s="45"/>
      <c r="J868" s="17"/>
      <c r="K868" s="18" t="str">
        <f t="shared" si="27"/>
        <v xml:space="preserve"> </v>
      </c>
      <c r="L868" s="34"/>
      <c r="M868" s="54"/>
      <c r="N868" s="37"/>
    </row>
    <row r="869" spans="1:14" x14ac:dyDescent="0.3">
      <c r="A869" s="67"/>
      <c r="B869" s="41"/>
      <c r="C869" s="71"/>
      <c r="D869" s="28"/>
      <c r="E869" s="29"/>
      <c r="F869" s="56"/>
      <c r="G869" s="39"/>
      <c r="H869" s="51"/>
      <c r="I869" s="45"/>
      <c r="J869" s="17"/>
      <c r="K869" s="18" t="str">
        <f t="shared" si="27"/>
        <v xml:space="preserve"> </v>
      </c>
      <c r="L869" s="34"/>
      <c r="M869" s="54"/>
      <c r="N869" s="37"/>
    </row>
    <row r="870" spans="1:14" x14ac:dyDescent="0.3">
      <c r="A870" s="67"/>
      <c r="B870" s="41"/>
      <c r="C870" s="71"/>
      <c r="D870" s="28"/>
      <c r="E870" s="29"/>
      <c r="F870" s="56"/>
      <c r="G870" s="39"/>
      <c r="H870" s="51"/>
      <c r="I870" s="45"/>
      <c r="J870" s="17"/>
      <c r="K870" s="18" t="str">
        <f t="shared" si="27"/>
        <v xml:space="preserve"> </v>
      </c>
      <c r="L870" s="34"/>
      <c r="M870" s="54"/>
      <c r="N870" s="37"/>
    </row>
    <row r="871" spans="1:14" x14ac:dyDescent="0.3">
      <c r="A871" s="67"/>
      <c r="B871" s="41"/>
      <c r="C871" s="71"/>
      <c r="D871" s="28"/>
      <c r="E871" s="29"/>
      <c r="F871" s="56"/>
      <c r="G871" s="39"/>
      <c r="H871" s="51"/>
      <c r="I871" s="45"/>
      <c r="J871" s="17"/>
      <c r="K871" s="18" t="str">
        <f t="shared" si="27"/>
        <v xml:space="preserve"> </v>
      </c>
      <c r="L871" s="34"/>
      <c r="M871" s="54"/>
      <c r="N871" s="37"/>
    </row>
    <row r="872" spans="1:14" x14ac:dyDescent="0.3">
      <c r="A872" s="67"/>
      <c r="B872" s="41"/>
      <c r="C872" s="71"/>
      <c r="D872" s="28"/>
      <c r="E872" s="29"/>
      <c r="F872" s="56"/>
      <c r="G872" s="39"/>
      <c r="H872" s="51"/>
      <c r="I872" s="45"/>
      <c r="J872" s="17"/>
      <c r="K872" s="18" t="str">
        <f t="shared" si="27"/>
        <v xml:space="preserve"> </v>
      </c>
      <c r="L872" s="34"/>
      <c r="M872" s="54"/>
      <c r="N872" s="37"/>
    </row>
    <row r="873" spans="1:14" x14ac:dyDescent="0.3">
      <c r="A873" s="67"/>
      <c r="B873" s="41"/>
      <c r="C873" s="71"/>
      <c r="D873" s="28"/>
      <c r="E873" s="29"/>
      <c r="F873" s="56"/>
      <c r="G873" s="39"/>
      <c r="H873" s="51"/>
      <c r="I873" s="45"/>
      <c r="J873" s="17"/>
      <c r="K873" s="18" t="str">
        <f t="shared" si="27"/>
        <v xml:space="preserve"> </v>
      </c>
      <c r="L873" s="34"/>
      <c r="M873" s="54"/>
      <c r="N873" s="37"/>
    </row>
    <row r="874" spans="1:14" x14ac:dyDescent="0.3">
      <c r="A874" s="67"/>
      <c r="B874" s="41"/>
      <c r="C874" s="71"/>
      <c r="D874" s="28"/>
      <c r="E874" s="29"/>
      <c r="F874" s="56"/>
      <c r="G874" s="39"/>
      <c r="H874" s="51"/>
      <c r="I874" s="45"/>
      <c r="J874" s="17"/>
      <c r="K874" s="18" t="str">
        <f t="shared" si="27"/>
        <v xml:space="preserve"> </v>
      </c>
      <c r="L874" s="34"/>
      <c r="M874" s="54"/>
      <c r="N874" s="37"/>
    </row>
    <row r="875" spans="1:14" x14ac:dyDescent="0.3">
      <c r="A875" s="67"/>
      <c r="B875" s="41"/>
      <c r="C875" s="71"/>
      <c r="D875" s="28"/>
      <c r="E875" s="29"/>
      <c r="F875" s="56"/>
      <c r="G875" s="39"/>
      <c r="H875" s="51"/>
      <c r="I875" s="45"/>
      <c r="J875" s="17"/>
      <c r="K875" s="18" t="str">
        <f t="shared" si="27"/>
        <v xml:space="preserve"> </v>
      </c>
      <c r="L875" s="34"/>
      <c r="M875" s="54"/>
      <c r="N875" s="37"/>
    </row>
    <row r="876" spans="1:14" x14ac:dyDescent="0.3">
      <c r="A876" s="67"/>
      <c r="B876" s="41"/>
      <c r="C876" s="71"/>
      <c r="D876" s="28"/>
      <c r="E876" s="29"/>
      <c r="F876" s="56"/>
      <c r="G876" s="39"/>
      <c r="H876" s="51"/>
      <c r="I876" s="45"/>
      <c r="J876" s="17"/>
      <c r="K876" s="18" t="str">
        <f t="shared" si="27"/>
        <v xml:space="preserve"> </v>
      </c>
      <c r="L876" s="34"/>
      <c r="M876" s="54"/>
      <c r="N876" s="37"/>
    </row>
    <row r="877" spans="1:14" x14ac:dyDescent="0.3">
      <c r="A877" s="67"/>
      <c r="B877" s="41"/>
      <c r="C877" s="71"/>
      <c r="D877" s="28"/>
      <c r="E877" s="29"/>
      <c r="F877" s="56"/>
      <c r="G877" s="39"/>
      <c r="H877" s="51"/>
      <c r="I877" s="45"/>
      <c r="J877" s="17"/>
      <c r="K877" s="18" t="str">
        <f t="shared" si="27"/>
        <v xml:space="preserve"> </v>
      </c>
      <c r="L877" s="34"/>
      <c r="M877" s="54"/>
      <c r="N877" s="37"/>
    </row>
    <row r="878" spans="1:14" x14ac:dyDescent="0.3">
      <c r="A878" s="67"/>
      <c r="B878" s="41"/>
      <c r="C878" s="71"/>
      <c r="D878" s="28"/>
      <c r="E878" s="29"/>
      <c r="F878" s="56"/>
      <c r="G878" s="39"/>
      <c r="H878" s="51"/>
      <c r="I878" s="45"/>
      <c r="J878" s="17"/>
      <c r="K878" s="18" t="str">
        <f t="shared" si="27"/>
        <v xml:space="preserve"> </v>
      </c>
      <c r="L878" s="34"/>
      <c r="M878" s="54"/>
      <c r="N878" s="37"/>
    </row>
    <row r="879" spans="1:14" x14ac:dyDescent="0.3">
      <c r="A879" s="67"/>
      <c r="B879" s="41"/>
      <c r="C879" s="71"/>
      <c r="D879" s="28"/>
      <c r="E879" s="29"/>
      <c r="F879" s="56"/>
      <c r="G879" s="39"/>
      <c r="H879" s="51"/>
      <c r="I879" s="45"/>
      <c r="J879" s="17"/>
      <c r="K879" s="18" t="str">
        <f t="shared" si="27"/>
        <v xml:space="preserve"> </v>
      </c>
      <c r="L879" s="34"/>
      <c r="M879" s="54"/>
      <c r="N879" s="37"/>
    </row>
    <row r="880" spans="1:14" x14ac:dyDescent="0.3">
      <c r="A880" s="104"/>
      <c r="B880" s="41"/>
      <c r="C880" s="71"/>
      <c r="D880" s="28"/>
      <c r="E880" s="29"/>
      <c r="F880" s="56"/>
      <c r="G880" s="39"/>
      <c r="H880" s="51"/>
      <c r="I880" s="45"/>
      <c r="J880" s="17"/>
      <c r="K880" s="18" t="str">
        <f t="shared" si="27"/>
        <v xml:space="preserve"> </v>
      </c>
      <c r="L880" s="34"/>
      <c r="M880" s="54"/>
      <c r="N880" s="37"/>
    </row>
    <row r="881" spans="1:14" x14ac:dyDescent="0.3">
      <c r="A881" s="67"/>
      <c r="B881" s="41"/>
      <c r="C881" s="71"/>
      <c r="D881" s="28"/>
      <c r="E881" s="29"/>
      <c r="F881" s="56"/>
      <c r="G881" s="39"/>
      <c r="H881" s="51"/>
      <c r="I881" s="45"/>
      <c r="J881" s="17"/>
      <c r="K881" s="18" t="str">
        <f t="shared" ref="K881:K944" si="28">IF(I881,IF(ISNUMBER(J881),J881*I881," ")," ")</f>
        <v xml:space="preserve"> </v>
      </c>
      <c r="L881" s="34"/>
      <c r="M881" s="54"/>
      <c r="N881" s="37"/>
    </row>
    <row r="882" spans="1:14" x14ac:dyDescent="0.3">
      <c r="A882" s="67"/>
      <c r="B882" s="41"/>
      <c r="C882" s="71"/>
      <c r="D882" s="28"/>
      <c r="E882" s="29"/>
      <c r="F882" s="56"/>
      <c r="G882" s="39"/>
      <c r="H882" s="51"/>
      <c r="I882" s="45"/>
      <c r="J882" s="17"/>
      <c r="K882" s="18" t="str">
        <f t="shared" si="28"/>
        <v xml:space="preserve"> </v>
      </c>
      <c r="L882" s="34"/>
      <c r="M882" s="54"/>
      <c r="N882" s="37"/>
    </row>
    <row r="883" spans="1:14" x14ac:dyDescent="0.3">
      <c r="A883" s="67"/>
      <c r="B883" s="41"/>
      <c r="C883" s="71"/>
      <c r="D883" s="28"/>
      <c r="E883" s="29"/>
      <c r="F883" s="56"/>
      <c r="G883" s="39"/>
      <c r="H883" s="51"/>
      <c r="I883" s="45"/>
      <c r="J883" s="17"/>
      <c r="K883" s="18" t="str">
        <f t="shared" si="28"/>
        <v xml:space="preserve"> </v>
      </c>
      <c r="L883" s="34"/>
      <c r="M883" s="54"/>
      <c r="N883" s="37"/>
    </row>
    <row r="884" spans="1:14" x14ac:dyDescent="0.3">
      <c r="A884" s="67"/>
      <c r="B884" s="41"/>
      <c r="C884" s="71"/>
      <c r="D884" s="28"/>
      <c r="E884" s="29"/>
      <c r="F884" s="56"/>
      <c r="G884" s="39"/>
      <c r="H884" s="51"/>
      <c r="I884" s="45"/>
      <c r="J884" s="17"/>
      <c r="K884" s="18" t="str">
        <f t="shared" si="28"/>
        <v xml:space="preserve"> </v>
      </c>
      <c r="L884" s="34"/>
      <c r="M884" s="54"/>
      <c r="N884" s="37"/>
    </row>
    <row r="885" spans="1:14" x14ac:dyDescent="0.3">
      <c r="A885" s="67"/>
      <c r="B885" s="41"/>
      <c r="C885" s="71"/>
      <c r="D885" s="28"/>
      <c r="E885" s="29"/>
      <c r="F885" s="56"/>
      <c r="G885" s="39"/>
      <c r="H885" s="51"/>
      <c r="I885" s="45"/>
      <c r="J885" s="17"/>
      <c r="K885" s="18" t="str">
        <f t="shared" si="28"/>
        <v xml:space="preserve"> </v>
      </c>
      <c r="L885" s="34"/>
      <c r="M885" s="54"/>
      <c r="N885" s="37"/>
    </row>
    <row r="886" spans="1:14" x14ac:dyDescent="0.3">
      <c r="A886" s="67"/>
      <c r="B886" s="41"/>
      <c r="C886" s="71"/>
      <c r="D886" s="28"/>
      <c r="E886" s="29"/>
      <c r="F886" s="56"/>
      <c r="G886" s="39"/>
      <c r="H886" s="51"/>
      <c r="I886" s="45"/>
      <c r="J886" s="17"/>
      <c r="K886" s="18" t="str">
        <f t="shared" si="28"/>
        <v xml:space="preserve"> </v>
      </c>
      <c r="L886" s="34"/>
      <c r="M886" s="54"/>
      <c r="N886" s="37"/>
    </row>
    <row r="887" spans="1:14" x14ac:dyDescent="0.3">
      <c r="A887" s="67"/>
      <c r="B887" s="41"/>
      <c r="C887" s="71"/>
      <c r="D887" s="28"/>
      <c r="E887" s="29"/>
      <c r="F887" s="56"/>
      <c r="G887" s="39"/>
      <c r="H887" s="51"/>
      <c r="I887" s="45"/>
      <c r="J887" s="17"/>
      <c r="K887" s="18" t="str">
        <f t="shared" si="28"/>
        <v xml:space="preserve"> </v>
      </c>
      <c r="L887" s="34"/>
      <c r="M887" s="54"/>
      <c r="N887" s="37"/>
    </row>
    <row r="888" spans="1:14" x14ac:dyDescent="0.3">
      <c r="A888" s="67"/>
      <c r="B888" s="41"/>
      <c r="C888" s="71"/>
      <c r="D888" s="28"/>
      <c r="E888" s="29"/>
      <c r="F888" s="56"/>
      <c r="G888" s="39"/>
      <c r="H888" s="51"/>
      <c r="I888" s="45"/>
      <c r="J888" s="17"/>
      <c r="K888" s="18" t="str">
        <f t="shared" si="28"/>
        <v xml:space="preserve"> </v>
      </c>
      <c r="L888" s="34"/>
      <c r="M888" s="54"/>
      <c r="N888" s="37"/>
    </row>
    <row r="889" spans="1:14" x14ac:dyDescent="0.3">
      <c r="A889" s="67"/>
      <c r="B889" s="41"/>
      <c r="C889" s="71"/>
      <c r="D889" s="28"/>
      <c r="E889" s="29"/>
      <c r="F889" s="56"/>
      <c r="G889" s="39"/>
      <c r="H889" s="51"/>
      <c r="I889" s="45"/>
      <c r="J889" s="17"/>
      <c r="K889" s="18" t="str">
        <f t="shared" si="28"/>
        <v xml:space="preserve"> </v>
      </c>
      <c r="L889" s="34"/>
      <c r="M889" s="54"/>
      <c r="N889" s="37"/>
    </row>
    <row r="890" spans="1:14" x14ac:dyDescent="0.3">
      <c r="A890" s="67"/>
      <c r="B890" s="41"/>
      <c r="C890" s="71"/>
      <c r="D890" s="28"/>
      <c r="E890" s="29"/>
      <c r="F890" s="56"/>
      <c r="G890" s="39"/>
      <c r="H890" s="51"/>
      <c r="I890" s="45"/>
      <c r="J890" s="17"/>
      <c r="K890" s="18" t="str">
        <f t="shared" si="28"/>
        <v xml:space="preserve"> </v>
      </c>
      <c r="L890" s="34"/>
      <c r="M890" s="54"/>
      <c r="N890" s="37"/>
    </row>
    <row r="891" spans="1:14" x14ac:dyDescent="0.3">
      <c r="A891" s="67"/>
      <c r="B891" s="41"/>
      <c r="C891" s="71"/>
      <c r="D891" s="28"/>
      <c r="E891" s="29"/>
      <c r="F891" s="56"/>
      <c r="G891" s="39"/>
      <c r="H891" s="51"/>
      <c r="I891" s="45"/>
      <c r="J891" s="17"/>
      <c r="K891" s="18" t="str">
        <f t="shared" si="28"/>
        <v xml:space="preserve"> </v>
      </c>
      <c r="L891" s="34"/>
      <c r="M891" s="54"/>
      <c r="N891" s="37"/>
    </row>
    <row r="892" spans="1:14" x14ac:dyDescent="0.3">
      <c r="A892" s="67"/>
      <c r="B892" s="41"/>
      <c r="C892" s="71"/>
      <c r="D892" s="28"/>
      <c r="E892" s="29"/>
      <c r="F892" s="56"/>
      <c r="G892" s="39"/>
      <c r="H892" s="51"/>
      <c r="I892" s="45"/>
      <c r="J892" s="17"/>
      <c r="K892" s="18" t="str">
        <f t="shared" si="28"/>
        <v xml:space="preserve"> </v>
      </c>
      <c r="L892" s="34"/>
      <c r="M892" s="54"/>
      <c r="N892" s="37"/>
    </row>
    <row r="893" spans="1:14" x14ac:dyDescent="0.3">
      <c r="A893" s="67"/>
      <c r="B893" s="41"/>
      <c r="C893" s="71"/>
      <c r="D893" s="28"/>
      <c r="E893" s="29"/>
      <c r="F893" s="56"/>
      <c r="G893" s="39"/>
      <c r="H893" s="51"/>
      <c r="I893" s="45"/>
      <c r="J893" s="17"/>
      <c r="K893" s="18" t="str">
        <f t="shared" si="28"/>
        <v xml:space="preserve"> </v>
      </c>
      <c r="L893" s="34"/>
      <c r="M893" s="54"/>
      <c r="N893" s="37"/>
    </row>
    <row r="894" spans="1:14" x14ac:dyDescent="0.3">
      <c r="A894" s="67"/>
      <c r="B894" s="41"/>
      <c r="C894" s="71"/>
      <c r="D894" s="28"/>
      <c r="E894" s="29"/>
      <c r="F894" s="56"/>
      <c r="G894" s="39"/>
      <c r="H894" s="51"/>
      <c r="I894" s="45"/>
      <c r="J894" s="17"/>
      <c r="K894" s="18" t="str">
        <f t="shared" si="28"/>
        <v xml:space="preserve"> </v>
      </c>
      <c r="L894" s="34"/>
      <c r="M894" s="54"/>
      <c r="N894" s="37"/>
    </row>
    <row r="895" spans="1:14" x14ac:dyDescent="0.3">
      <c r="A895" s="67"/>
      <c r="B895" s="41"/>
      <c r="C895" s="71"/>
      <c r="D895" s="28"/>
      <c r="E895" s="29"/>
      <c r="F895" s="56"/>
      <c r="G895" s="39"/>
      <c r="H895" s="51"/>
      <c r="I895" s="45"/>
      <c r="J895" s="17"/>
      <c r="K895" s="18" t="str">
        <f t="shared" si="28"/>
        <v xml:space="preserve"> </v>
      </c>
      <c r="L895" s="34"/>
      <c r="M895" s="54"/>
      <c r="N895" s="37"/>
    </row>
    <row r="896" spans="1:14" x14ac:dyDescent="0.3">
      <c r="A896" s="67"/>
      <c r="B896" s="41"/>
      <c r="C896" s="71"/>
      <c r="D896" s="28"/>
      <c r="E896" s="29"/>
      <c r="F896" s="56"/>
      <c r="G896" s="39"/>
      <c r="H896" s="51"/>
      <c r="I896" s="45"/>
      <c r="J896" s="17"/>
      <c r="K896" s="18" t="str">
        <f t="shared" si="28"/>
        <v xml:space="preserve"> </v>
      </c>
      <c r="L896" s="34"/>
      <c r="M896" s="54"/>
      <c r="N896" s="37"/>
    </row>
    <row r="897" spans="1:14" x14ac:dyDescent="0.3">
      <c r="A897" s="67"/>
      <c r="B897" s="41"/>
      <c r="C897" s="71"/>
      <c r="D897" s="28"/>
      <c r="E897" s="29"/>
      <c r="F897" s="56"/>
      <c r="G897" s="39"/>
      <c r="H897" s="51"/>
      <c r="I897" s="45"/>
      <c r="J897" s="17"/>
      <c r="K897" s="18" t="str">
        <f t="shared" si="28"/>
        <v xml:space="preserve"> </v>
      </c>
      <c r="L897" s="34"/>
      <c r="M897" s="54"/>
      <c r="N897" s="37"/>
    </row>
    <row r="898" spans="1:14" x14ac:dyDescent="0.3">
      <c r="A898" s="67"/>
      <c r="B898" s="41"/>
      <c r="C898" s="71"/>
      <c r="D898" s="28"/>
      <c r="E898" s="29"/>
      <c r="F898" s="56"/>
      <c r="G898" s="39"/>
      <c r="H898" s="51"/>
      <c r="I898" s="45"/>
      <c r="J898" s="17"/>
      <c r="K898" s="18" t="str">
        <f t="shared" si="28"/>
        <v xml:space="preserve"> </v>
      </c>
      <c r="L898" s="34"/>
      <c r="M898" s="54"/>
      <c r="N898" s="37"/>
    </row>
    <row r="899" spans="1:14" x14ac:dyDescent="0.3">
      <c r="A899" s="67"/>
      <c r="B899" s="41"/>
      <c r="C899" s="71"/>
      <c r="D899" s="28"/>
      <c r="E899" s="29"/>
      <c r="F899" s="56"/>
      <c r="G899" s="39"/>
      <c r="H899" s="51"/>
      <c r="I899" s="45"/>
      <c r="J899" s="17"/>
      <c r="K899" s="18" t="str">
        <f t="shared" si="28"/>
        <v xml:space="preserve"> </v>
      </c>
      <c r="L899" s="34"/>
      <c r="M899" s="54"/>
      <c r="N899" s="37"/>
    </row>
    <row r="900" spans="1:14" x14ac:dyDescent="0.3">
      <c r="A900" s="67"/>
      <c r="B900" s="41"/>
      <c r="C900" s="71"/>
      <c r="D900" s="28"/>
      <c r="E900" s="29"/>
      <c r="F900" s="56"/>
      <c r="G900" s="39"/>
      <c r="H900" s="51"/>
      <c r="I900" s="45"/>
      <c r="J900" s="17"/>
      <c r="K900" s="18" t="str">
        <f t="shared" si="28"/>
        <v xml:space="preserve"> </v>
      </c>
      <c r="L900" s="34"/>
      <c r="M900" s="54"/>
      <c r="N900" s="37"/>
    </row>
    <row r="901" spans="1:14" x14ac:dyDescent="0.3">
      <c r="A901" s="67"/>
      <c r="B901" s="41"/>
      <c r="C901" s="71"/>
      <c r="D901" s="28"/>
      <c r="E901" s="29"/>
      <c r="F901" s="56"/>
      <c r="G901" s="39"/>
      <c r="H901" s="51"/>
      <c r="I901" s="45"/>
      <c r="J901" s="17"/>
      <c r="K901" s="18" t="str">
        <f t="shared" si="28"/>
        <v xml:space="preserve"> </v>
      </c>
      <c r="L901" s="34"/>
      <c r="M901" s="54"/>
      <c r="N901" s="37"/>
    </row>
    <row r="902" spans="1:14" x14ac:dyDescent="0.3">
      <c r="A902" s="104"/>
      <c r="B902" s="41"/>
      <c r="C902" s="71"/>
      <c r="D902" s="28"/>
      <c r="E902" s="29"/>
      <c r="F902" s="56"/>
      <c r="G902" s="39"/>
      <c r="H902" s="51"/>
      <c r="I902" s="45"/>
      <c r="J902" s="17"/>
      <c r="K902" s="18" t="str">
        <f t="shared" si="28"/>
        <v xml:space="preserve"> </v>
      </c>
      <c r="L902" s="34"/>
      <c r="M902" s="54"/>
      <c r="N902" s="37"/>
    </row>
    <row r="903" spans="1:14" x14ac:dyDescent="0.3">
      <c r="A903" s="67"/>
      <c r="B903" s="41"/>
      <c r="C903" s="71"/>
      <c r="D903" s="28"/>
      <c r="E903" s="29"/>
      <c r="F903" s="56"/>
      <c r="G903" s="39"/>
      <c r="H903" s="51"/>
      <c r="I903" s="45"/>
      <c r="J903" s="17"/>
      <c r="K903" s="18" t="str">
        <f t="shared" si="28"/>
        <v xml:space="preserve"> </v>
      </c>
      <c r="L903" s="34"/>
      <c r="M903" s="54"/>
      <c r="N903" s="37"/>
    </row>
    <row r="904" spans="1:14" x14ac:dyDescent="0.3">
      <c r="A904" s="67"/>
      <c r="B904" s="41"/>
      <c r="C904" s="71"/>
      <c r="D904" s="28"/>
      <c r="E904" s="29"/>
      <c r="F904" s="56"/>
      <c r="G904" s="39"/>
      <c r="H904" s="51"/>
      <c r="I904" s="45"/>
      <c r="J904" s="17"/>
      <c r="K904" s="18" t="str">
        <f t="shared" si="28"/>
        <v xml:space="preserve"> </v>
      </c>
      <c r="L904" s="34"/>
      <c r="M904" s="54"/>
      <c r="N904" s="37"/>
    </row>
    <row r="905" spans="1:14" x14ac:dyDescent="0.3">
      <c r="A905" s="67"/>
      <c r="B905" s="41"/>
      <c r="C905" s="71"/>
      <c r="D905" s="28"/>
      <c r="E905" s="29"/>
      <c r="F905" s="56"/>
      <c r="G905" s="39"/>
      <c r="H905" s="51"/>
      <c r="I905" s="45"/>
      <c r="J905" s="17"/>
      <c r="K905" s="18" t="str">
        <f t="shared" si="28"/>
        <v xml:space="preserve"> </v>
      </c>
      <c r="L905" s="34"/>
      <c r="M905" s="54"/>
      <c r="N905" s="37"/>
    </row>
    <row r="906" spans="1:14" x14ac:dyDescent="0.3">
      <c r="A906" s="67"/>
      <c r="B906" s="41"/>
      <c r="C906" s="71"/>
      <c r="D906" s="28"/>
      <c r="E906" s="29"/>
      <c r="F906" s="56"/>
      <c r="G906" s="39"/>
      <c r="H906" s="51"/>
      <c r="I906" s="45"/>
      <c r="J906" s="17"/>
      <c r="K906" s="18" t="str">
        <f t="shared" si="28"/>
        <v xml:space="preserve"> </v>
      </c>
      <c r="L906" s="34"/>
      <c r="M906" s="54"/>
      <c r="N906" s="37"/>
    </row>
    <row r="907" spans="1:14" x14ac:dyDescent="0.3">
      <c r="A907" s="67"/>
      <c r="B907" s="41"/>
      <c r="C907" s="71"/>
      <c r="D907" s="28"/>
      <c r="E907" s="29"/>
      <c r="F907" s="56"/>
      <c r="G907" s="39"/>
      <c r="H907" s="51"/>
      <c r="I907" s="45"/>
      <c r="J907" s="17"/>
      <c r="K907" s="18" t="str">
        <f t="shared" si="28"/>
        <v xml:space="preserve"> </v>
      </c>
      <c r="L907" s="34"/>
      <c r="M907" s="54"/>
      <c r="N907" s="37"/>
    </row>
    <row r="908" spans="1:14" x14ac:dyDescent="0.3">
      <c r="A908" s="67"/>
      <c r="B908" s="41"/>
      <c r="C908" s="71"/>
      <c r="D908" s="28"/>
      <c r="E908" s="29"/>
      <c r="F908" s="56"/>
      <c r="G908" s="39"/>
      <c r="H908" s="51"/>
      <c r="I908" s="45"/>
      <c r="J908" s="17"/>
      <c r="K908" s="18" t="str">
        <f t="shared" si="28"/>
        <v xml:space="preserve"> </v>
      </c>
      <c r="L908" s="34"/>
      <c r="M908" s="54"/>
      <c r="N908" s="37"/>
    </row>
    <row r="909" spans="1:14" x14ac:dyDescent="0.3">
      <c r="A909" s="67"/>
      <c r="B909" s="41"/>
      <c r="C909" s="71"/>
      <c r="D909" s="28"/>
      <c r="E909" s="29"/>
      <c r="F909" s="56"/>
      <c r="G909" s="39"/>
      <c r="H909" s="51"/>
      <c r="I909" s="45"/>
      <c r="J909" s="17"/>
      <c r="K909" s="18" t="str">
        <f t="shared" si="28"/>
        <v xml:space="preserve"> </v>
      </c>
      <c r="L909" s="34"/>
      <c r="M909" s="54"/>
      <c r="N909" s="37"/>
    </row>
    <row r="910" spans="1:14" x14ac:dyDescent="0.3">
      <c r="A910" s="67"/>
      <c r="B910" s="41"/>
      <c r="C910" s="71"/>
      <c r="D910" s="28"/>
      <c r="E910" s="29"/>
      <c r="F910" s="56"/>
      <c r="G910" s="39"/>
      <c r="H910" s="51"/>
      <c r="I910" s="45"/>
      <c r="J910" s="17"/>
      <c r="K910" s="18" t="str">
        <f t="shared" si="28"/>
        <v xml:space="preserve"> </v>
      </c>
      <c r="L910" s="34"/>
      <c r="M910" s="54"/>
      <c r="N910" s="37"/>
    </row>
    <row r="911" spans="1:14" x14ac:dyDescent="0.3">
      <c r="A911" s="67"/>
      <c r="B911" s="41"/>
      <c r="C911" s="71"/>
      <c r="D911" s="28"/>
      <c r="E911" s="29"/>
      <c r="F911" s="56"/>
      <c r="G911" s="39"/>
      <c r="H911" s="51"/>
      <c r="I911" s="45"/>
      <c r="J911" s="17"/>
      <c r="K911" s="18" t="str">
        <f t="shared" si="28"/>
        <v xml:space="preserve"> </v>
      </c>
      <c r="L911" s="34"/>
      <c r="M911" s="54"/>
      <c r="N911" s="37"/>
    </row>
    <row r="912" spans="1:14" x14ac:dyDescent="0.3">
      <c r="A912" s="67"/>
      <c r="B912" s="41"/>
      <c r="C912" s="71"/>
      <c r="D912" s="28"/>
      <c r="E912" s="29"/>
      <c r="F912" s="56"/>
      <c r="G912" s="39"/>
      <c r="H912" s="51"/>
      <c r="I912" s="45"/>
      <c r="J912" s="17"/>
      <c r="K912" s="18" t="str">
        <f t="shared" si="28"/>
        <v xml:space="preserve"> </v>
      </c>
      <c r="L912" s="34"/>
      <c r="M912" s="54"/>
      <c r="N912" s="37"/>
    </row>
    <row r="913" spans="1:14" x14ac:dyDescent="0.3">
      <c r="A913" s="67"/>
      <c r="B913" s="41"/>
      <c r="C913" s="71"/>
      <c r="D913" s="28"/>
      <c r="E913" s="29"/>
      <c r="F913" s="56"/>
      <c r="G913" s="39"/>
      <c r="H913" s="51"/>
      <c r="I913" s="45"/>
      <c r="J913" s="17"/>
      <c r="K913" s="18" t="str">
        <f t="shared" si="28"/>
        <v xml:space="preserve"> </v>
      </c>
      <c r="L913" s="34"/>
      <c r="M913" s="54"/>
      <c r="N913" s="37"/>
    </row>
    <row r="914" spans="1:14" x14ac:dyDescent="0.3">
      <c r="A914" s="67"/>
      <c r="B914" s="41"/>
      <c r="C914" s="71"/>
      <c r="D914" s="28"/>
      <c r="E914" s="29"/>
      <c r="F914" s="56"/>
      <c r="G914" s="39"/>
      <c r="H914" s="51"/>
      <c r="I914" s="45"/>
      <c r="J914" s="17"/>
      <c r="K914" s="18" t="str">
        <f t="shared" si="28"/>
        <v xml:space="preserve"> </v>
      </c>
      <c r="L914" s="34"/>
      <c r="M914" s="54"/>
      <c r="N914" s="37"/>
    </row>
    <row r="915" spans="1:14" x14ac:dyDescent="0.3">
      <c r="A915" s="67"/>
      <c r="B915" s="41"/>
      <c r="C915" s="71"/>
      <c r="D915" s="28"/>
      <c r="E915" s="29"/>
      <c r="F915" s="56"/>
      <c r="G915" s="39"/>
      <c r="H915" s="51"/>
      <c r="I915" s="45"/>
      <c r="J915" s="17"/>
      <c r="K915" s="18" t="str">
        <f t="shared" si="28"/>
        <v xml:space="preserve"> </v>
      </c>
      <c r="L915" s="34"/>
      <c r="M915" s="54"/>
      <c r="N915" s="37"/>
    </row>
    <row r="916" spans="1:14" x14ac:dyDescent="0.3">
      <c r="A916" s="67"/>
      <c r="B916" s="41"/>
      <c r="C916" s="71"/>
      <c r="D916" s="28"/>
      <c r="E916" s="29"/>
      <c r="F916" s="56"/>
      <c r="G916" s="39"/>
      <c r="H916" s="51"/>
      <c r="I916" s="45"/>
      <c r="J916" s="17"/>
      <c r="K916" s="18" t="str">
        <f t="shared" si="28"/>
        <v xml:space="preserve"> </v>
      </c>
      <c r="L916" s="34"/>
      <c r="M916" s="54"/>
      <c r="N916" s="37"/>
    </row>
    <row r="917" spans="1:14" x14ac:dyDescent="0.3">
      <c r="A917" s="67"/>
      <c r="B917" s="41"/>
      <c r="C917" s="71"/>
      <c r="D917" s="28"/>
      <c r="E917" s="29"/>
      <c r="F917" s="56"/>
      <c r="G917" s="39"/>
      <c r="H917" s="51"/>
      <c r="I917" s="45"/>
      <c r="J917" s="17"/>
      <c r="K917" s="18" t="str">
        <f t="shared" si="28"/>
        <v xml:space="preserve"> </v>
      </c>
      <c r="L917" s="34"/>
      <c r="M917" s="54"/>
      <c r="N917" s="37"/>
    </row>
    <row r="918" spans="1:14" x14ac:dyDescent="0.3">
      <c r="A918" s="67"/>
      <c r="B918" s="41"/>
      <c r="C918" s="71"/>
      <c r="D918" s="28"/>
      <c r="E918" s="29"/>
      <c r="F918" s="56"/>
      <c r="G918" s="39"/>
      <c r="H918" s="51"/>
      <c r="I918" s="45"/>
      <c r="J918" s="17"/>
      <c r="K918" s="18" t="str">
        <f t="shared" si="28"/>
        <v xml:space="preserve"> </v>
      </c>
      <c r="L918" s="34"/>
      <c r="M918" s="54"/>
      <c r="N918" s="37"/>
    </row>
    <row r="919" spans="1:14" x14ac:dyDescent="0.3">
      <c r="A919" s="67"/>
      <c r="B919" s="41"/>
      <c r="C919" s="71"/>
      <c r="D919" s="28"/>
      <c r="E919" s="29"/>
      <c r="F919" s="56"/>
      <c r="G919" s="39"/>
      <c r="H919" s="51"/>
      <c r="I919" s="45"/>
      <c r="J919" s="17"/>
      <c r="K919" s="18" t="str">
        <f t="shared" si="28"/>
        <v xml:space="preserve"> </v>
      </c>
      <c r="L919" s="34"/>
      <c r="M919" s="54"/>
      <c r="N919" s="37"/>
    </row>
    <row r="920" spans="1:14" x14ac:dyDescent="0.3">
      <c r="A920" s="67"/>
      <c r="B920" s="41"/>
      <c r="C920" s="71"/>
      <c r="D920" s="28"/>
      <c r="E920" s="29"/>
      <c r="F920" s="56"/>
      <c r="G920" s="39"/>
      <c r="H920" s="51"/>
      <c r="I920" s="45"/>
      <c r="J920" s="17"/>
      <c r="K920" s="18" t="str">
        <f t="shared" si="28"/>
        <v xml:space="preserve"> </v>
      </c>
      <c r="L920" s="34"/>
      <c r="M920" s="54"/>
      <c r="N920" s="37"/>
    </row>
    <row r="921" spans="1:14" x14ac:dyDescent="0.3">
      <c r="A921" s="67"/>
      <c r="B921" s="41"/>
      <c r="C921" s="71"/>
      <c r="D921" s="28"/>
      <c r="E921" s="29"/>
      <c r="F921" s="56"/>
      <c r="G921" s="39"/>
      <c r="H921" s="51"/>
      <c r="I921" s="45"/>
      <c r="J921" s="17"/>
      <c r="K921" s="18" t="str">
        <f t="shared" si="28"/>
        <v xml:space="preserve"> </v>
      </c>
      <c r="L921" s="34"/>
      <c r="M921" s="54"/>
      <c r="N921" s="37"/>
    </row>
    <row r="922" spans="1:14" x14ac:dyDescent="0.3">
      <c r="A922" s="67"/>
      <c r="B922" s="41"/>
      <c r="C922" s="71"/>
      <c r="D922" s="28"/>
      <c r="E922" s="29"/>
      <c r="F922" s="56"/>
      <c r="G922" s="39"/>
      <c r="H922" s="51"/>
      <c r="I922" s="45"/>
      <c r="J922" s="17"/>
      <c r="K922" s="18" t="str">
        <f t="shared" si="28"/>
        <v xml:space="preserve"> </v>
      </c>
      <c r="L922" s="34"/>
      <c r="M922" s="54"/>
      <c r="N922" s="37"/>
    </row>
    <row r="923" spans="1:14" x14ac:dyDescent="0.3">
      <c r="A923" s="67"/>
      <c r="B923" s="41"/>
      <c r="C923" s="71"/>
      <c r="D923" s="28"/>
      <c r="E923" s="29"/>
      <c r="F923" s="56"/>
      <c r="G923" s="39"/>
      <c r="H923" s="51"/>
      <c r="I923" s="45"/>
      <c r="J923" s="17"/>
      <c r="K923" s="18" t="str">
        <f t="shared" si="28"/>
        <v xml:space="preserve"> </v>
      </c>
      <c r="L923" s="34"/>
      <c r="M923" s="54"/>
      <c r="N923" s="37"/>
    </row>
    <row r="924" spans="1:14" x14ac:dyDescent="0.3">
      <c r="A924" s="104"/>
      <c r="B924" s="41"/>
      <c r="C924" s="71"/>
      <c r="D924" s="28"/>
      <c r="E924" s="29"/>
      <c r="F924" s="56"/>
      <c r="G924" s="39"/>
      <c r="H924" s="51"/>
      <c r="I924" s="45"/>
      <c r="J924" s="17"/>
      <c r="K924" s="18" t="str">
        <f t="shared" si="28"/>
        <v xml:space="preserve"> </v>
      </c>
      <c r="L924" s="34"/>
      <c r="M924" s="54"/>
      <c r="N924" s="37"/>
    </row>
    <row r="925" spans="1:14" x14ac:dyDescent="0.3">
      <c r="A925" s="67"/>
      <c r="B925" s="41"/>
      <c r="C925" s="71"/>
      <c r="D925" s="28"/>
      <c r="E925" s="29"/>
      <c r="F925" s="56"/>
      <c r="G925" s="39"/>
      <c r="H925" s="51"/>
      <c r="I925" s="45"/>
      <c r="J925" s="17"/>
      <c r="K925" s="18" t="str">
        <f t="shared" si="28"/>
        <v xml:space="preserve"> </v>
      </c>
      <c r="L925" s="34"/>
      <c r="M925" s="54"/>
      <c r="N925" s="37"/>
    </row>
    <row r="926" spans="1:14" x14ac:dyDescent="0.3">
      <c r="A926" s="67"/>
      <c r="B926" s="41"/>
      <c r="C926" s="71"/>
      <c r="D926" s="28"/>
      <c r="E926" s="29"/>
      <c r="F926" s="56"/>
      <c r="G926" s="39"/>
      <c r="H926" s="51"/>
      <c r="I926" s="45"/>
      <c r="J926" s="17"/>
      <c r="K926" s="18" t="str">
        <f t="shared" si="28"/>
        <v xml:space="preserve"> </v>
      </c>
      <c r="L926" s="34"/>
      <c r="M926" s="54"/>
      <c r="N926" s="37"/>
    </row>
    <row r="927" spans="1:14" x14ac:dyDescent="0.3">
      <c r="A927" s="67"/>
      <c r="B927" s="41"/>
      <c r="C927" s="71"/>
      <c r="D927" s="28"/>
      <c r="E927" s="29"/>
      <c r="F927" s="56"/>
      <c r="G927" s="39"/>
      <c r="H927" s="51"/>
      <c r="I927" s="45"/>
      <c r="J927" s="17"/>
      <c r="K927" s="18" t="str">
        <f t="shared" si="28"/>
        <v xml:space="preserve"> </v>
      </c>
      <c r="L927" s="34"/>
      <c r="M927" s="54"/>
      <c r="N927" s="37"/>
    </row>
    <row r="928" spans="1:14" x14ac:dyDescent="0.3">
      <c r="A928" s="67"/>
      <c r="B928" s="41"/>
      <c r="C928" s="71"/>
      <c r="D928" s="28"/>
      <c r="E928" s="29"/>
      <c r="F928" s="56"/>
      <c r="G928" s="39"/>
      <c r="H928" s="51"/>
      <c r="I928" s="45"/>
      <c r="J928" s="17"/>
      <c r="K928" s="18" t="str">
        <f t="shared" si="28"/>
        <v xml:space="preserve"> </v>
      </c>
      <c r="L928" s="34"/>
      <c r="M928" s="54"/>
      <c r="N928" s="37"/>
    </row>
    <row r="929" spans="1:14" x14ac:dyDescent="0.3">
      <c r="A929" s="67"/>
      <c r="B929" s="41"/>
      <c r="C929" s="71"/>
      <c r="D929" s="28"/>
      <c r="E929" s="29"/>
      <c r="F929" s="56"/>
      <c r="G929" s="39"/>
      <c r="H929" s="51"/>
      <c r="I929" s="45"/>
      <c r="J929" s="17"/>
      <c r="K929" s="18" t="str">
        <f t="shared" si="28"/>
        <v xml:space="preserve"> </v>
      </c>
      <c r="L929" s="34"/>
      <c r="M929" s="54"/>
      <c r="N929" s="37"/>
    </row>
    <row r="930" spans="1:14" x14ac:dyDescent="0.3">
      <c r="A930" s="67"/>
      <c r="B930" s="41"/>
      <c r="C930" s="71"/>
      <c r="D930" s="28"/>
      <c r="E930" s="29"/>
      <c r="F930" s="56"/>
      <c r="G930" s="39"/>
      <c r="H930" s="51"/>
      <c r="I930" s="45"/>
      <c r="J930" s="17"/>
      <c r="K930" s="18" t="str">
        <f t="shared" si="28"/>
        <v xml:space="preserve"> </v>
      </c>
      <c r="L930" s="34"/>
      <c r="M930" s="54"/>
      <c r="N930" s="37"/>
    </row>
    <row r="931" spans="1:14" x14ac:dyDescent="0.3">
      <c r="A931" s="67"/>
      <c r="B931" s="41"/>
      <c r="C931" s="71"/>
      <c r="D931" s="28"/>
      <c r="E931" s="29"/>
      <c r="F931" s="56"/>
      <c r="G931" s="39"/>
      <c r="H931" s="51"/>
      <c r="I931" s="45"/>
      <c r="J931" s="17"/>
      <c r="K931" s="18" t="str">
        <f t="shared" si="28"/>
        <v xml:space="preserve"> </v>
      </c>
      <c r="L931" s="34"/>
      <c r="M931" s="54"/>
      <c r="N931" s="37"/>
    </row>
    <row r="932" spans="1:14" x14ac:dyDescent="0.3">
      <c r="A932" s="67"/>
      <c r="B932" s="41"/>
      <c r="C932" s="71"/>
      <c r="D932" s="28"/>
      <c r="E932" s="29"/>
      <c r="F932" s="56"/>
      <c r="G932" s="39"/>
      <c r="H932" s="51"/>
      <c r="I932" s="45"/>
      <c r="J932" s="17"/>
      <c r="K932" s="18" t="str">
        <f t="shared" si="28"/>
        <v xml:space="preserve"> </v>
      </c>
      <c r="L932" s="34"/>
      <c r="M932" s="54"/>
      <c r="N932" s="37"/>
    </row>
    <row r="933" spans="1:14" x14ac:dyDescent="0.3">
      <c r="A933" s="67"/>
      <c r="B933" s="41"/>
      <c r="C933" s="71"/>
      <c r="D933" s="28"/>
      <c r="E933" s="29"/>
      <c r="F933" s="56"/>
      <c r="G933" s="39"/>
      <c r="H933" s="51"/>
      <c r="I933" s="45"/>
      <c r="J933" s="17"/>
      <c r="K933" s="18" t="str">
        <f t="shared" si="28"/>
        <v xml:space="preserve"> </v>
      </c>
      <c r="L933" s="34"/>
      <c r="M933" s="54"/>
      <c r="N933" s="37"/>
    </row>
    <row r="934" spans="1:14" x14ac:dyDescent="0.3">
      <c r="A934" s="67"/>
      <c r="B934" s="41"/>
      <c r="C934" s="71"/>
      <c r="D934" s="28"/>
      <c r="E934" s="29"/>
      <c r="F934" s="56"/>
      <c r="G934" s="39"/>
      <c r="H934" s="51"/>
      <c r="I934" s="45"/>
      <c r="J934" s="17"/>
      <c r="K934" s="18" t="str">
        <f t="shared" si="28"/>
        <v xml:space="preserve"> </v>
      </c>
      <c r="L934" s="34"/>
      <c r="M934" s="54"/>
      <c r="N934" s="37"/>
    </row>
    <row r="935" spans="1:14" x14ac:dyDescent="0.3">
      <c r="A935" s="67"/>
      <c r="B935" s="41"/>
      <c r="C935" s="71"/>
      <c r="D935" s="28"/>
      <c r="E935" s="29"/>
      <c r="F935" s="56"/>
      <c r="G935" s="39"/>
      <c r="H935" s="51"/>
      <c r="I935" s="45"/>
      <c r="J935" s="17"/>
      <c r="K935" s="18" t="str">
        <f t="shared" si="28"/>
        <v xml:space="preserve"> </v>
      </c>
      <c r="L935" s="34"/>
      <c r="M935" s="54"/>
      <c r="N935" s="37"/>
    </row>
    <row r="936" spans="1:14" x14ac:dyDescent="0.3">
      <c r="A936" s="67"/>
      <c r="B936" s="41"/>
      <c r="C936" s="71"/>
      <c r="D936" s="28"/>
      <c r="E936" s="29"/>
      <c r="F936" s="56"/>
      <c r="G936" s="39"/>
      <c r="H936" s="51"/>
      <c r="I936" s="45"/>
      <c r="J936" s="17"/>
      <c r="K936" s="18" t="str">
        <f t="shared" si="28"/>
        <v xml:space="preserve"> </v>
      </c>
      <c r="L936" s="34"/>
      <c r="M936" s="54"/>
      <c r="N936" s="37"/>
    </row>
    <row r="937" spans="1:14" x14ac:dyDescent="0.3">
      <c r="A937" s="67"/>
      <c r="B937" s="41"/>
      <c r="C937" s="71"/>
      <c r="D937" s="28"/>
      <c r="E937" s="29"/>
      <c r="F937" s="56"/>
      <c r="G937" s="39"/>
      <c r="H937" s="51"/>
      <c r="I937" s="45"/>
      <c r="J937" s="17"/>
      <c r="K937" s="18" t="str">
        <f t="shared" si="28"/>
        <v xml:space="preserve"> </v>
      </c>
      <c r="L937" s="34"/>
      <c r="M937" s="54"/>
      <c r="N937" s="37"/>
    </row>
    <row r="938" spans="1:14" x14ac:dyDescent="0.3">
      <c r="A938" s="67"/>
      <c r="B938" s="41"/>
      <c r="C938" s="71"/>
      <c r="D938" s="28"/>
      <c r="E938" s="29"/>
      <c r="F938" s="56"/>
      <c r="G938" s="39"/>
      <c r="H938" s="51"/>
      <c r="I938" s="45"/>
      <c r="J938" s="17"/>
      <c r="K938" s="18" t="str">
        <f t="shared" si="28"/>
        <v xml:space="preserve"> </v>
      </c>
      <c r="L938" s="34"/>
      <c r="M938" s="54"/>
      <c r="N938" s="37"/>
    </row>
    <row r="939" spans="1:14" x14ac:dyDescent="0.3">
      <c r="A939" s="67"/>
      <c r="B939" s="41"/>
      <c r="C939" s="71"/>
      <c r="D939" s="28"/>
      <c r="E939" s="29"/>
      <c r="F939" s="56"/>
      <c r="G939" s="39"/>
      <c r="H939" s="51"/>
      <c r="I939" s="45"/>
      <c r="J939" s="17"/>
      <c r="K939" s="18" t="str">
        <f t="shared" si="28"/>
        <v xml:space="preserve"> </v>
      </c>
      <c r="L939" s="34"/>
      <c r="M939" s="54"/>
      <c r="N939" s="37"/>
    </row>
    <row r="940" spans="1:14" x14ac:dyDescent="0.3">
      <c r="A940" s="67"/>
      <c r="B940" s="41"/>
      <c r="C940" s="71"/>
      <c r="D940" s="28"/>
      <c r="E940" s="29"/>
      <c r="F940" s="56"/>
      <c r="G940" s="39"/>
      <c r="H940" s="51"/>
      <c r="I940" s="45"/>
      <c r="J940" s="17"/>
      <c r="K940" s="18" t="str">
        <f t="shared" si="28"/>
        <v xml:space="preserve"> </v>
      </c>
      <c r="L940" s="34"/>
      <c r="M940" s="54"/>
      <c r="N940" s="37"/>
    </row>
    <row r="941" spans="1:14" x14ac:dyDescent="0.3">
      <c r="A941" s="67"/>
      <c r="B941" s="41"/>
      <c r="C941" s="71"/>
      <c r="D941" s="28"/>
      <c r="E941" s="29"/>
      <c r="F941" s="56"/>
      <c r="G941" s="39"/>
      <c r="H941" s="51"/>
      <c r="I941" s="45"/>
      <c r="J941" s="17"/>
      <c r="K941" s="18" t="str">
        <f t="shared" si="28"/>
        <v xml:space="preserve"> </v>
      </c>
      <c r="L941" s="34"/>
      <c r="M941" s="54"/>
      <c r="N941" s="37"/>
    </row>
    <row r="942" spans="1:14" x14ac:dyDescent="0.3">
      <c r="A942" s="67"/>
      <c r="B942" s="41"/>
      <c r="C942" s="71"/>
      <c r="D942" s="28"/>
      <c r="E942" s="29"/>
      <c r="F942" s="56"/>
      <c r="G942" s="39"/>
      <c r="H942" s="51"/>
      <c r="I942" s="45"/>
      <c r="J942" s="17"/>
      <c r="K942" s="18" t="str">
        <f t="shared" si="28"/>
        <v xml:space="preserve"> </v>
      </c>
      <c r="L942" s="34"/>
      <c r="M942" s="54"/>
      <c r="N942" s="37"/>
    </row>
    <row r="943" spans="1:14" x14ac:dyDescent="0.3">
      <c r="A943" s="67"/>
      <c r="B943" s="41"/>
      <c r="C943" s="71"/>
      <c r="D943" s="28"/>
      <c r="E943" s="29"/>
      <c r="F943" s="56"/>
      <c r="G943" s="39"/>
      <c r="H943" s="51"/>
      <c r="I943" s="45"/>
      <c r="J943" s="17"/>
      <c r="K943" s="18" t="str">
        <f t="shared" si="28"/>
        <v xml:space="preserve"> </v>
      </c>
      <c r="L943" s="34"/>
      <c r="M943" s="54"/>
      <c r="N943" s="37"/>
    </row>
    <row r="944" spans="1:14" x14ac:dyDescent="0.3">
      <c r="A944" s="67"/>
      <c r="B944" s="41"/>
      <c r="C944" s="71"/>
      <c r="D944" s="28"/>
      <c r="E944" s="29"/>
      <c r="F944" s="56"/>
      <c r="G944" s="39"/>
      <c r="H944" s="51"/>
      <c r="I944" s="45"/>
      <c r="J944" s="17"/>
      <c r="K944" s="18" t="str">
        <f t="shared" si="28"/>
        <v xml:space="preserve"> </v>
      </c>
      <c r="L944" s="34"/>
      <c r="M944" s="54"/>
      <c r="N944" s="37"/>
    </row>
    <row r="945" spans="1:14" x14ac:dyDescent="0.3">
      <c r="A945" s="67"/>
      <c r="B945" s="41"/>
      <c r="C945" s="71"/>
      <c r="D945" s="28"/>
      <c r="E945" s="29"/>
      <c r="F945" s="56"/>
      <c r="G945" s="39"/>
      <c r="H945" s="51"/>
      <c r="I945" s="45"/>
      <c r="J945" s="17"/>
      <c r="K945" s="18" t="str">
        <f t="shared" ref="K945:K970" si="29">IF(I945,IF(ISNUMBER(J945),J945*I945," ")," ")</f>
        <v xml:space="preserve"> </v>
      </c>
      <c r="L945" s="34"/>
      <c r="M945" s="54"/>
      <c r="N945" s="37"/>
    </row>
    <row r="946" spans="1:14" x14ac:dyDescent="0.3">
      <c r="A946" s="104"/>
      <c r="B946" s="41"/>
      <c r="C946" s="71"/>
      <c r="D946" s="28"/>
      <c r="E946" s="29"/>
      <c r="F946" s="56"/>
      <c r="G946" s="39"/>
      <c r="H946" s="51"/>
      <c r="I946" s="45"/>
      <c r="J946" s="17"/>
      <c r="K946" s="18" t="str">
        <f t="shared" si="29"/>
        <v xml:space="preserve"> </v>
      </c>
      <c r="L946" s="34"/>
      <c r="M946" s="54"/>
      <c r="N946" s="37"/>
    </row>
    <row r="947" spans="1:14" x14ac:dyDescent="0.3">
      <c r="A947" s="67"/>
      <c r="B947" s="41"/>
      <c r="C947" s="71"/>
      <c r="D947" s="28"/>
      <c r="E947" s="29"/>
      <c r="F947" s="56"/>
      <c r="G947" s="39"/>
      <c r="H947" s="51"/>
      <c r="I947" s="45"/>
      <c r="J947" s="17"/>
      <c r="K947" s="18" t="str">
        <f t="shared" si="29"/>
        <v xml:space="preserve"> </v>
      </c>
      <c r="L947" s="34"/>
      <c r="M947" s="54"/>
      <c r="N947" s="37"/>
    </row>
    <row r="948" spans="1:14" x14ac:dyDescent="0.3">
      <c r="A948" s="67"/>
      <c r="B948" s="41"/>
      <c r="C948" s="71"/>
      <c r="D948" s="28"/>
      <c r="E948" s="29"/>
      <c r="F948" s="56"/>
      <c r="G948" s="39"/>
      <c r="H948" s="51"/>
      <c r="I948" s="45"/>
      <c r="J948" s="17"/>
      <c r="K948" s="18" t="str">
        <f t="shared" si="29"/>
        <v xml:space="preserve"> </v>
      </c>
      <c r="L948" s="34"/>
      <c r="M948" s="54"/>
      <c r="N948" s="37"/>
    </row>
    <row r="949" spans="1:14" x14ac:dyDescent="0.3">
      <c r="A949" s="67"/>
      <c r="B949" s="41"/>
      <c r="C949" s="71"/>
      <c r="D949" s="28"/>
      <c r="E949" s="29"/>
      <c r="F949" s="56"/>
      <c r="G949" s="39"/>
      <c r="H949" s="51"/>
      <c r="I949" s="45"/>
      <c r="J949" s="17"/>
      <c r="K949" s="18" t="str">
        <f t="shared" si="29"/>
        <v xml:space="preserve"> </v>
      </c>
      <c r="L949" s="34"/>
      <c r="M949" s="54"/>
      <c r="N949" s="37"/>
    </row>
    <row r="950" spans="1:14" x14ac:dyDescent="0.3">
      <c r="A950" s="67"/>
      <c r="B950" s="41"/>
      <c r="C950" s="71"/>
      <c r="D950" s="28"/>
      <c r="E950" s="29"/>
      <c r="F950" s="56"/>
      <c r="G950" s="39"/>
      <c r="H950" s="51"/>
      <c r="I950" s="45"/>
      <c r="J950" s="17"/>
      <c r="K950" s="18" t="str">
        <f t="shared" si="29"/>
        <v xml:space="preserve"> </v>
      </c>
      <c r="L950" s="34"/>
      <c r="M950" s="54"/>
      <c r="N950" s="37"/>
    </row>
    <row r="951" spans="1:14" x14ac:dyDescent="0.3">
      <c r="A951" s="67"/>
      <c r="B951" s="41"/>
      <c r="C951" s="71"/>
      <c r="D951" s="28"/>
      <c r="E951" s="29"/>
      <c r="F951" s="56"/>
      <c r="G951" s="39"/>
      <c r="H951" s="51"/>
      <c r="I951" s="45"/>
      <c r="J951" s="17"/>
      <c r="K951" s="18" t="str">
        <f t="shared" si="29"/>
        <v xml:space="preserve"> </v>
      </c>
      <c r="L951" s="34"/>
      <c r="M951" s="54"/>
      <c r="N951" s="37"/>
    </row>
    <row r="952" spans="1:14" x14ac:dyDescent="0.3">
      <c r="A952" s="67"/>
      <c r="B952" s="41"/>
      <c r="C952" s="71"/>
      <c r="D952" s="28"/>
      <c r="E952" s="29"/>
      <c r="F952" s="56"/>
      <c r="G952" s="39"/>
      <c r="H952" s="51"/>
      <c r="I952" s="45"/>
      <c r="J952" s="17"/>
      <c r="K952" s="18" t="str">
        <f t="shared" si="29"/>
        <v xml:space="preserve"> </v>
      </c>
      <c r="L952" s="34"/>
      <c r="M952" s="54"/>
      <c r="N952" s="37"/>
    </row>
    <row r="953" spans="1:14" x14ac:dyDescent="0.3">
      <c r="A953" s="67"/>
      <c r="B953" s="41"/>
      <c r="C953" s="71"/>
      <c r="D953" s="28"/>
      <c r="E953" s="29"/>
      <c r="F953" s="56"/>
      <c r="G953" s="39"/>
      <c r="H953" s="51"/>
      <c r="I953" s="45"/>
      <c r="J953" s="17"/>
      <c r="K953" s="18" t="str">
        <f t="shared" si="29"/>
        <v xml:space="preserve"> </v>
      </c>
      <c r="L953" s="34"/>
      <c r="M953" s="54"/>
      <c r="N953" s="37"/>
    </row>
    <row r="954" spans="1:14" x14ac:dyDescent="0.3">
      <c r="A954" s="67"/>
      <c r="B954" s="41"/>
      <c r="C954" s="71"/>
      <c r="D954" s="28"/>
      <c r="E954" s="29"/>
      <c r="F954" s="56"/>
      <c r="G954" s="39"/>
      <c r="H954" s="51"/>
      <c r="I954" s="45"/>
      <c r="J954" s="17"/>
      <c r="K954" s="18" t="str">
        <f t="shared" si="29"/>
        <v xml:space="preserve"> </v>
      </c>
      <c r="L954" s="34"/>
      <c r="M954" s="54"/>
      <c r="N954" s="37"/>
    </row>
    <row r="955" spans="1:14" x14ac:dyDescent="0.3">
      <c r="A955" s="67"/>
      <c r="B955" s="41"/>
      <c r="C955" s="71"/>
      <c r="D955" s="28"/>
      <c r="E955" s="29"/>
      <c r="F955" s="56"/>
      <c r="G955" s="39"/>
      <c r="H955" s="51"/>
      <c r="I955" s="45"/>
      <c r="J955" s="17"/>
      <c r="K955" s="18" t="str">
        <f t="shared" si="29"/>
        <v xml:space="preserve"> </v>
      </c>
      <c r="L955" s="34"/>
      <c r="M955" s="54"/>
      <c r="N955" s="37"/>
    </row>
    <row r="956" spans="1:14" x14ac:dyDescent="0.3">
      <c r="A956" s="67"/>
      <c r="B956" s="41"/>
      <c r="C956" s="71"/>
      <c r="D956" s="28"/>
      <c r="E956" s="29"/>
      <c r="F956" s="56"/>
      <c r="G956" s="39"/>
      <c r="H956" s="51"/>
      <c r="I956" s="45"/>
      <c r="J956" s="17"/>
      <c r="K956" s="18" t="str">
        <f t="shared" si="29"/>
        <v xml:space="preserve"> </v>
      </c>
      <c r="L956" s="34"/>
      <c r="M956" s="54"/>
      <c r="N956" s="37"/>
    </row>
    <row r="957" spans="1:14" x14ac:dyDescent="0.3">
      <c r="A957" s="67"/>
      <c r="B957" s="41"/>
      <c r="C957" s="71"/>
      <c r="D957" s="28"/>
      <c r="E957" s="29"/>
      <c r="F957" s="56"/>
      <c r="G957" s="39"/>
      <c r="H957" s="51"/>
      <c r="I957" s="45"/>
      <c r="J957" s="17"/>
      <c r="K957" s="18" t="str">
        <f t="shared" si="29"/>
        <v xml:space="preserve"> </v>
      </c>
      <c r="L957" s="34"/>
      <c r="M957" s="54"/>
      <c r="N957" s="37"/>
    </row>
    <row r="958" spans="1:14" x14ac:dyDescent="0.3">
      <c r="A958" s="67"/>
      <c r="B958" s="41"/>
      <c r="C958" s="71"/>
      <c r="D958" s="28"/>
      <c r="E958" s="29"/>
      <c r="F958" s="56"/>
      <c r="G958" s="39"/>
      <c r="H958" s="51"/>
      <c r="I958" s="45"/>
      <c r="J958" s="17"/>
      <c r="K958" s="18" t="str">
        <f t="shared" si="29"/>
        <v xml:space="preserve"> </v>
      </c>
      <c r="L958" s="34"/>
      <c r="M958" s="54"/>
      <c r="N958" s="37"/>
    </row>
    <row r="959" spans="1:14" x14ac:dyDescent="0.3">
      <c r="A959" s="67"/>
      <c r="B959" s="41"/>
      <c r="C959" s="71"/>
      <c r="D959" s="28"/>
      <c r="E959" s="29"/>
      <c r="F959" s="56"/>
      <c r="G959" s="39"/>
      <c r="H959" s="51"/>
      <c r="I959" s="45"/>
      <c r="J959" s="17"/>
      <c r="K959" s="18" t="str">
        <f t="shared" si="29"/>
        <v xml:space="preserve"> </v>
      </c>
      <c r="L959" s="34"/>
      <c r="M959" s="54"/>
      <c r="N959" s="37"/>
    </row>
    <row r="960" spans="1:14" x14ac:dyDescent="0.3">
      <c r="A960" s="67"/>
      <c r="B960" s="41"/>
      <c r="C960" s="71"/>
      <c r="D960" s="28"/>
      <c r="E960" s="29"/>
      <c r="F960" s="56"/>
      <c r="G960" s="39"/>
      <c r="H960" s="51"/>
      <c r="I960" s="45"/>
      <c r="J960" s="17"/>
      <c r="K960" s="18" t="str">
        <f t="shared" si="29"/>
        <v xml:space="preserve"> </v>
      </c>
      <c r="L960" s="34"/>
      <c r="M960" s="54"/>
      <c r="N960" s="37"/>
    </row>
    <row r="961" spans="1:14" x14ac:dyDescent="0.3">
      <c r="A961" s="67"/>
      <c r="B961" s="41"/>
      <c r="C961" s="71"/>
      <c r="D961" s="28"/>
      <c r="E961" s="29"/>
      <c r="F961" s="56"/>
      <c r="G961" s="39"/>
      <c r="H961" s="51"/>
      <c r="I961" s="45"/>
      <c r="J961" s="17"/>
      <c r="K961" s="18" t="str">
        <f t="shared" si="29"/>
        <v xml:space="preserve"> </v>
      </c>
      <c r="L961" s="34"/>
      <c r="M961" s="54"/>
      <c r="N961" s="37"/>
    </row>
    <row r="962" spans="1:14" x14ac:dyDescent="0.3">
      <c r="A962" s="67"/>
      <c r="B962" s="41"/>
      <c r="C962" s="71"/>
      <c r="D962" s="28"/>
      <c r="E962" s="29"/>
      <c r="F962" s="56"/>
      <c r="G962" s="39"/>
      <c r="H962" s="51"/>
      <c r="I962" s="45"/>
      <c r="J962" s="17"/>
      <c r="K962" s="18" t="str">
        <f t="shared" si="29"/>
        <v xml:space="preserve"> </v>
      </c>
      <c r="L962" s="34"/>
      <c r="M962" s="54"/>
      <c r="N962" s="37"/>
    </row>
    <row r="963" spans="1:14" x14ac:dyDescent="0.3">
      <c r="A963" s="67"/>
      <c r="B963" s="41"/>
      <c r="C963" s="71"/>
      <c r="D963" s="28"/>
      <c r="E963" s="29"/>
      <c r="F963" s="56"/>
      <c r="G963" s="39"/>
      <c r="H963" s="51"/>
      <c r="I963" s="45"/>
      <c r="J963" s="17"/>
      <c r="K963" s="18" t="str">
        <f t="shared" si="29"/>
        <v xml:space="preserve"> </v>
      </c>
      <c r="L963" s="34"/>
      <c r="M963" s="54"/>
      <c r="N963" s="37"/>
    </row>
    <row r="964" spans="1:14" x14ac:dyDescent="0.3">
      <c r="A964" s="67"/>
      <c r="B964" s="41"/>
      <c r="C964" s="71"/>
      <c r="D964" s="28"/>
      <c r="E964" s="29"/>
      <c r="F964" s="56"/>
      <c r="G964" s="39"/>
      <c r="H964" s="51"/>
      <c r="I964" s="45"/>
      <c r="J964" s="17"/>
      <c r="K964" s="18" t="str">
        <f t="shared" si="29"/>
        <v xml:space="preserve"> </v>
      </c>
      <c r="L964" s="34"/>
      <c r="M964" s="54"/>
      <c r="N964" s="37"/>
    </row>
    <row r="965" spans="1:14" x14ac:dyDescent="0.3">
      <c r="A965" s="67"/>
      <c r="B965" s="41"/>
      <c r="C965" s="71"/>
      <c r="D965" s="28"/>
      <c r="E965" s="29"/>
      <c r="F965" s="56"/>
      <c r="G965" s="39"/>
      <c r="H965" s="51"/>
      <c r="I965" s="45"/>
      <c r="J965" s="17"/>
      <c r="K965" s="18" t="str">
        <f t="shared" si="29"/>
        <v xml:space="preserve"> </v>
      </c>
      <c r="L965" s="34"/>
      <c r="M965" s="54"/>
      <c r="N965" s="37"/>
    </row>
    <row r="966" spans="1:14" x14ac:dyDescent="0.3">
      <c r="A966" s="67"/>
      <c r="B966" s="41"/>
      <c r="C966" s="71"/>
      <c r="D966" s="28"/>
      <c r="E966" s="29"/>
      <c r="F966" s="56"/>
      <c r="G966" s="39"/>
      <c r="H966" s="51"/>
      <c r="I966" s="45"/>
      <c r="J966" s="17"/>
      <c r="K966" s="18" t="str">
        <f t="shared" si="29"/>
        <v xml:space="preserve"> </v>
      </c>
      <c r="L966" s="34"/>
      <c r="M966" s="54"/>
      <c r="N966" s="37"/>
    </row>
    <row r="967" spans="1:14" x14ac:dyDescent="0.3">
      <c r="A967" s="67"/>
      <c r="B967" s="41"/>
      <c r="C967" s="71"/>
      <c r="D967" s="28"/>
      <c r="E967" s="29"/>
      <c r="F967" s="56"/>
      <c r="G967" s="39"/>
      <c r="H967" s="51"/>
      <c r="I967" s="45"/>
      <c r="J967" s="17"/>
      <c r="K967" s="18" t="str">
        <f t="shared" si="29"/>
        <v xml:space="preserve"> </v>
      </c>
      <c r="L967" s="34"/>
      <c r="M967" s="54"/>
      <c r="N967" s="37"/>
    </row>
    <row r="968" spans="1:14" x14ac:dyDescent="0.3">
      <c r="A968" s="104"/>
      <c r="B968" s="41"/>
      <c r="C968" s="71"/>
      <c r="D968" s="28"/>
      <c r="E968" s="29"/>
      <c r="F968" s="56"/>
      <c r="G968" s="39"/>
      <c r="H968" s="51"/>
      <c r="I968" s="45"/>
      <c r="J968" s="17"/>
      <c r="K968" s="18" t="str">
        <f t="shared" si="29"/>
        <v xml:space="preserve"> </v>
      </c>
      <c r="L968" s="34"/>
      <c r="M968" s="54"/>
      <c r="N968" s="37"/>
    </row>
    <row r="969" spans="1:14" x14ac:dyDescent="0.3">
      <c r="A969" s="67"/>
      <c r="B969" s="41"/>
      <c r="C969" s="71"/>
      <c r="D969" s="28"/>
      <c r="E969" s="29"/>
      <c r="F969" s="56"/>
      <c r="G969" s="39"/>
      <c r="H969" s="51"/>
      <c r="I969" s="45"/>
      <c r="J969" s="17"/>
      <c r="K969" s="18" t="str">
        <f t="shared" si="29"/>
        <v xml:space="preserve"> </v>
      </c>
      <c r="L969" s="34"/>
      <c r="M969" s="54"/>
      <c r="N969" s="37"/>
    </row>
    <row r="970" spans="1:14" x14ac:dyDescent="0.3">
      <c r="A970" s="67"/>
      <c r="B970" s="41"/>
      <c r="C970" s="71"/>
      <c r="D970" s="28"/>
      <c r="E970" s="29"/>
      <c r="F970" s="56"/>
      <c r="G970" s="39"/>
      <c r="H970" s="51"/>
      <c r="I970" s="45"/>
      <c r="J970" s="17"/>
      <c r="K970" s="18" t="str">
        <f t="shared" si="29"/>
        <v xml:space="preserve"> </v>
      </c>
      <c r="L970" s="34"/>
      <c r="M970" s="54"/>
      <c r="N970" s="37"/>
    </row>
    <row r="971" spans="1:14" ht="13.5" thickBot="1" x14ac:dyDescent="0.35">
      <c r="A971" s="106"/>
      <c r="B971" s="42"/>
      <c r="C971" s="72"/>
      <c r="D971" s="31"/>
      <c r="E971" s="32"/>
      <c r="F971" s="21"/>
      <c r="G971" s="40"/>
      <c r="H971" s="52"/>
      <c r="I971" s="46"/>
      <c r="J971" s="22"/>
      <c r="K971" s="23" t="str">
        <f>IF(I971,IF(ISNUMBER(J971),J971*I971," ")," ")</f>
        <v xml:space="preserve"> </v>
      </c>
      <c r="L971" s="35"/>
      <c r="M971" s="55"/>
      <c r="N971" s="38"/>
    </row>
  </sheetData>
  <mergeCells count="3">
    <mergeCell ref="L2:L4"/>
    <mergeCell ref="A3:C3"/>
    <mergeCell ref="A4:C4"/>
  </mergeCells>
  <hyperlinks>
    <hyperlink ref="G4" r:id="rId1" xr:uid="{E7F15889-3022-4CA1-B2BF-950C09049987}"/>
    <hyperlink ref="G3" r:id="rId2" xr:uid="{118884DB-4100-4F3F-BB49-037E9FD67FDA}"/>
    <hyperlink ref="G19" r:id="rId3" display="инфо" xr:uid="{840BED78-9341-4AE8-95B7-83982D2AB440}"/>
    <hyperlink ref="G20" r:id="rId4" display="инфо" xr:uid="{3B6FECB9-6455-4FBA-BC5B-3689EFE100F2}"/>
    <hyperlink ref="G23" r:id="rId5" display="инфо" xr:uid="{6B4C71C3-5B16-4E61-969F-E21C0503B833}"/>
    <hyperlink ref="G24" r:id="rId6" display="инфо" xr:uid="{D070213D-1286-4752-965E-9134C168592A}"/>
    <hyperlink ref="G25" r:id="rId7" display="инфо" xr:uid="{1CB18654-4FEE-404B-A76E-2E846931ECAF}"/>
    <hyperlink ref="G26" r:id="rId8" display="инфо" xr:uid="{FB663980-7D39-47B1-B62E-14A024390A1E}"/>
    <hyperlink ref="G27" r:id="rId9" display="инфо" xr:uid="{C8C2CFE8-C10D-4E7B-896B-C4A829790D98}"/>
    <hyperlink ref="G28" r:id="rId10" display="инфо" xr:uid="{07FD0371-E602-4D32-9EA3-A4D83BBBC18F}"/>
    <hyperlink ref="G31" r:id="rId11" display="инфо" xr:uid="{D707EC50-C06D-4F05-B534-8FAC95A05997}"/>
    <hyperlink ref="G33" r:id="rId12" display="инфо" xr:uid="{2DE0776C-ED8B-4A74-B74C-ADF56AA99492}"/>
    <hyperlink ref="G34" r:id="rId13" display="инфо" xr:uid="{DE073F6B-F501-4E29-AB5B-CA431EBEAED2}"/>
    <hyperlink ref="G35" r:id="rId14" display="инфо" xr:uid="{E6EDA57E-CA14-4B35-B219-1BB2F1A04A62}"/>
    <hyperlink ref="G32" r:id="rId15" display="инфо" xr:uid="{337FB265-4E51-4A85-B645-E56F0A0CE4F1}"/>
    <hyperlink ref="G38" r:id="rId16" display="инфо" xr:uid="{999921C8-8F04-4FFD-AAD0-DE05070A0542}"/>
    <hyperlink ref="G39" r:id="rId17" display="инфо" xr:uid="{57B94059-BB98-4268-AFD4-12D4035D793B}"/>
    <hyperlink ref="G40" r:id="rId18" display="инфо" xr:uid="{1E526F1F-CDA7-48B9-87C6-9D716D4B739D}"/>
    <hyperlink ref="G41" r:id="rId19" display="инфо" xr:uid="{B8D2CBC0-BAF6-40D2-8202-4CCD800DEBE6}"/>
    <hyperlink ref="G42" r:id="rId20" display="инфо" xr:uid="{4C16BCDC-0753-47CB-9C49-15870A84FE58}"/>
    <hyperlink ref="G43" r:id="rId21" display="инфо" xr:uid="{0CDFDD92-6834-461B-ACFF-0874C81E3C5B}"/>
    <hyperlink ref="G46" r:id="rId22" display="инфо" xr:uid="{6946BD1B-E221-4A33-B6C7-A2410E0E7A9F}"/>
    <hyperlink ref="G47" r:id="rId23" display="инфо" xr:uid="{02439B3E-82B1-48D6-9087-E051E7CDFDFB}"/>
    <hyperlink ref="G48" r:id="rId24" display="инфо" xr:uid="{33B1D6F2-B5A1-428C-91EE-E219EDFAAE29}"/>
    <hyperlink ref="G49" r:id="rId25" display="инфо" xr:uid="{A50CB068-03A6-4F84-8850-4D5CAFBE4FB4}"/>
    <hyperlink ref="G50" r:id="rId26" display="инфо" xr:uid="{8291FA24-86FB-4F60-92F1-56DE80F412C1}"/>
    <hyperlink ref="G51" r:id="rId27" display="инфо" xr:uid="{CC3E0A93-F13C-423E-B095-F665BBE3FD08}"/>
    <hyperlink ref="G54" r:id="rId28" display="инфо" xr:uid="{A57EE0A8-DC70-43AC-A103-C0EB8A303921}"/>
    <hyperlink ref="G56" r:id="rId29" display="инфо" xr:uid="{E508966E-0921-48B4-A126-B11B40533F0F}"/>
    <hyperlink ref="G57" r:id="rId30" display="инфо" xr:uid="{F5A0F465-7F05-48F3-BC89-446297E9DF11}"/>
    <hyperlink ref="G58" r:id="rId31" display="инфо" xr:uid="{3EF4FD92-7E38-47B0-A674-46AAA74313CB}"/>
    <hyperlink ref="G55" r:id="rId32" display="инфо" xr:uid="{6BC416E1-78A4-456A-9DF6-655E8714EE6C}"/>
    <hyperlink ref="G61" r:id="rId33" display="инфо" xr:uid="{5FD6A5BC-1D80-41AB-8DD6-FD7C6EE79820}"/>
    <hyperlink ref="G62" r:id="rId34" display="инфо" xr:uid="{0676A628-91B9-492E-9CC8-E63C925B134F}"/>
    <hyperlink ref="G63" r:id="rId35" display="инфо" xr:uid="{7DF64419-B681-430E-855F-ADCEF031F219}"/>
    <hyperlink ref="G64" r:id="rId36" display="инфо" xr:uid="{7D31E5DD-AC5E-4613-BDE9-537381B340D8}"/>
    <hyperlink ref="G65" r:id="rId37" display="инфо" xr:uid="{3139B53D-3250-4235-AF8C-A41C76BFCC75}"/>
    <hyperlink ref="G66" r:id="rId38" display="инфо" xr:uid="{9292F339-1E1F-4659-ACF3-C54C9F93A7F7}"/>
    <hyperlink ref="G69" r:id="rId39" display="инфо" xr:uid="{341E1E0E-9FEE-459C-B684-8909F191B43F}"/>
    <hyperlink ref="G70" r:id="rId40" display="инфо" xr:uid="{64785896-348A-4C73-8A5D-0C8FB128F581}"/>
    <hyperlink ref="G71" r:id="rId41" display="инфо" xr:uid="{E261E6DC-10A2-4C60-8973-415F0C862CB3}"/>
    <hyperlink ref="G72" r:id="rId42" display="инфо" xr:uid="{E8309588-BCAB-4B31-92F5-0724480AB6D8}"/>
    <hyperlink ref="G73" r:id="rId43" display="инфо" xr:uid="{5B0B7454-5543-4215-A16E-EDD63236A4E6}"/>
    <hyperlink ref="G74" r:id="rId44" display="инфо" xr:uid="{B239471A-F076-4993-8479-4D94D500C069}"/>
    <hyperlink ref="G77" r:id="rId45" display="инфо" xr:uid="{8D205028-57B9-49E3-801A-8E3D52EC23C6}"/>
    <hyperlink ref="G79" r:id="rId46" display="инфо" xr:uid="{7E8E5BDF-3507-4456-8EB2-818B193969E7}"/>
    <hyperlink ref="G80" r:id="rId47" display="инфо" xr:uid="{66614C2A-D1F3-4C0D-A004-B0BB6BB26563}"/>
    <hyperlink ref="G81" r:id="rId48" display="инфо" xr:uid="{A7C42D03-84A0-48BA-B3D9-9A49DAA45FE9}"/>
    <hyperlink ref="G78" r:id="rId49" display="инфо" xr:uid="{6B3DD46B-AA88-449E-B8B0-5D4E6800DBF8}"/>
    <hyperlink ref="G84" r:id="rId50" display="инфо" xr:uid="{64A75D45-73A3-4406-B85C-4B6A71F5982C}"/>
    <hyperlink ref="G85" r:id="rId51" display="инфо" xr:uid="{FD65457A-6938-4511-904C-AE25A0CF5944}"/>
    <hyperlink ref="G86" r:id="rId52" display="инфо" xr:uid="{6B0192BD-4428-4ADB-8675-9CFEB10D0621}"/>
    <hyperlink ref="G87" r:id="rId53" display="инфо" xr:uid="{6ACEEB73-5039-4C42-80DA-532AD66E940E}"/>
    <hyperlink ref="G88" r:id="rId54" display="инфо" xr:uid="{AF0821FB-80CB-4069-B07E-C1ADF0340F82}"/>
    <hyperlink ref="G89" r:id="rId55" display="инфо" xr:uid="{3F0DCF16-AE0A-4317-A19B-E695AF6693B1}"/>
    <hyperlink ref="G92" r:id="rId56" display="инфо" xr:uid="{D1C9E8BA-4B15-4E80-A10E-F6A19A7C4303}"/>
    <hyperlink ref="G93" r:id="rId57" display="инфо" xr:uid="{1A8EA2C8-5FD3-4A87-B11C-5309CB039FD2}"/>
    <hyperlink ref="G94" r:id="rId58" display="инфо" xr:uid="{E02C8005-3233-4FF6-A41A-039A30CAF031}"/>
    <hyperlink ref="G95" r:id="rId59" display="инфо" xr:uid="{6B04AF2B-7504-4166-BF90-7A69DA931975}"/>
    <hyperlink ref="G96" r:id="rId60" display="инфо" xr:uid="{52D95C29-9F0F-4584-A9B3-7BA62D331C5B}"/>
    <hyperlink ref="G97" r:id="rId61" display="инфо" xr:uid="{D0799D3D-E264-4ACE-B589-828596299EAC}"/>
    <hyperlink ref="G100" r:id="rId62" display="инфо" xr:uid="{ED6ED05B-6CEE-4D7D-8B6D-A47358D3BE34}"/>
    <hyperlink ref="G102" r:id="rId63" display="инфо" xr:uid="{14F2FBEC-517D-4F9A-B55F-943F4B3B7794}"/>
    <hyperlink ref="G103" r:id="rId64" display="инфо" xr:uid="{4015E327-2BE4-406C-871F-E2B386224094}"/>
    <hyperlink ref="G104" r:id="rId65" display="инфо" xr:uid="{52DA0011-025B-4EB4-BD9D-5D88E25395B3}"/>
    <hyperlink ref="G101" r:id="rId66" display="инфо" xr:uid="{7A7774AB-8865-4C46-AD69-D72FB71CD98A}"/>
    <hyperlink ref="G109" r:id="rId67" display="инфо" xr:uid="{3F3183A5-515B-4F0F-B6E5-7084CF7E2232}"/>
    <hyperlink ref="G110" r:id="rId68" display="инфо" xr:uid="{8FA87DA6-67E1-43D3-A5EF-0C66EAE67FA5}"/>
    <hyperlink ref="G111" r:id="rId69" display="инфо" xr:uid="{1E407F1B-B8D8-4477-A89C-564AE271DB37}"/>
    <hyperlink ref="G112" r:id="rId70" display="инфо" xr:uid="{A3617929-C086-4552-8399-9786D038F002}"/>
    <hyperlink ref="G117" r:id="rId71" display="инфо" xr:uid="{28F36C0F-1CB5-4CE3-8315-B90DCEE4AEB3}"/>
    <hyperlink ref="G118" r:id="rId72" display="инфо" xr:uid="{C0677E40-5588-4648-9678-3AB402FAC6E4}"/>
    <hyperlink ref="G119" r:id="rId73" display="инфо" xr:uid="{F90A2247-CC00-4BF4-BDB8-87C7E8FF72E9}"/>
    <hyperlink ref="G120" r:id="rId74" display="инфо" xr:uid="{3966C005-60C8-43B6-8687-CD6A291BADA5}"/>
    <hyperlink ref="G125" r:id="rId75" display="инфо" xr:uid="{472A9493-4787-4B64-B3F7-5B6484CB1112}"/>
    <hyperlink ref="G126" r:id="rId76" display="инфо" xr:uid="{14FA0FB3-4019-4E8C-A3B8-A6617E1C886D}"/>
    <hyperlink ref="G127" r:id="rId77" display="инфо" xr:uid="{E15D79E9-3AA1-494F-BA31-742FC33FC016}"/>
    <hyperlink ref="G128" r:id="rId78" display="инфо" xr:uid="{FE104990-D014-4588-A12E-20311E2307FF}"/>
    <hyperlink ref="G132" r:id="rId79" display="инфо" xr:uid="{D135B4A2-77B4-4DE9-BC56-BB190B549D23}"/>
    <hyperlink ref="G133" r:id="rId80" display="инфо" xr:uid="{0BE4E3CA-57CB-44C6-9669-1EF36408C7C9}"/>
    <hyperlink ref="G134" r:id="rId81" display="инфо" xr:uid="{F6D44933-5EC5-4D09-BF04-E202D7A1199C}"/>
    <hyperlink ref="G135" r:id="rId82" display="инфо" xr:uid="{C912A284-1022-4BD2-A2E5-D17F4FE93410}"/>
    <hyperlink ref="G140" r:id="rId83" display="инфо" xr:uid="{02EFAA08-73DA-4E23-A441-5EAB74247049}"/>
    <hyperlink ref="G141" r:id="rId84" display="инфо" xr:uid="{F6622859-9DCB-4251-9972-78A1EA473A76}"/>
    <hyperlink ref="G142" r:id="rId85" display="инфо" xr:uid="{894AB327-10BC-481F-85E1-79C71EDF7B10}"/>
    <hyperlink ref="G143" r:id="rId86" display="инфо" xr:uid="{C7DE1FF3-D731-4D6F-9591-DFD8D5635813}"/>
    <hyperlink ref="G148" r:id="rId87" display="инфо" xr:uid="{D071D010-7C80-464B-8779-BA611B3E61D2}"/>
    <hyperlink ref="G149" r:id="rId88" display="инфо" xr:uid="{CAEF30CD-032E-4E68-9C48-745DA56EB8FB}"/>
    <hyperlink ref="G150" r:id="rId89" display="инфо" xr:uid="{2DB7A28A-0D6B-4621-A85D-F4DC0600F272}"/>
    <hyperlink ref="G151" r:id="rId90" display="инфо" xr:uid="{E40DF3E9-1F0D-4105-877B-08AD67D254CC}"/>
    <hyperlink ref="G155" r:id="rId91" display="инфо" xr:uid="{B5D976EC-AE80-4ACA-9A60-26E3536DEBF3}"/>
    <hyperlink ref="G156" r:id="rId92" display="инфо" xr:uid="{2E005163-7D74-4B6C-AD4A-9A79DE9F573C}"/>
    <hyperlink ref="G157" r:id="rId93" display="инфо" xr:uid="{E21C2828-6D94-4ECA-927D-991CDF5821D7}"/>
    <hyperlink ref="G158" r:id="rId94" display="инфо" xr:uid="{0F5849E7-CED1-479C-B553-DCF1BF0C7C78}"/>
    <hyperlink ref="G163" r:id="rId95" display="инфо" xr:uid="{166C39AF-A1A1-4E1A-A471-173086057280}"/>
    <hyperlink ref="G164" r:id="rId96" display="инфо" xr:uid="{6905547D-A688-496C-9FBB-73DFBB03E19C}"/>
    <hyperlink ref="G165" r:id="rId97" display="инфо" xr:uid="{5630EB11-6C83-46C5-85B0-CD1794B7420B}"/>
    <hyperlink ref="G166" r:id="rId98" display="инфо" xr:uid="{8C2D3C36-C532-4E6E-9F29-6611075FFDAB}"/>
    <hyperlink ref="G171" r:id="rId99" display="инфо" xr:uid="{6341FF1C-B032-4FB4-8072-CC4C9A6CFE81}"/>
    <hyperlink ref="G172" r:id="rId100" display="инфо" xr:uid="{3EC47E7F-1FEF-4AA9-A02B-F5122D191271}"/>
    <hyperlink ref="G173" r:id="rId101" display="инфо" xr:uid="{D8E36764-A506-46BA-A084-E660173E0A27}"/>
    <hyperlink ref="G174" r:id="rId102" display="инфо" xr:uid="{B3FB96B0-159A-45E0-A5CF-8835755EC62B}"/>
    <hyperlink ref="G178" r:id="rId103" display="инфо" xr:uid="{901F6CB9-5250-458E-9661-76ADDCA56B24}"/>
    <hyperlink ref="G179" r:id="rId104" display="инфо" xr:uid="{0A2741DB-ACAC-44E7-B65A-76A796B98612}"/>
    <hyperlink ref="G180" r:id="rId105" display="инфо" xr:uid="{DA723535-8D17-4704-86AF-8E0887858592}"/>
    <hyperlink ref="G181" r:id="rId106" display="инфо" xr:uid="{61CA66DB-4297-4FA5-A974-1F9E11FA4FBE}"/>
    <hyperlink ref="G186" r:id="rId107" display="инфо" xr:uid="{0D609B36-C705-4E52-B4CA-4FB5A3329EF3}"/>
    <hyperlink ref="G187" r:id="rId108" display="инфо" xr:uid="{E92B4958-1F40-4633-B2C1-A65E07B3203B}"/>
    <hyperlink ref="G188" r:id="rId109" display="инфо" xr:uid="{B155CF61-49CC-44F0-93FC-ACFF7C51A84E}"/>
    <hyperlink ref="G189" r:id="rId110" display="инфо" xr:uid="{8FCC3907-BC5B-4480-98BA-085EE7C803BD}"/>
    <hyperlink ref="G194" r:id="rId111" display="инфо" xr:uid="{C39CACB4-C6B4-4485-B5CA-EAF2B471C65C}"/>
    <hyperlink ref="G195" r:id="rId112" display="инфо" xr:uid="{B2BB1ED7-5F8F-4D5A-B207-6E690064B20A}"/>
    <hyperlink ref="G196" r:id="rId113" display="инфо" xr:uid="{D337BF40-6B3E-42F4-847E-4C6B35DF43A9}"/>
    <hyperlink ref="G197" r:id="rId114" display="инфо" xr:uid="{FB3B9907-CB3A-48D7-B103-FBE37D02E5A1}"/>
    <hyperlink ref="G201" r:id="rId115" display="инфо" xr:uid="{FA6678DC-E001-4ED7-94D2-76CD55C953FA}"/>
    <hyperlink ref="G202" r:id="rId116" display="инфо" xr:uid="{0D171BBC-42F3-48A8-B366-29D340501A07}"/>
    <hyperlink ref="G203" r:id="rId117" display="инфо" xr:uid="{9D3A7E1C-4B62-464A-9FA7-2EB5FE59B3C0}"/>
    <hyperlink ref="G204" r:id="rId118" display="инфо" xr:uid="{2073F8BF-9F49-4685-90AB-11C77E72D880}"/>
    <hyperlink ref="G108" r:id="rId119" display="инфо" xr:uid="{2CE94498-9265-4AE4-921A-BA121418B477}"/>
    <hyperlink ref="G115" r:id="rId120" display="инфо" xr:uid="{71A5A8BF-2617-4F92-8C3A-E61F823106C2}"/>
    <hyperlink ref="G116" r:id="rId121" display="инфо" xr:uid="{37F57D73-88DB-4602-95EE-F49E92C4A50D}"/>
    <hyperlink ref="G123" r:id="rId122" display="инфо" xr:uid="{14FFBA54-0F49-4DF9-9FF8-0E25B82FEC53}"/>
    <hyperlink ref="G124" r:id="rId123" display="инфо" xr:uid="{E151E2B0-E2C5-4862-ADEE-BC9EA1AA0D07}"/>
    <hyperlink ref="G131" r:id="rId124" display="инфо" xr:uid="{3A4070C1-2FA3-4B87-AB4C-CBA53E59C86E}"/>
    <hyperlink ref="G138" r:id="rId125" display="инфо" xr:uid="{2287B8F4-6442-4B9C-9753-2167D26106DD}"/>
    <hyperlink ref="G139" r:id="rId126" display="инфо" xr:uid="{A5B8DAA5-2B07-4608-943C-7DA5FF6B0875}"/>
    <hyperlink ref="G146" r:id="rId127" display="инфо" xr:uid="{A4605FE0-2703-4D34-9EA3-3F255AFF1D7C}"/>
    <hyperlink ref="G147" r:id="rId128" display="инфо" xr:uid="{F89BFCD4-7FBE-4335-BDE3-EC41B1D503CF}"/>
    <hyperlink ref="G154" r:id="rId129" display="инфо" xr:uid="{0C1D2E79-77F2-440F-9857-1A70492CB21C}"/>
    <hyperlink ref="G161" r:id="rId130" display="инфо" xr:uid="{098F9DD5-0265-42E3-A437-294DFDB73A1F}"/>
    <hyperlink ref="G162" r:id="rId131" display="инфо" xr:uid="{DA917325-9E5C-4E9D-BC3D-5FE9F5F9CB13}"/>
    <hyperlink ref="G169" r:id="rId132" display="инфо" xr:uid="{5A44100E-85D5-4E08-814F-1AB2AC374F65}"/>
    <hyperlink ref="G170" r:id="rId133" display="инфо" xr:uid="{84D617F8-6B61-4F48-BC4B-D07CF6C6B249}"/>
    <hyperlink ref="G177" r:id="rId134" display="инфо" xr:uid="{4E79F8BE-915E-496B-9F9A-9A4DA79D9DC2}"/>
    <hyperlink ref="G184" r:id="rId135" display="инфо" xr:uid="{F10527F1-93C7-48DF-AE59-54EB0696C8D5}"/>
    <hyperlink ref="G185" r:id="rId136" display="инфо" xr:uid="{B1D52FEB-CB43-46D5-A817-A0DD110D2D5B}"/>
    <hyperlink ref="G192" r:id="rId137" display="инфо" xr:uid="{070A4D5C-B71F-4574-B60D-E95C345F011F}"/>
    <hyperlink ref="G193" r:id="rId138" display="инфо" xr:uid="{A1DD900F-8197-4DF9-BB05-C4BB154A9E22}"/>
    <hyperlink ref="G200" r:id="rId139" display="инфо" xr:uid="{C96764BE-B969-4AFB-B40B-01320D7BDE27}"/>
    <hyperlink ref="G207" r:id="rId140" display="инфо" xr:uid="{5A864987-4FED-4AB6-AE79-A9D05FA6A020}"/>
    <hyperlink ref="G15" r:id="rId141" display="инфо" xr:uid="{2CAF37BD-B544-42DA-A151-2CC2768753CB}"/>
    <hyperlink ref="G16" r:id="rId142" display="инфо" xr:uid="{1C4E8E80-A23B-4AC1-9B5D-87239B6965D1}"/>
    <hyperlink ref="G17" r:id="rId143" display="инфо" xr:uid="{03402F90-8031-4295-9B59-6C57BF1645D4}"/>
    <hyperlink ref="G18" r:id="rId144" display="инфо" xr:uid="{98596892-1916-4AC4-939A-4A267489B57C}"/>
    <hyperlink ref="G8" r:id="rId145" xr:uid="{92F507AF-E467-4CDA-A1A2-9BF4B166DE52}"/>
    <hyperlink ref="G9" r:id="rId146" xr:uid="{73D7B6A0-B7C1-4E07-8183-C0F7D4E80201}"/>
    <hyperlink ref="G10" r:id="rId147" xr:uid="{A8FBF015-CDC2-4ADF-BC89-ADE512944423}"/>
    <hyperlink ref="G11" r:id="rId148" xr:uid="{9B796382-BB00-4FA5-87FB-75201EB2308F}"/>
    <hyperlink ref="G12" r:id="rId149" xr:uid="{A48BC9B9-B502-4FCA-A681-24FD5ED942C0}"/>
    <hyperlink ref="G13" r:id="rId150" xr:uid="{0FFD8761-CF96-446A-8A8E-49ACCE61071E}"/>
    <hyperlink ref="G21" r:id="rId151" xr:uid="{E84A688C-2360-4EC3-AEB6-A3C479667E87}"/>
    <hyperlink ref="G29" r:id="rId152" xr:uid="{02B93D2E-7E62-4473-B9EA-8390B5A7788C}"/>
    <hyperlink ref="G36" r:id="rId153" xr:uid="{3F0AB510-1ADE-4284-954F-CF7C12E245C6}"/>
    <hyperlink ref="G44" r:id="rId154" xr:uid="{3E199EB0-F91D-4D66-97A4-E1D96B34BA60}"/>
    <hyperlink ref="G52" r:id="rId155" xr:uid="{7A362FCD-78DC-4171-862E-0B3AB349B89E}"/>
    <hyperlink ref="G59" r:id="rId156" xr:uid="{5502CEB6-D557-4529-B504-E1D15CE04C8E}"/>
    <hyperlink ref="G67" r:id="rId157" xr:uid="{0B0216D8-4EB4-4552-A02D-3244B4291AB8}"/>
    <hyperlink ref="G75" r:id="rId158" xr:uid="{0CCD6ED7-33A8-4E5F-89AC-D48766023171}"/>
    <hyperlink ref="G82" r:id="rId159" xr:uid="{14850A71-4E1C-43E3-B8B2-AFFB94940D37}"/>
    <hyperlink ref="G90" r:id="rId160" xr:uid="{83CE15A7-0285-462B-868C-D7DB043766D1}"/>
    <hyperlink ref="G98" r:id="rId161" xr:uid="{DBFF6653-AE9C-4955-A3D6-0816027617CC}"/>
    <hyperlink ref="G105" r:id="rId162" xr:uid="{DAB548BF-D786-45BA-9D22-90067EEFC6F0}"/>
    <hyperlink ref="G113" r:id="rId163" xr:uid="{37CE59AE-FE65-49A0-BF4E-1FBB1579A83F}"/>
    <hyperlink ref="G121" r:id="rId164" xr:uid="{7115A0E0-60A8-4F61-B7A2-CA8875E35645}"/>
    <hyperlink ref="G129" r:id="rId165" xr:uid="{1F3D54FA-8EF8-4662-B561-E201ADB25233}"/>
    <hyperlink ref="G136" r:id="rId166" xr:uid="{57678528-B168-40AF-803C-98A74E0B1430}"/>
    <hyperlink ref="G144" r:id="rId167" xr:uid="{A73EC99D-5FDB-4130-8F49-915E6A0BA69E}"/>
    <hyperlink ref="G152" r:id="rId168" xr:uid="{F137ECF0-6D83-4E58-A4EB-AA27E911E93B}"/>
    <hyperlink ref="G159" r:id="rId169" xr:uid="{B13E1B4E-A0CE-4BD6-9B98-3E4E92CD5377}"/>
    <hyperlink ref="G167" r:id="rId170" xr:uid="{EAD62652-9E4A-48C5-9776-63762F16D469}"/>
    <hyperlink ref="G175" r:id="rId171" xr:uid="{604B7D7C-6C4C-4D9F-A87E-0508F36FD277}"/>
    <hyperlink ref="G182" r:id="rId172" xr:uid="{57B15B5E-EB5C-4690-89F2-AF45518B19AD}"/>
    <hyperlink ref="G190" r:id="rId173" xr:uid="{CE4B44F5-F26B-46EC-B65B-08274817F9BC}"/>
    <hyperlink ref="G198" r:id="rId174" xr:uid="{12F7AF54-C691-4CF5-B66A-414A004B1A05}"/>
    <hyperlink ref="G205" r:id="rId175" xr:uid="{0A01D7D7-A72A-4237-9BEB-47A380008C63}"/>
    <hyperlink ref="G212" r:id="rId176" xr:uid="{F263F57D-2665-4DD6-A8B5-1969418FC769}"/>
    <hyperlink ref="G209" r:id="rId177" xr:uid="{2C6BC404-26B7-432C-A817-51D08A14F7D8}"/>
    <hyperlink ref="G210" r:id="rId178" xr:uid="{4ACDBD45-135B-4375-B71D-7D8934B502C5}"/>
    <hyperlink ref="G211" r:id="rId179" xr:uid="{C95E323E-85BB-47D0-8D7D-00B1848E6440}"/>
    <hyperlink ref="G213" r:id="rId180" xr:uid="{FBFE3251-65D5-49AD-A1FE-47B1203142AE}"/>
    <hyperlink ref="G214" r:id="rId181" xr:uid="{3C3ECD1B-0AB5-457B-BCAF-3F5985714847}"/>
    <hyperlink ref="G220" r:id="rId182" xr:uid="{7E221DFE-FAB8-41A0-931E-1C90B373B9BC}"/>
    <hyperlink ref="G217" r:id="rId183" xr:uid="{94086934-2CEA-4488-970C-312BAB21E842}"/>
    <hyperlink ref="G218" r:id="rId184" xr:uid="{F09FC43E-A7E7-4426-856D-8850DD857C55}"/>
    <hyperlink ref="G219" r:id="rId185" xr:uid="{725C4802-D6B5-4496-9089-966E7381D961}"/>
    <hyperlink ref="G221" r:id="rId186" xr:uid="{F7F9C12D-3CDA-4716-8B04-60E790C21BCD}"/>
    <hyperlink ref="G222" r:id="rId187" xr:uid="{45EF6559-062F-4071-B06E-8289FE39DBB1}"/>
    <hyperlink ref="G228" r:id="rId188" xr:uid="{B6B941BF-3063-4C84-ACE7-BCB021C15B3A}"/>
    <hyperlink ref="G225" r:id="rId189" xr:uid="{4EB903F0-04B8-4FA1-A32D-23BE9D1B8CFC}"/>
    <hyperlink ref="G226" r:id="rId190" xr:uid="{D15EABC7-6D3C-475C-BD2F-8EB2808A242D}"/>
    <hyperlink ref="G227" r:id="rId191" xr:uid="{4818ADD7-AE94-4099-A52F-6296504DDD72}"/>
    <hyperlink ref="G229" r:id="rId192" xr:uid="{B8AD23BF-AE44-46F6-B590-488E2ABFA330}"/>
    <hyperlink ref="G230" r:id="rId193" xr:uid="{58CCEC8D-5D4A-49BA-8100-018841885D73}"/>
    <hyperlink ref="G236" r:id="rId194" xr:uid="{7C2AE760-ED61-4B95-9403-E6A55BAFF57C}"/>
    <hyperlink ref="G233" r:id="rId195" xr:uid="{5D3C29EA-CEDD-4AEB-8193-9F6C03CFF513}"/>
    <hyperlink ref="G234" r:id="rId196" xr:uid="{614AC860-8F8B-4A73-B01D-68A340F5BDC0}"/>
    <hyperlink ref="G235" r:id="rId197" xr:uid="{903DA82E-1CD0-4A4F-AABE-BE38EA655E66}"/>
    <hyperlink ref="G237" r:id="rId198" xr:uid="{D0BD4A9C-7EEE-4856-B4EC-5B16050665F0}"/>
    <hyperlink ref="G238" r:id="rId199" xr:uid="{F964E559-BD62-44E2-94CD-70D202DB90BB}"/>
    <hyperlink ref="G244" r:id="rId200" xr:uid="{FC73A867-6D58-4736-8577-DBBC899D1E96}"/>
    <hyperlink ref="G241" r:id="rId201" xr:uid="{25499AA2-C6F5-43C4-98C7-B8A51F3E1AC2}"/>
    <hyperlink ref="G242" r:id="rId202" xr:uid="{2454DA19-4034-47DF-8671-AE6FE5DC101F}"/>
    <hyperlink ref="G243" r:id="rId203" xr:uid="{87105FB8-6049-4914-B1AF-DA8865E0F978}"/>
    <hyperlink ref="G245" r:id="rId204" xr:uid="{B2A620BD-C8BD-4B83-A64D-62A7206B1A32}"/>
    <hyperlink ref="G246" r:id="rId205" xr:uid="{E7B6D8D1-127A-4B11-947F-DD6BB3C4836D}"/>
    <hyperlink ref="G252" r:id="rId206" xr:uid="{508697CB-55C1-4208-9F8C-BB14E6854E1E}"/>
    <hyperlink ref="G249" r:id="rId207" xr:uid="{D8010C06-BCA4-483F-ABF9-242BFBB79321}"/>
    <hyperlink ref="G250" r:id="rId208" xr:uid="{E9AA45EF-6793-4831-A1AA-D72CB892354E}"/>
    <hyperlink ref="G251" r:id="rId209" xr:uid="{C743D86E-FE05-4695-AA3E-BA8CBBBAE5B9}"/>
    <hyperlink ref="G253" r:id="rId210" xr:uid="{EEAE7353-5514-4719-83D7-1E87B611FB28}"/>
    <hyperlink ref="G254" r:id="rId211" xr:uid="{DCE73A24-42B7-4C13-B6B0-9CF4F32C7E65}"/>
    <hyperlink ref="G260" r:id="rId212" xr:uid="{9920475F-3423-4652-A266-71EEEE7E5288}"/>
    <hyperlink ref="G257" r:id="rId213" xr:uid="{A70E47E6-CFF7-43EE-A322-93DA9B182FAB}"/>
    <hyperlink ref="G258" r:id="rId214" xr:uid="{0578B820-A87C-4820-BE7A-89361492DF42}"/>
    <hyperlink ref="G259" r:id="rId215" xr:uid="{252DC6FD-3DA4-4BE7-8CA7-1BCCD581132E}"/>
    <hyperlink ref="G261" r:id="rId216" xr:uid="{F8355CBB-5D67-40AE-AD4F-B5BC54A0717A}"/>
    <hyperlink ref="G262" r:id="rId217" xr:uid="{08D4F87C-C507-4830-9AAF-0EF10B043BED}"/>
    <hyperlink ref="G268" r:id="rId218" xr:uid="{C92AE8B9-CB9C-4570-9352-52FF6D81E579}"/>
    <hyperlink ref="G269" r:id="rId219" xr:uid="{E6E0F378-91F2-49A1-BBA9-D85F1017D489}"/>
    <hyperlink ref="G270" r:id="rId220" xr:uid="{AFB6D804-EF16-43FB-9048-9158FAFAADDD}"/>
    <hyperlink ref="G276" r:id="rId221" xr:uid="{974D6B76-011A-4528-AE44-A2D87FE713AA}"/>
    <hyperlink ref="G277" r:id="rId222" xr:uid="{A4A6FCB9-C481-4D7C-9B1D-DFFF875A1466}"/>
    <hyperlink ref="G278" r:id="rId223" xr:uid="{044A1A09-FCF0-40A5-801F-4B0CB770E162}"/>
    <hyperlink ref="G284" r:id="rId224" xr:uid="{215885B0-DECF-45FB-AD5E-2039720A6582}"/>
    <hyperlink ref="G285" r:id="rId225" xr:uid="{E9CE750A-72C6-47AF-BEE7-48A55CB2C865}"/>
    <hyperlink ref="G286" r:id="rId226" xr:uid="{144AC181-D948-49D8-9EB3-5FE87D7A5B85}"/>
    <hyperlink ref="G292" r:id="rId227" xr:uid="{28F7AFBE-923A-4BA1-BAA4-672ADC347BF4}"/>
    <hyperlink ref="G293" r:id="rId228" xr:uid="{B16D8BE8-B099-49AD-ACA5-B4EA947DADED}"/>
    <hyperlink ref="G294" r:id="rId229" xr:uid="{BBFDB5D5-6370-483F-8484-828A0C9ED113}"/>
    <hyperlink ref="G300" r:id="rId230" xr:uid="{7926F284-C888-4748-84EC-E39AD8E903DE}"/>
    <hyperlink ref="G301" r:id="rId231" xr:uid="{73799C88-4BD0-4238-9012-269D5FE76A5C}"/>
    <hyperlink ref="G302" r:id="rId232" xr:uid="{A149FD97-810E-4D67-85E1-DD81DAEA19FC}"/>
    <hyperlink ref="G308" r:id="rId233" xr:uid="{BAFAD3EE-C9B1-429F-8132-C75D79E0CAA0}"/>
    <hyperlink ref="G309" r:id="rId234" xr:uid="{60F58248-606E-4FD8-939F-BD176DDF107F}"/>
    <hyperlink ref="G310" r:id="rId235" xr:uid="{772140DB-A110-41DB-BC9D-D130375A920B}"/>
    <hyperlink ref="G316" r:id="rId236" xr:uid="{14C3828F-91D9-42EF-ABF4-84559357EFE9}"/>
    <hyperlink ref="G317" r:id="rId237" xr:uid="{58A6B8EE-1117-40E1-B1AD-A4EA2D7C823B}"/>
    <hyperlink ref="G318" r:id="rId238" xr:uid="{385DCC58-CA91-46AA-89E2-C18F355709D9}"/>
    <hyperlink ref="G265" r:id="rId239" xr:uid="{D2E6757E-5459-45A2-96EA-D6563F473037}"/>
    <hyperlink ref="G266" r:id="rId240" xr:uid="{F2177B70-F92A-4EF3-B7EC-C1FFFBBCE2E8}"/>
    <hyperlink ref="G267" r:id="rId241" xr:uid="{1F7AC7C5-5907-46A0-B903-38CA18BDD1F1}"/>
    <hyperlink ref="G273" r:id="rId242" xr:uid="{90675C2E-A1D1-441B-8686-6CD23249F0E1}"/>
    <hyperlink ref="G274" r:id="rId243" xr:uid="{A1BEF3A6-20BE-4386-B86E-1DDA335BAFDF}"/>
    <hyperlink ref="G275" r:id="rId244" xr:uid="{1D132E26-ED26-4DFE-846B-04ED5B0E26C5}"/>
    <hyperlink ref="G281" r:id="rId245" xr:uid="{EC6B1AC9-DD71-4013-9510-CB7C1A8E47BF}"/>
    <hyperlink ref="G282" r:id="rId246" xr:uid="{73ED522F-A3F9-4E5D-81B6-DE970FA0DEC4}"/>
    <hyperlink ref="G283" r:id="rId247" xr:uid="{4CE5BAC5-50E9-4131-8127-0A0147D7F0FA}"/>
    <hyperlink ref="G289" r:id="rId248" xr:uid="{D9A50E66-8E33-4D41-8B70-EDCCFA0F2ED4}"/>
    <hyperlink ref="G290" r:id="rId249" xr:uid="{FF74CBE3-FB6B-44C4-A015-C822C72D74C8}"/>
    <hyperlink ref="G291" r:id="rId250" xr:uid="{3A8C9630-D4A8-4FB4-81F3-D3A2060125FE}"/>
    <hyperlink ref="G297" r:id="rId251" xr:uid="{9DE95382-6374-47DB-B21A-1413F32CF8BE}"/>
    <hyperlink ref="G298" r:id="rId252" xr:uid="{63F22B19-474A-426C-AD38-E1F1A2E633DB}"/>
    <hyperlink ref="G299" r:id="rId253" xr:uid="{656104AA-CC33-4759-A840-4D0152BDAD8D}"/>
    <hyperlink ref="G305" r:id="rId254" xr:uid="{D81C6E43-223F-49AB-8B38-EE059BC02D72}"/>
    <hyperlink ref="G306" r:id="rId255" xr:uid="{D2D4D89D-AF29-4916-A174-CD90FF60CDCB}"/>
    <hyperlink ref="G307" r:id="rId256" xr:uid="{3479DE47-8C00-4087-88AA-1D3734E6D770}"/>
    <hyperlink ref="G313" r:id="rId257" xr:uid="{90EE2DEF-6389-40E1-8BD5-3C9A3CABF308}"/>
    <hyperlink ref="G314" r:id="rId258" xr:uid="{0E0E01DF-43C5-4455-B0F0-69CAF0BD0C8C}"/>
    <hyperlink ref="G315" r:id="rId259" xr:uid="{FABD758A-7B94-4A35-8E91-332253530CE7}"/>
    <hyperlink ref="G324" r:id="rId260" xr:uid="{E8AF512D-7F30-40EE-8340-D2C7A481CEB1}"/>
    <hyperlink ref="G325" r:id="rId261" xr:uid="{6719C0C8-BC34-4C55-A481-DA9C675C259B}"/>
    <hyperlink ref="G326" r:id="rId262" xr:uid="{5A35476F-6339-4B45-B14E-692BEF9BC0C5}"/>
    <hyperlink ref="G332" r:id="rId263" xr:uid="{A155F1EF-A9AC-4DAE-95F6-DE903F86F901}"/>
    <hyperlink ref="G333" r:id="rId264" xr:uid="{025870A1-3023-4478-8122-E51713918162}"/>
    <hyperlink ref="G334" r:id="rId265" xr:uid="{067B642D-839C-4275-BAF9-C8215F9C3821}"/>
    <hyperlink ref="G340" r:id="rId266" xr:uid="{DB9857C7-7FE0-440E-9842-66256B9E85EB}"/>
    <hyperlink ref="G341" r:id="rId267" xr:uid="{872D6296-5633-4E16-B7F5-1069EFCFD536}"/>
    <hyperlink ref="G342" r:id="rId268" xr:uid="{574F2319-2D77-4393-80F6-8A2F248A0B5F}"/>
    <hyperlink ref="G348" r:id="rId269" xr:uid="{5EEEA489-E988-4A16-A1AA-A3BCF57E4C23}"/>
    <hyperlink ref="G349" r:id="rId270" xr:uid="{BCABD3E9-19D3-4F70-BEE9-D79EA1294A40}"/>
    <hyperlink ref="G350" r:id="rId271" xr:uid="{52E830B0-3060-4A79-96B3-537CCA4DBF43}"/>
    <hyperlink ref="G356" r:id="rId272" xr:uid="{0852F8C6-4C3C-440C-940D-B5218F3E028A}"/>
    <hyperlink ref="G357" r:id="rId273" xr:uid="{E35855D0-3BDB-4381-882C-6DA9CF3B3F85}"/>
    <hyperlink ref="G358" r:id="rId274" xr:uid="{F65C8A78-9A1D-4474-A661-06A4383768B3}"/>
    <hyperlink ref="G364" r:id="rId275" xr:uid="{8D978D21-59B0-4747-B11D-A3AFC2699681}"/>
    <hyperlink ref="G365" r:id="rId276" xr:uid="{049BC0E3-4170-4B70-A929-1547FBDE5C5C}"/>
    <hyperlink ref="G366" r:id="rId277" xr:uid="{42C42314-5D3B-494D-84DE-412E2CD4B281}"/>
    <hyperlink ref="G321" r:id="rId278" xr:uid="{08869B3A-51B2-42EB-B769-F755F2376CA5}"/>
    <hyperlink ref="G322" r:id="rId279" xr:uid="{2385ABB3-F7BE-42BD-BAED-4DBD9AF00A63}"/>
    <hyperlink ref="G323" r:id="rId280" xr:uid="{D2275234-0597-451A-B243-979B26BEB39B}"/>
    <hyperlink ref="G329" r:id="rId281" xr:uid="{C1D622BA-D8F2-4392-988C-0D9D1761A013}"/>
    <hyperlink ref="G330" r:id="rId282" xr:uid="{60A415A1-D884-4E39-BB46-8555A08274DF}"/>
    <hyperlink ref="G331" r:id="rId283" xr:uid="{712D0A44-7352-4BE5-9810-0A77631888A2}"/>
    <hyperlink ref="G337" r:id="rId284" xr:uid="{6801E02D-F693-479C-A704-113891F348AD}"/>
    <hyperlink ref="G338" r:id="rId285" xr:uid="{2B64D7B1-75B9-4316-9403-B2883783A789}"/>
    <hyperlink ref="G339" r:id="rId286" xr:uid="{A1E13B46-7B4F-475A-9995-AF9789BB8B5A}"/>
    <hyperlink ref="G345" r:id="rId287" xr:uid="{68B70E77-8EC4-4732-99AE-4AAA2943E9C3}"/>
    <hyperlink ref="G346" r:id="rId288" xr:uid="{D5762EBC-3AAC-497C-9C9C-1A3BB803555B}"/>
    <hyperlink ref="G347" r:id="rId289" xr:uid="{8F9CFFA0-0658-4691-ADC8-32D57CDB52A8}"/>
    <hyperlink ref="G353" r:id="rId290" xr:uid="{043F293A-40DF-4BC0-8D3C-5327CE66C4EA}"/>
    <hyperlink ref="G354" r:id="rId291" xr:uid="{73569FBA-BAF6-4199-8EF3-40691542862C}"/>
    <hyperlink ref="G355" r:id="rId292" xr:uid="{88019660-B926-4410-822D-068055294534}"/>
    <hyperlink ref="G361" r:id="rId293" xr:uid="{CB712BA1-8370-42BB-9574-DDD923A5A680}"/>
    <hyperlink ref="G362" r:id="rId294" xr:uid="{61EAE37C-016E-43C5-B06F-DEC12148EDAB}"/>
    <hyperlink ref="G363" r:id="rId295" xr:uid="{D1F2BCCC-7AA0-4865-B4F5-D8B109942EF5}"/>
    <hyperlink ref="G359" r:id="rId296" xr:uid="{07514195-ADF6-4C24-9DC8-4B8B94F2FDF3}"/>
    <hyperlink ref="G351" r:id="rId297" xr:uid="{11BDB84E-BEBF-42C1-9665-45E702989FA1}"/>
    <hyperlink ref="G343" r:id="rId298" xr:uid="{5E266A7F-CFE5-4B1F-9359-7548649540C8}"/>
    <hyperlink ref="G335" r:id="rId299" xr:uid="{341C7859-3677-4CEC-B272-A5A3BB791E4D}"/>
    <hyperlink ref="G327" r:id="rId300" xr:uid="{33784AFD-D1C2-4654-A625-B4B8EAB609EC}"/>
    <hyperlink ref="G319" r:id="rId301" xr:uid="{EFB85DEB-F4FD-4FD8-AD42-B06300B14078}"/>
    <hyperlink ref="G311" r:id="rId302" xr:uid="{43539CD3-CD8D-492E-A46B-941A6AC19C49}"/>
    <hyperlink ref="G303" r:id="rId303" xr:uid="{98C983B4-A9EC-492C-9705-A608EDE31EFF}"/>
    <hyperlink ref="G295" r:id="rId304" xr:uid="{5B045C1A-7C9C-4100-AFEC-5D37E3C1F96D}"/>
    <hyperlink ref="G287" r:id="rId305" xr:uid="{159D9B0A-B5E6-4990-B04F-EEE93D624DEE}"/>
    <hyperlink ref="G279" r:id="rId306" xr:uid="{CD12FEF4-F21E-4F41-A127-7AD5D8321CF3}"/>
    <hyperlink ref="G271" r:id="rId307" xr:uid="{8A0E1A2B-EEE4-425D-B65B-ED695E3CD26C}"/>
    <hyperlink ref="G263" r:id="rId308" xr:uid="{8AF9A35D-9D9F-4679-9790-69B4D2F6D5B4}"/>
    <hyperlink ref="G255" r:id="rId309" xr:uid="{36108720-B844-4EFF-9CC7-7A829375AD07}"/>
    <hyperlink ref="G247" r:id="rId310" xr:uid="{718D52B5-9193-4044-832E-AD26A2B3A83B}"/>
    <hyperlink ref="G239" r:id="rId311" xr:uid="{3DEC67D7-2F2A-49D4-BF19-74A5587E3A26}"/>
    <hyperlink ref="G231" r:id="rId312" xr:uid="{916B5BB3-4424-4187-A9BA-9A3C67B24B5D}"/>
    <hyperlink ref="G223" r:id="rId313" xr:uid="{CFE72744-50A5-40FE-9BA7-441C4D81E88B}"/>
    <hyperlink ref="G215" r:id="rId314" xr:uid="{9F808463-00A6-4158-AA7B-7776E25EC715}"/>
    <hyperlink ref="G367" r:id="rId315" xr:uid="{91FD7590-E708-49D4-9EE4-D12C27D7E3BE}"/>
    <hyperlink ref="G369" r:id="rId316" xr:uid="{1F8607B6-9BE8-4FF2-BBC6-68C7664923B9}"/>
    <hyperlink ref="G370" r:id="rId317" xr:uid="{17E44CC3-FA96-4A05-8617-F811A8AA51D6}"/>
    <hyperlink ref="G371" r:id="rId318" xr:uid="{2C00A2B0-658E-40D2-8292-1DAB79DC38A4}"/>
    <hyperlink ref="G372" r:id="rId319" xr:uid="{EC9E047B-BDC7-4424-A7AB-8FEF3C7BFFC3}"/>
    <hyperlink ref="G373" r:id="rId320" xr:uid="{5293B7E9-6FF6-47A2-A8CA-FBAFD2C94335}"/>
    <hyperlink ref="G374" r:id="rId321" xr:uid="{6321110B-7729-4D31-AF21-5B4021451A25}"/>
    <hyperlink ref="G375" r:id="rId322" xr:uid="{E77F45BD-6BAD-41DC-8C39-0D944F230F94}"/>
  </hyperlinks>
  <pageMargins left="0.7" right="0.7" top="0.75" bottom="0.75" header="0.3" footer="0.3"/>
  <drawing r:id="rId32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A6289-EA72-4AF4-91E0-558CEF02A44F}">
  <dimension ref="A1:CP710"/>
  <sheetViews>
    <sheetView topLeftCell="A2" workbookViewId="0">
      <selection activeCell="S62" sqref="S62"/>
    </sheetView>
  </sheetViews>
  <sheetFormatPr defaultColWidth="9.1796875" defaultRowHeight="13" x14ac:dyDescent="0.3"/>
  <cols>
    <col min="1" max="1" width="8.08984375" style="2" customWidth="1"/>
    <col min="2" max="2" width="10.7265625" style="2" customWidth="1"/>
    <col min="3" max="3" width="7.90625" style="2" customWidth="1"/>
    <col min="4" max="4" width="3.54296875" style="2" customWidth="1"/>
    <col min="5" max="5" width="3.81640625" style="2" customWidth="1"/>
    <col min="6" max="6" width="17.7265625" style="3" customWidth="1"/>
    <col min="7" max="7" width="42.453125" style="48" customWidth="1"/>
    <col min="8" max="8" width="5" style="50" customWidth="1"/>
    <col min="9" max="9" width="4.453125" style="43" customWidth="1"/>
    <col min="10" max="10" width="1.08984375" style="4" customWidth="1"/>
    <col min="11" max="11" width="0.54296875" style="4" customWidth="1"/>
    <col min="12" max="12" width="0.1796875" style="8" customWidth="1"/>
    <col min="13" max="13" width="8.1796875" style="49" customWidth="1"/>
    <col min="14" max="14" width="0.1796875" style="5" customWidth="1"/>
    <col min="15" max="15" width="12.26953125" style="8" customWidth="1"/>
    <col min="16" max="16384" width="9.1796875" style="8"/>
  </cols>
  <sheetData>
    <row r="1" spans="1:94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10" customHeight="1" thickBot="1" x14ac:dyDescent="0.35">
      <c r="G2" s="57" t="s">
        <v>9</v>
      </c>
      <c r="I2" s="44"/>
      <c r="J2" s="8"/>
      <c r="K2" s="8"/>
      <c r="L2" s="1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</row>
    <row r="3" spans="1:94" ht="15" customHeight="1" thickBot="1" x14ac:dyDescent="0.35">
      <c r="A3" s="124" t="s">
        <v>509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</row>
    <row r="4" spans="1:94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</row>
    <row r="5" spans="1:94" ht="5.15" hidden="1" customHeight="1" x14ac:dyDescent="0.3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</row>
    <row r="6" spans="1:94" s="11" customFormat="1" ht="23.25" customHeight="1" thickBot="1" x14ac:dyDescent="0.35">
      <c r="A6" s="24" t="s">
        <v>510</v>
      </c>
      <c r="B6" s="24" t="s">
        <v>511</v>
      </c>
      <c r="C6" s="24" t="s">
        <v>512</v>
      </c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</row>
    <row r="7" spans="1:94" ht="12.75" customHeight="1" x14ac:dyDescent="0.3">
      <c r="A7" s="27" t="s">
        <v>513</v>
      </c>
      <c r="B7" s="112">
        <v>10</v>
      </c>
      <c r="C7" s="111">
        <v>285</v>
      </c>
      <c r="D7" s="28" t="s">
        <v>476</v>
      </c>
      <c r="E7" s="29">
        <v>1</v>
      </c>
      <c r="F7" s="56" t="s">
        <v>514</v>
      </c>
      <c r="G7" s="64" t="s">
        <v>515</v>
      </c>
      <c r="H7" s="51" t="s">
        <v>11</v>
      </c>
      <c r="I7" s="45">
        <v>1</v>
      </c>
      <c r="J7" s="17">
        <v>4710.79</v>
      </c>
      <c r="K7" s="18">
        <f t="shared" ref="K7:K70" si="0">IF(I7,IF(ISNUMBER(J7),J7*I7," ")," ")</f>
        <v>4710.79</v>
      </c>
      <c r="L7" s="34"/>
      <c r="M7" s="54"/>
      <c r="N7" s="37"/>
    </row>
    <row r="8" spans="1:94" ht="12.75" customHeight="1" x14ac:dyDescent="0.3">
      <c r="A8" s="27" t="s">
        <v>513</v>
      </c>
      <c r="B8" s="112">
        <v>10</v>
      </c>
      <c r="C8" s="111">
        <v>300</v>
      </c>
      <c r="D8" s="28" t="s">
        <v>476</v>
      </c>
      <c r="E8" s="29">
        <v>1</v>
      </c>
      <c r="F8" s="56" t="s">
        <v>516</v>
      </c>
      <c r="G8" s="64" t="s">
        <v>517</v>
      </c>
      <c r="H8" s="51" t="s">
        <v>11</v>
      </c>
      <c r="I8" s="45">
        <v>1</v>
      </c>
      <c r="J8" s="17">
        <v>4987</v>
      </c>
      <c r="K8" s="18">
        <f t="shared" si="0"/>
        <v>4987</v>
      </c>
      <c r="L8" s="34"/>
      <c r="M8" s="54"/>
      <c r="N8" s="37"/>
    </row>
    <row r="9" spans="1:94" ht="12.75" customHeight="1" x14ac:dyDescent="0.3">
      <c r="A9" s="27" t="s">
        <v>513</v>
      </c>
      <c r="B9" s="112">
        <v>10</v>
      </c>
      <c r="C9" s="111">
        <v>360</v>
      </c>
      <c r="D9" s="28" t="s">
        <v>476</v>
      </c>
      <c r="E9" s="29">
        <v>1</v>
      </c>
      <c r="F9" s="56" t="s">
        <v>518</v>
      </c>
      <c r="G9" s="64" t="s">
        <v>519</v>
      </c>
      <c r="H9" s="51" t="s">
        <v>11</v>
      </c>
      <c r="I9" s="45">
        <v>1</v>
      </c>
      <c r="J9" s="17">
        <v>5162.12</v>
      </c>
      <c r="K9" s="18">
        <f t="shared" si="0"/>
        <v>5162.12</v>
      </c>
      <c r="L9" s="34"/>
      <c r="M9" s="54"/>
      <c r="N9" s="37"/>
    </row>
    <row r="10" spans="1:94" ht="12.75" customHeight="1" x14ac:dyDescent="0.3">
      <c r="A10" s="27" t="s">
        <v>520</v>
      </c>
      <c r="B10" s="112">
        <v>12</v>
      </c>
      <c r="C10" s="111">
        <v>483</v>
      </c>
      <c r="D10" s="28" t="s">
        <v>476</v>
      </c>
      <c r="E10" s="29">
        <v>1</v>
      </c>
      <c r="F10" s="56" t="s">
        <v>521</v>
      </c>
      <c r="G10" s="64" t="s">
        <v>522</v>
      </c>
      <c r="H10" s="51" t="s">
        <v>11</v>
      </c>
      <c r="I10" s="45">
        <v>1</v>
      </c>
      <c r="J10" s="17">
        <v>3296.7</v>
      </c>
      <c r="K10" s="18">
        <f t="shared" si="0"/>
        <v>3296.7</v>
      </c>
      <c r="L10" s="34"/>
      <c r="M10" s="54" t="s">
        <v>12</v>
      </c>
      <c r="N10" s="37"/>
    </row>
    <row r="11" spans="1:94" ht="12.75" customHeight="1" x14ac:dyDescent="0.3">
      <c r="A11" s="27" t="s">
        <v>520</v>
      </c>
      <c r="B11" s="112">
        <v>12</v>
      </c>
      <c r="C11" s="111">
        <v>483</v>
      </c>
      <c r="D11" s="28" t="s">
        <v>476</v>
      </c>
      <c r="E11" s="29">
        <v>1</v>
      </c>
      <c r="F11" s="56" t="s">
        <v>523</v>
      </c>
      <c r="G11" s="64" t="s">
        <v>524</v>
      </c>
      <c r="H11" s="51" t="s">
        <v>11</v>
      </c>
      <c r="I11" s="45">
        <v>1</v>
      </c>
      <c r="J11" s="17">
        <v>3014.14</v>
      </c>
      <c r="K11" s="18">
        <f t="shared" si="0"/>
        <v>3014.14</v>
      </c>
      <c r="L11" s="34"/>
      <c r="M11" s="54" t="s">
        <v>12</v>
      </c>
      <c r="N11" s="37"/>
    </row>
    <row r="12" spans="1:94" ht="12.75" customHeight="1" x14ac:dyDescent="0.3">
      <c r="A12" s="27" t="s">
        <v>520</v>
      </c>
      <c r="B12" s="112">
        <v>20</v>
      </c>
      <c r="C12" s="111">
        <v>483</v>
      </c>
      <c r="D12" s="28" t="s">
        <v>476</v>
      </c>
      <c r="E12" s="29">
        <v>1</v>
      </c>
      <c r="F12" s="56" t="s">
        <v>525</v>
      </c>
      <c r="G12" s="64" t="s">
        <v>526</v>
      </c>
      <c r="H12" s="51" t="s">
        <v>11</v>
      </c>
      <c r="I12" s="45">
        <v>1</v>
      </c>
      <c r="J12" s="17">
        <v>4207.22</v>
      </c>
      <c r="K12" s="18">
        <f t="shared" si="0"/>
        <v>4207.22</v>
      </c>
      <c r="L12" s="34"/>
      <c r="M12" s="54" t="s">
        <v>12</v>
      </c>
      <c r="N12" s="37"/>
    </row>
    <row r="13" spans="1:94" ht="12.75" customHeight="1" x14ac:dyDescent="0.3">
      <c r="A13" s="27" t="s">
        <v>520</v>
      </c>
      <c r="B13" s="112">
        <v>20</v>
      </c>
      <c r="C13" s="111">
        <v>483</v>
      </c>
      <c r="D13" s="28" t="s">
        <v>476</v>
      </c>
      <c r="E13" s="29">
        <v>1</v>
      </c>
      <c r="F13" s="56" t="s">
        <v>527</v>
      </c>
      <c r="G13" s="64" t="s">
        <v>528</v>
      </c>
      <c r="H13" s="51" t="s">
        <v>11</v>
      </c>
      <c r="I13" s="45">
        <v>1</v>
      </c>
      <c r="J13" s="17">
        <v>3924.65</v>
      </c>
      <c r="K13" s="18">
        <f t="shared" si="0"/>
        <v>3924.65</v>
      </c>
      <c r="L13" s="34"/>
      <c r="M13" s="54" t="s">
        <v>12</v>
      </c>
      <c r="N13" s="37"/>
    </row>
    <row r="14" spans="1:94" ht="12.75" customHeight="1" x14ac:dyDescent="0.3">
      <c r="A14" s="27"/>
      <c r="B14" s="41"/>
      <c r="C14" s="111"/>
      <c r="D14" s="28"/>
      <c r="E14" s="29"/>
      <c r="F14" s="56"/>
      <c r="G14" s="64"/>
      <c r="H14" s="51"/>
      <c r="I14" s="45"/>
      <c r="J14" s="17"/>
      <c r="K14" s="18" t="str">
        <f t="shared" si="0"/>
        <v xml:space="preserve"> </v>
      </c>
      <c r="L14" s="34"/>
      <c r="M14" s="54"/>
      <c r="N14" s="37"/>
    </row>
    <row r="15" spans="1:94" ht="12.75" customHeight="1" x14ac:dyDescent="0.3">
      <c r="A15" s="27"/>
      <c r="B15" s="41"/>
      <c r="C15" s="111"/>
      <c r="D15" s="28"/>
      <c r="E15" s="29"/>
      <c r="F15" s="56"/>
      <c r="G15" s="64"/>
      <c r="H15" s="51"/>
      <c r="I15" s="45"/>
      <c r="J15" s="17"/>
      <c r="K15" s="18" t="str">
        <f t="shared" si="0"/>
        <v xml:space="preserve"> </v>
      </c>
      <c r="L15" s="34"/>
      <c r="M15" s="54"/>
      <c r="N15" s="37"/>
    </row>
    <row r="16" spans="1:94" ht="12.75" customHeight="1" x14ac:dyDescent="0.3">
      <c r="A16" s="27"/>
      <c r="B16" s="41"/>
      <c r="C16" s="111"/>
      <c r="D16" s="28"/>
      <c r="E16" s="29"/>
      <c r="F16" s="56"/>
      <c r="G16" s="64"/>
      <c r="H16" s="51"/>
      <c r="I16" s="45"/>
      <c r="J16" s="17"/>
      <c r="K16" s="18" t="str">
        <f t="shared" si="0"/>
        <v xml:space="preserve"> </v>
      </c>
      <c r="L16" s="34"/>
      <c r="M16" s="54"/>
      <c r="N16" s="37"/>
    </row>
    <row r="17" spans="1:14" ht="12.75" customHeight="1" x14ac:dyDescent="0.3">
      <c r="A17" s="27"/>
      <c r="B17" s="41"/>
      <c r="C17" s="71"/>
      <c r="D17" s="28"/>
      <c r="E17" s="29"/>
      <c r="F17" s="56"/>
      <c r="G17" s="64"/>
      <c r="H17" s="51"/>
      <c r="I17" s="45"/>
      <c r="J17" s="17"/>
      <c r="K17" s="18" t="str">
        <f t="shared" si="0"/>
        <v xml:space="preserve"> </v>
      </c>
      <c r="L17" s="34"/>
      <c r="M17" s="54"/>
      <c r="N17" s="37"/>
    </row>
    <row r="18" spans="1:14" ht="12.75" customHeight="1" x14ac:dyDescent="0.3">
      <c r="A18" s="27"/>
      <c r="B18" s="41"/>
      <c r="C18" s="71"/>
      <c r="D18" s="28"/>
      <c r="E18" s="29"/>
      <c r="F18" s="56"/>
      <c r="G18" s="39"/>
      <c r="H18" s="51"/>
      <c r="I18" s="45"/>
      <c r="J18" s="17"/>
      <c r="K18" s="18" t="str">
        <f t="shared" si="0"/>
        <v xml:space="preserve"> </v>
      </c>
      <c r="L18" s="34"/>
      <c r="M18" s="54"/>
      <c r="N18" s="37"/>
    </row>
    <row r="19" spans="1:14" ht="12.75" customHeight="1" x14ac:dyDescent="0.3">
      <c r="A19" s="27"/>
      <c r="B19" s="41"/>
      <c r="C19" s="71"/>
      <c r="D19" s="28"/>
      <c r="E19" s="29"/>
      <c r="F19" s="56"/>
      <c r="G19" s="64"/>
      <c r="H19" s="51"/>
      <c r="I19" s="45"/>
      <c r="J19" s="17"/>
      <c r="K19" s="18" t="str">
        <f t="shared" si="0"/>
        <v xml:space="preserve"> </v>
      </c>
      <c r="L19" s="34"/>
      <c r="M19" s="54"/>
      <c r="N19" s="37"/>
    </row>
    <row r="20" spans="1:14" ht="12.75" customHeight="1" x14ac:dyDescent="0.3">
      <c r="A20" s="27"/>
      <c r="B20" s="41"/>
      <c r="C20" s="71"/>
      <c r="D20" s="28"/>
      <c r="E20" s="29"/>
      <c r="F20" s="56"/>
      <c r="G20" s="64"/>
      <c r="H20" s="51"/>
      <c r="I20" s="45"/>
      <c r="J20" s="17"/>
      <c r="K20" s="18" t="str">
        <f t="shared" si="0"/>
        <v xml:space="preserve"> </v>
      </c>
      <c r="L20" s="34"/>
      <c r="M20" s="54"/>
      <c r="N20" s="37"/>
    </row>
    <row r="21" spans="1:14" ht="12.75" customHeight="1" x14ac:dyDescent="0.3">
      <c r="A21" s="27"/>
      <c r="B21" s="41"/>
      <c r="C21" s="111"/>
      <c r="D21" s="28"/>
      <c r="E21" s="29"/>
      <c r="F21" s="56"/>
      <c r="G21" s="64"/>
      <c r="H21" s="51"/>
      <c r="I21" s="45"/>
      <c r="J21" s="17"/>
      <c r="K21" s="18" t="str">
        <f t="shared" si="0"/>
        <v xml:space="preserve"> </v>
      </c>
      <c r="L21" s="34"/>
      <c r="M21" s="54"/>
      <c r="N21" s="37"/>
    </row>
    <row r="22" spans="1:14" ht="12.75" customHeight="1" x14ac:dyDescent="0.3">
      <c r="A22" s="27"/>
      <c r="B22" s="41"/>
      <c r="C22" s="111"/>
      <c r="D22" s="28"/>
      <c r="E22" s="29"/>
      <c r="F22" s="56"/>
      <c r="G22" s="64"/>
      <c r="H22" s="51"/>
      <c r="I22" s="45"/>
      <c r="J22" s="17"/>
      <c r="K22" s="18" t="str">
        <f t="shared" si="0"/>
        <v xml:space="preserve"> </v>
      </c>
      <c r="L22" s="34"/>
      <c r="M22" s="54"/>
      <c r="N22" s="37"/>
    </row>
    <row r="23" spans="1:14" ht="12.75" customHeight="1" x14ac:dyDescent="0.3">
      <c r="A23" s="27"/>
      <c r="B23" s="41"/>
      <c r="C23" s="111"/>
      <c r="D23" s="28"/>
      <c r="E23" s="29"/>
      <c r="F23" s="56"/>
      <c r="G23" s="64"/>
      <c r="H23" s="51"/>
      <c r="I23" s="45"/>
      <c r="J23" s="17"/>
      <c r="K23" s="18" t="str">
        <f t="shared" si="0"/>
        <v xml:space="preserve"> </v>
      </c>
      <c r="L23" s="34"/>
      <c r="M23" s="54"/>
      <c r="N23" s="37"/>
    </row>
    <row r="24" spans="1:14" ht="12.75" customHeight="1" x14ac:dyDescent="0.3">
      <c r="A24" s="27"/>
      <c r="B24" s="41"/>
      <c r="C24" s="71"/>
      <c r="D24" s="28"/>
      <c r="E24" s="29"/>
      <c r="F24" s="56"/>
      <c r="G24" s="64"/>
      <c r="H24" s="51"/>
      <c r="I24" s="45"/>
      <c r="J24" s="17"/>
      <c r="K24" s="18" t="str">
        <f t="shared" si="0"/>
        <v xml:space="preserve"> </v>
      </c>
      <c r="L24" s="34"/>
      <c r="M24" s="54"/>
      <c r="N24" s="37"/>
    </row>
    <row r="25" spans="1:14" ht="12.75" customHeight="1" x14ac:dyDescent="0.3">
      <c r="A25" s="27"/>
      <c r="B25" s="41"/>
      <c r="C25" s="71"/>
      <c r="D25" s="28"/>
      <c r="E25" s="29"/>
      <c r="F25" s="56"/>
      <c r="G25" s="64"/>
      <c r="H25" s="51"/>
      <c r="I25" s="45"/>
      <c r="J25" s="17"/>
      <c r="K25" s="18" t="str">
        <f t="shared" si="0"/>
        <v xml:space="preserve"> </v>
      </c>
      <c r="L25" s="34"/>
      <c r="M25" s="54"/>
      <c r="N25" s="37"/>
    </row>
    <row r="26" spans="1:14" ht="12.75" customHeight="1" x14ac:dyDescent="0.3">
      <c r="A26" s="27"/>
      <c r="B26" s="41"/>
      <c r="C26" s="71"/>
      <c r="D26" s="28"/>
      <c r="E26" s="29"/>
      <c r="F26" s="56"/>
      <c r="G26" s="64"/>
      <c r="H26" s="51"/>
      <c r="I26" s="45"/>
      <c r="J26" s="17"/>
      <c r="K26" s="18" t="str">
        <f t="shared" si="0"/>
        <v xml:space="preserve"> </v>
      </c>
      <c r="L26" s="34"/>
      <c r="M26" s="54"/>
      <c r="N26" s="37"/>
    </row>
    <row r="27" spans="1:14" ht="12.75" customHeight="1" x14ac:dyDescent="0.3">
      <c r="A27" s="27"/>
      <c r="B27" s="41"/>
      <c r="C27" s="71"/>
      <c r="D27" s="28"/>
      <c r="E27" s="29"/>
      <c r="F27" s="56"/>
      <c r="G27" s="64"/>
      <c r="H27" s="51"/>
      <c r="I27" s="45"/>
      <c r="J27" s="17"/>
      <c r="K27" s="18" t="str">
        <f t="shared" si="0"/>
        <v xml:space="preserve"> </v>
      </c>
      <c r="L27" s="34"/>
      <c r="M27" s="54"/>
      <c r="N27" s="37"/>
    </row>
    <row r="28" spans="1:14" ht="12.75" customHeight="1" x14ac:dyDescent="0.3">
      <c r="A28" s="27"/>
      <c r="B28" s="41"/>
      <c r="C28" s="71"/>
      <c r="D28" s="28"/>
      <c r="E28" s="29"/>
      <c r="F28" s="56"/>
      <c r="G28" s="64"/>
      <c r="H28" s="51"/>
      <c r="I28" s="45"/>
      <c r="J28" s="17"/>
      <c r="K28" s="18" t="str">
        <f t="shared" si="0"/>
        <v xml:space="preserve"> </v>
      </c>
      <c r="L28" s="34"/>
      <c r="M28" s="54"/>
      <c r="N28" s="37"/>
    </row>
    <row r="29" spans="1:14" ht="12.75" customHeight="1" x14ac:dyDescent="0.3">
      <c r="A29" s="27"/>
      <c r="B29" s="41"/>
      <c r="C29" s="71"/>
      <c r="D29" s="28"/>
      <c r="E29" s="29"/>
      <c r="F29" s="56"/>
      <c r="G29" s="64"/>
      <c r="H29" s="51"/>
      <c r="I29" s="45"/>
      <c r="J29" s="17"/>
      <c r="K29" s="18" t="str">
        <f t="shared" si="0"/>
        <v xml:space="preserve"> </v>
      </c>
      <c r="L29" s="34"/>
      <c r="M29" s="54"/>
      <c r="N29" s="37"/>
    </row>
    <row r="30" spans="1:14" ht="12.75" customHeight="1" x14ac:dyDescent="0.3">
      <c r="A30" s="27"/>
      <c r="B30" s="41"/>
      <c r="C30" s="71"/>
      <c r="D30" s="28"/>
      <c r="E30" s="29"/>
      <c r="F30" s="56"/>
      <c r="G30" s="39"/>
      <c r="H30" s="51"/>
      <c r="I30" s="45"/>
      <c r="J30" s="17"/>
      <c r="K30" s="18" t="str">
        <f t="shared" si="0"/>
        <v xml:space="preserve"> </v>
      </c>
      <c r="L30" s="34"/>
      <c r="M30" s="54"/>
      <c r="N30" s="37"/>
    </row>
    <row r="31" spans="1:14" ht="12.75" customHeight="1" x14ac:dyDescent="0.3">
      <c r="A31" s="27"/>
      <c r="B31" s="41"/>
      <c r="C31" s="71"/>
      <c r="D31" s="28"/>
      <c r="E31" s="29"/>
      <c r="F31" s="56"/>
      <c r="G31" s="39"/>
      <c r="H31" s="51"/>
      <c r="I31" s="45"/>
      <c r="J31" s="17"/>
      <c r="K31" s="18" t="str">
        <f t="shared" si="0"/>
        <v xml:space="preserve"> </v>
      </c>
      <c r="L31" s="34"/>
      <c r="M31" s="54"/>
      <c r="N31" s="37"/>
    </row>
    <row r="32" spans="1:14" ht="12.75" customHeight="1" x14ac:dyDescent="0.3">
      <c r="A32" s="27"/>
      <c r="B32" s="41"/>
      <c r="C32" s="71"/>
      <c r="D32" s="28"/>
      <c r="E32" s="29"/>
      <c r="F32" s="56"/>
      <c r="G32" s="39"/>
      <c r="H32" s="51"/>
      <c r="I32" s="45"/>
      <c r="J32" s="17"/>
      <c r="K32" s="18" t="str">
        <f t="shared" si="0"/>
        <v xml:space="preserve"> </v>
      </c>
      <c r="L32" s="34"/>
      <c r="M32" s="54"/>
      <c r="N32" s="37"/>
    </row>
    <row r="33" spans="1:14" ht="12.75" customHeight="1" x14ac:dyDescent="0.3">
      <c r="A33" s="27"/>
      <c r="B33" s="41"/>
      <c r="C33" s="71"/>
      <c r="D33" s="28"/>
      <c r="E33" s="29"/>
      <c r="F33" s="56"/>
      <c r="G33" s="39"/>
      <c r="H33" s="51"/>
      <c r="I33" s="45"/>
      <c r="J33" s="17"/>
      <c r="K33" s="18" t="str">
        <f t="shared" si="0"/>
        <v xml:space="preserve"> </v>
      </c>
      <c r="L33" s="34"/>
      <c r="M33" s="54"/>
      <c r="N33" s="37"/>
    </row>
    <row r="34" spans="1:14" ht="12.75" customHeight="1" x14ac:dyDescent="0.3">
      <c r="A34" s="27"/>
      <c r="B34" s="41"/>
      <c r="C34" s="71"/>
      <c r="D34" s="28"/>
      <c r="E34" s="29"/>
      <c r="F34" s="56"/>
      <c r="G34" s="39"/>
      <c r="H34" s="51"/>
      <c r="I34" s="45"/>
      <c r="J34" s="17"/>
      <c r="K34" s="18" t="str">
        <f t="shared" si="0"/>
        <v xml:space="preserve"> </v>
      </c>
      <c r="L34" s="34"/>
      <c r="M34" s="54"/>
      <c r="N34" s="37"/>
    </row>
    <row r="35" spans="1:14" ht="12.75" customHeight="1" x14ac:dyDescent="0.3">
      <c r="A35" s="27"/>
      <c r="B35" s="41"/>
      <c r="C35" s="71"/>
      <c r="D35" s="28"/>
      <c r="E35" s="29"/>
      <c r="F35" s="56"/>
      <c r="G35" s="39"/>
      <c r="H35" s="51"/>
      <c r="I35" s="45"/>
      <c r="J35" s="17"/>
      <c r="K35" s="18" t="str">
        <f t="shared" si="0"/>
        <v xml:space="preserve"> </v>
      </c>
      <c r="L35" s="34"/>
      <c r="M35" s="54"/>
      <c r="N35" s="37"/>
    </row>
    <row r="36" spans="1:14" ht="12.75" customHeight="1" x14ac:dyDescent="0.3">
      <c r="A36" s="27"/>
      <c r="B36" s="41"/>
      <c r="C36" s="71"/>
      <c r="D36" s="28"/>
      <c r="E36" s="29"/>
      <c r="F36" s="56"/>
      <c r="G36" s="39"/>
      <c r="H36" s="51"/>
      <c r="I36" s="45"/>
      <c r="J36" s="17"/>
      <c r="K36" s="18" t="str">
        <f t="shared" si="0"/>
        <v xml:space="preserve"> </v>
      </c>
      <c r="L36" s="34"/>
      <c r="M36" s="54"/>
      <c r="N36" s="37"/>
    </row>
    <row r="37" spans="1:14" ht="12.75" customHeight="1" x14ac:dyDescent="0.3">
      <c r="A37" s="27"/>
      <c r="B37" s="41"/>
      <c r="C37" s="71"/>
      <c r="D37" s="28"/>
      <c r="E37" s="29"/>
      <c r="F37" s="56"/>
      <c r="G37" s="39"/>
      <c r="H37" s="51"/>
      <c r="I37" s="45"/>
      <c r="J37" s="17"/>
      <c r="K37" s="18" t="str">
        <f t="shared" si="0"/>
        <v xml:space="preserve"> </v>
      </c>
      <c r="L37" s="34"/>
      <c r="M37" s="54"/>
      <c r="N37" s="37"/>
    </row>
    <row r="38" spans="1:14" ht="12.75" customHeight="1" x14ac:dyDescent="0.3">
      <c r="A38" s="27"/>
      <c r="B38" s="41"/>
      <c r="C38" s="71"/>
      <c r="D38" s="28"/>
      <c r="E38" s="29"/>
      <c r="F38" s="56"/>
      <c r="G38" s="39"/>
      <c r="H38" s="51"/>
      <c r="I38" s="45"/>
      <c r="J38" s="17"/>
      <c r="K38" s="18" t="str">
        <f t="shared" si="0"/>
        <v xml:space="preserve"> </v>
      </c>
      <c r="L38" s="34"/>
      <c r="M38" s="54"/>
      <c r="N38" s="37"/>
    </row>
    <row r="39" spans="1:14" ht="12.75" customHeight="1" x14ac:dyDescent="0.3">
      <c r="A39" s="27"/>
      <c r="B39" s="41"/>
      <c r="C39" s="71"/>
      <c r="D39" s="28"/>
      <c r="E39" s="29"/>
      <c r="F39" s="56"/>
      <c r="G39" s="39"/>
      <c r="H39" s="51"/>
      <c r="I39" s="45"/>
      <c r="J39" s="17"/>
      <c r="K39" s="18" t="str">
        <f t="shared" si="0"/>
        <v xml:space="preserve"> </v>
      </c>
      <c r="L39" s="34"/>
      <c r="M39" s="54"/>
      <c r="N39" s="37"/>
    </row>
    <row r="40" spans="1:14" ht="12.75" customHeight="1" x14ac:dyDescent="0.3">
      <c r="A40" s="27"/>
      <c r="B40" s="41"/>
      <c r="C40" s="71"/>
      <c r="D40" s="28"/>
      <c r="E40" s="29"/>
      <c r="F40" s="56"/>
      <c r="G40" s="39"/>
      <c r="H40" s="51"/>
      <c r="I40" s="45"/>
      <c r="J40" s="17"/>
      <c r="K40" s="18" t="str">
        <f t="shared" si="0"/>
        <v xml:space="preserve"> </v>
      </c>
      <c r="L40" s="34"/>
      <c r="M40" s="54"/>
      <c r="N40" s="37"/>
    </row>
    <row r="41" spans="1:14" ht="12.75" customHeight="1" x14ac:dyDescent="0.3">
      <c r="A41" s="27"/>
      <c r="B41" s="41"/>
      <c r="C41" s="71"/>
      <c r="D41" s="28"/>
      <c r="E41" s="29"/>
      <c r="F41" s="56"/>
      <c r="G41" s="39"/>
      <c r="H41" s="51"/>
      <c r="I41" s="45"/>
      <c r="J41" s="17"/>
      <c r="K41" s="18" t="str">
        <f t="shared" si="0"/>
        <v xml:space="preserve"> </v>
      </c>
      <c r="L41" s="34"/>
      <c r="M41" s="54"/>
      <c r="N41" s="37"/>
    </row>
    <row r="42" spans="1:14" ht="12.75" customHeight="1" x14ac:dyDescent="0.3">
      <c r="A42" s="27"/>
      <c r="B42" s="41"/>
      <c r="C42" s="71"/>
      <c r="D42" s="28"/>
      <c r="E42" s="29"/>
      <c r="F42" s="56"/>
      <c r="G42" s="39"/>
      <c r="H42" s="51"/>
      <c r="I42" s="45"/>
      <c r="J42" s="17"/>
      <c r="K42" s="18" t="str">
        <f t="shared" si="0"/>
        <v xml:space="preserve"> </v>
      </c>
      <c r="L42" s="34"/>
      <c r="M42" s="54"/>
      <c r="N42" s="37"/>
    </row>
    <row r="43" spans="1:14" ht="12.75" customHeight="1" x14ac:dyDescent="0.3">
      <c r="A43" s="27"/>
      <c r="B43" s="41"/>
      <c r="C43" s="71"/>
      <c r="D43" s="28"/>
      <c r="E43" s="29"/>
      <c r="F43" s="56"/>
      <c r="G43" s="39"/>
      <c r="H43" s="51"/>
      <c r="I43" s="45"/>
      <c r="J43" s="17"/>
      <c r="K43" s="18" t="str">
        <f t="shared" si="0"/>
        <v xml:space="preserve"> </v>
      </c>
      <c r="L43" s="34"/>
      <c r="M43" s="54"/>
      <c r="N43" s="37"/>
    </row>
    <row r="44" spans="1:14" ht="12.75" customHeight="1" x14ac:dyDescent="0.3">
      <c r="A44" s="27"/>
      <c r="B44" s="41"/>
      <c r="C44" s="71"/>
      <c r="D44" s="28"/>
      <c r="E44" s="29"/>
      <c r="F44" s="56"/>
      <c r="G44" s="39"/>
      <c r="H44" s="51"/>
      <c r="I44" s="45"/>
      <c r="J44" s="17"/>
      <c r="K44" s="18" t="str">
        <f t="shared" si="0"/>
        <v xml:space="preserve"> </v>
      </c>
      <c r="L44" s="34"/>
      <c r="M44" s="54"/>
      <c r="N44" s="37"/>
    </row>
    <row r="45" spans="1:14" ht="12.75" customHeight="1" x14ac:dyDescent="0.3">
      <c r="A45" s="27"/>
      <c r="B45" s="41"/>
      <c r="C45" s="71"/>
      <c r="D45" s="28"/>
      <c r="E45" s="29"/>
      <c r="F45" s="56"/>
      <c r="G45" s="39"/>
      <c r="H45" s="51"/>
      <c r="I45" s="45"/>
      <c r="J45" s="17"/>
      <c r="K45" s="18" t="str">
        <f t="shared" si="0"/>
        <v xml:space="preserve"> </v>
      </c>
      <c r="L45" s="34"/>
      <c r="M45" s="54"/>
      <c r="N45" s="37"/>
    </row>
    <row r="46" spans="1:14" ht="12.75" customHeight="1" x14ac:dyDescent="0.3">
      <c r="A46" s="27"/>
      <c r="B46" s="41"/>
      <c r="C46" s="71"/>
      <c r="D46" s="28"/>
      <c r="E46" s="29"/>
      <c r="F46" s="56"/>
      <c r="G46" s="39"/>
      <c r="H46" s="51"/>
      <c r="I46" s="45"/>
      <c r="J46" s="17"/>
      <c r="K46" s="18" t="str">
        <f t="shared" si="0"/>
        <v xml:space="preserve"> </v>
      </c>
      <c r="L46" s="34"/>
      <c r="M46" s="54"/>
      <c r="N46" s="37"/>
    </row>
    <row r="47" spans="1:14" ht="12.75" customHeight="1" x14ac:dyDescent="0.3">
      <c r="A47" s="26"/>
      <c r="B47" s="41"/>
      <c r="C47" s="71"/>
      <c r="D47" s="28"/>
      <c r="E47" s="29"/>
      <c r="F47" s="56"/>
      <c r="G47" s="39"/>
      <c r="H47" s="51"/>
      <c r="I47" s="45"/>
      <c r="J47" s="17"/>
      <c r="K47" s="18" t="str">
        <f t="shared" si="0"/>
        <v xml:space="preserve"> </v>
      </c>
      <c r="L47" s="34"/>
      <c r="M47" s="54"/>
      <c r="N47" s="37"/>
    </row>
    <row r="48" spans="1:14" ht="12.75" customHeight="1" x14ac:dyDescent="0.3">
      <c r="A48" s="27"/>
      <c r="B48" s="41"/>
      <c r="C48" s="71"/>
      <c r="D48" s="28"/>
      <c r="E48" s="29"/>
      <c r="F48" s="56"/>
      <c r="G48" s="39"/>
      <c r="H48" s="51"/>
      <c r="I48" s="45"/>
      <c r="J48" s="17"/>
      <c r="K48" s="18" t="str">
        <f t="shared" si="0"/>
        <v xml:space="preserve"> </v>
      </c>
      <c r="L48" s="34"/>
      <c r="M48" s="54"/>
      <c r="N48" s="37"/>
    </row>
    <row r="49" spans="1:14" ht="12.75" customHeight="1" x14ac:dyDescent="0.3">
      <c r="A49" s="27"/>
      <c r="B49" s="41"/>
      <c r="C49" s="71"/>
      <c r="D49" s="28"/>
      <c r="E49" s="29"/>
      <c r="F49" s="56"/>
      <c r="G49" s="39"/>
      <c r="H49" s="51"/>
      <c r="I49" s="45"/>
      <c r="J49" s="17"/>
      <c r="K49" s="18" t="str">
        <f t="shared" si="0"/>
        <v xml:space="preserve"> </v>
      </c>
      <c r="L49" s="34"/>
      <c r="M49" s="54"/>
      <c r="N49" s="37"/>
    </row>
    <row r="50" spans="1:14" ht="12.75" customHeight="1" x14ac:dyDescent="0.3">
      <c r="A50" s="27"/>
      <c r="B50" s="41"/>
      <c r="C50" s="71"/>
      <c r="D50" s="28"/>
      <c r="E50" s="29"/>
      <c r="F50" s="56"/>
      <c r="G50" s="39"/>
      <c r="H50" s="51"/>
      <c r="I50" s="45"/>
      <c r="J50" s="17"/>
      <c r="K50" s="18" t="str">
        <f t="shared" si="0"/>
        <v xml:space="preserve"> </v>
      </c>
      <c r="L50" s="34"/>
      <c r="M50" s="54"/>
      <c r="N50" s="37"/>
    </row>
    <row r="51" spans="1:14" ht="12.75" customHeight="1" x14ac:dyDescent="0.3">
      <c r="A51" s="27"/>
      <c r="B51" s="41"/>
      <c r="C51" s="71"/>
      <c r="D51" s="28"/>
      <c r="E51" s="29"/>
      <c r="F51" s="56"/>
      <c r="G51" s="39"/>
      <c r="H51" s="51"/>
      <c r="I51" s="45"/>
      <c r="J51" s="17"/>
      <c r="K51" s="18" t="str">
        <f t="shared" si="0"/>
        <v xml:space="preserve"> </v>
      </c>
      <c r="L51" s="34"/>
      <c r="M51" s="54"/>
      <c r="N51" s="37"/>
    </row>
    <row r="52" spans="1:14" ht="12.75" customHeight="1" x14ac:dyDescent="0.3">
      <c r="A52" s="27"/>
      <c r="B52" s="41"/>
      <c r="C52" s="71"/>
      <c r="D52" s="28"/>
      <c r="E52" s="29"/>
      <c r="F52" s="56"/>
      <c r="G52" s="39"/>
      <c r="H52" s="51"/>
      <c r="I52" s="45"/>
      <c r="J52" s="17"/>
      <c r="K52" s="18" t="str">
        <f t="shared" si="0"/>
        <v xml:space="preserve"> </v>
      </c>
      <c r="L52" s="34"/>
      <c r="M52" s="54"/>
      <c r="N52" s="37"/>
    </row>
    <row r="53" spans="1:14" ht="12.75" customHeight="1" x14ac:dyDescent="0.3">
      <c r="A53" s="27"/>
      <c r="B53" s="41"/>
      <c r="C53" s="71"/>
      <c r="D53" s="28"/>
      <c r="E53" s="29"/>
      <c r="F53" s="56"/>
      <c r="G53" s="39"/>
      <c r="H53" s="51"/>
      <c r="I53" s="45"/>
      <c r="J53" s="17"/>
      <c r="K53" s="18" t="str">
        <f t="shared" si="0"/>
        <v xml:space="preserve"> </v>
      </c>
      <c r="L53" s="34"/>
      <c r="M53" s="54"/>
      <c r="N53" s="37"/>
    </row>
    <row r="54" spans="1:14" ht="12.75" customHeight="1" x14ac:dyDescent="0.3">
      <c r="A54" s="27"/>
      <c r="B54" s="41"/>
      <c r="C54" s="71"/>
      <c r="D54" s="28"/>
      <c r="E54" s="29"/>
      <c r="F54" s="56"/>
      <c r="G54" s="39"/>
      <c r="H54" s="51"/>
      <c r="I54" s="45"/>
      <c r="J54" s="17"/>
      <c r="K54" s="18" t="str">
        <f t="shared" si="0"/>
        <v xml:space="preserve"> </v>
      </c>
      <c r="L54" s="34"/>
      <c r="M54" s="54"/>
      <c r="N54" s="37"/>
    </row>
    <row r="55" spans="1:14" ht="12.75" customHeight="1" x14ac:dyDescent="0.3">
      <c r="A55" s="27"/>
      <c r="B55" s="41"/>
      <c r="C55" s="71"/>
      <c r="D55" s="28"/>
      <c r="E55" s="29"/>
      <c r="F55" s="56"/>
      <c r="G55" s="39"/>
      <c r="H55" s="51"/>
      <c r="I55" s="45"/>
      <c r="J55" s="17"/>
      <c r="K55" s="18" t="str">
        <f t="shared" si="0"/>
        <v xml:space="preserve"> </v>
      </c>
      <c r="L55" s="34"/>
      <c r="M55" s="54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si="0"/>
        <v xml:space="preserve"> </v>
      </c>
      <c r="L56" s="34"/>
      <c r="M56" s="54"/>
      <c r="N56" s="37"/>
    </row>
    <row r="57" spans="1:14" ht="12.75" customHeight="1" x14ac:dyDescent="0.3">
      <c r="A57" s="27"/>
      <c r="B57" s="41"/>
      <c r="C57" s="71"/>
      <c r="D57" s="28"/>
      <c r="E57" s="29"/>
      <c r="F57" s="56"/>
      <c r="G57" s="39"/>
      <c r="H57" s="51"/>
      <c r="I57" s="45"/>
      <c r="J57" s="17"/>
      <c r="K57" s="18" t="str">
        <f t="shared" si="0"/>
        <v xml:space="preserve"> </v>
      </c>
      <c r="L57" s="34"/>
      <c r="M57" s="54"/>
      <c r="N57" s="37"/>
    </row>
    <row r="58" spans="1:14" ht="12.75" customHeight="1" x14ac:dyDescent="0.3">
      <c r="A58" s="27"/>
      <c r="B58" s="41"/>
      <c r="C58" s="71"/>
      <c r="D58" s="28"/>
      <c r="E58" s="29"/>
      <c r="F58" s="56"/>
      <c r="G58" s="39"/>
      <c r="H58" s="51"/>
      <c r="I58" s="45"/>
      <c r="J58" s="17"/>
      <c r="K58" s="18" t="str">
        <f t="shared" si="0"/>
        <v xml:space="preserve"> </v>
      </c>
      <c r="L58" s="34"/>
      <c r="M58" s="54"/>
      <c r="N58" s="37"/>
    </row>
    <row r="59" spans="1:14" ht="12.75" customHeight="1" x14ac:dyDescent="0.3">
      <c r="A59" s="27"/>
      <c r="B59" s="41"/>
      <c r="C59" s="71"/>
      <c r="D59" s="28"/>
      <c r="E59" s="29"/>
      <c r="F59" s="56"/>
      <c r="G59" s="39"/>
      <c r="H59" s="51"/>
      <c r="I59" s="45"/>
      <c r="J59" s="17"/>
      <c r="K59" s="18" t="str">
        <f t="shared" si="0"/>
        <v xml:space="preserve"> </v>
      </c>
      <c r="L59" s="34"/>
      <c r="M59" s="54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39"/>
      <c r="H60" s="51"/>
      <c r="I60" s="45"/>
      <c r="J60" s="17"/>
      <c r="K60" s="18" t="str">
        <f t="shared" si="0"/>
        <v xml:space="preserve"> </v>
      </c>
      <c r="L60" s="34"/>
      <c r="M60" s="54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39"/>
      <c r="H61" s="51"/>
      <c r="I61" s="45"/>
      <c r="J61" s="17"/>
      <c r="K61" s="18" t="str">
        <f t="shared" si="0"/>
        <v xml:space="preserve"> </v>
      </c>
      <c r="L61" s="34"/>
      <c r="M61" s="54"/>
      <c r="N61" s="37"/>
    </row>
    <row r="62" spans="1:14" ht="12.75" customHeight="1" x14ac:dyDescent="0.3">
      <c r="A62" s="27"/>
      <c r="B62" s="41"/>
      <c r="C62" s="71"/>
      <c r="D62" s="28"/>
      <c r="E62" s="29"/>
      <c r="F62" s="56"/>
      <c r="G62" s="39"/>
      <c r="H62" s="51"/>
      <c r="I62" s="45"/>
      <c r="J62" s="17"/>
      <c r="K62" s="18" t="str">
        <f t="shared" si="0"/>
        <v xml:space="preserve"> </v>
      </c>
      <c r="L62" s="34"/>
      <c r="M62" s="54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0"/>
        <v xml:space="preserve"> </v>
      </c>
      <c r="L63" s="34"/>
      <c r="M63" s="54"/>
      <c r="N63" s="37"/>
    </row>
    <row r="64" spans="1:14" ht="12.75" customHeight="1" x14ac:dyDescent="0.3">
      <c r="A64" s="27"/>
      <c r="B64" s="41"/>
      <c r="C64" s="71"/>
      <c r="D64" s="28"/>
      <c r="E64" s="29"/>
      <c r="F64" s="56"/>
      <c r="G64" s="39"/>
      <c r="H64" s="51"/>
      <c r="I64" s="45"/>
      <c r="J64" s="17"/>
      <c r="K64" s="18" t="str">
        <f t="shared" si="0"/>
        <v xml:space="preserve"> </v>
      </c>
      <c r="L64" s="34"/>
      <c r="M64" s="54"/>
      <c r="N64" s="37"/>
    </row>
    <row r="65" spans="1:14" ht="12.75" customHeight="1" x14ac:dyDescent="0.3">
      <c r="A65" s="27"/>
      <c r="B65" s="41"/>
      <c r="C65" s="71"/>
      <c r="D65" s="28"/>
      <c r="E65" s="29"/>
      <c r="F65" s="56"/>
      <c r="G65" s="39"/>
      <c r="H65" s="51"/>
      <c r="I65" s="45"/>
      <c r="J65" s="17"/>
      <c r="K65" s="18" t="str">
        <f t="shared" si="0"/>
        <v xml:space="preserve"> </v>
      </c>
      <c r="L65" s="34"/>
      <c r="M65" s="54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39"/>
      <c r="H66" s="51"/>
      <c r="I66" s="45"/>
      <c r="J66" s="17"/>
      <c r="K66" s="18" t="str">
        <f t="shared" si="0"/>
        <v xml:space="preserve"> </v>
      </c>
      <c r="L66" s="34"/>
      <c r="M66" s="54"/>
      <c r="N66" s="37"/>
    </row>
    <row r="67" spans="1:14" ht="12.75" customHeight="1" x14ac:dyDescent="0.3">
      <c r="A67" s="27"/>
      <c r="B67" s="41"/>
      <c r="C67" s="71"/>
      <c r="D67" s="28"/>
      <c r="E67" s="29"/>
      <c r="F67" s="56"/>
      <c r="G67" s="39"/>
      <c r="H67" s="51"/>
      <c r="I67" s="45"/>
      <c r="J67" s="17"/>
      <c r="K67" s="18" t="str">
        <f t="shared" si="0"/>
        <v xml:space="preserve"> </v>
      </c>
      <c r="L67" s="34"/>
      <c r="M67" s="54"/>
      <c r="N67" s="37"/>
    </row>
    <row r="68" spans="1:14" ht="12.75" customHeight="1" x14ac:dyDescent="0.3">
      <c r="A68" s="27"/>
      <c r="B68" s="41"/>
      <c r="C68" s="71"/>
      <c r="D68" s="28"/>
      <c r="E68" s="29"/>
      <c r="F68" s="56"/>
      <c r="G68" s="39"/>
      <c r="H68" s="51"/>
      <c r="I68" s="45"/>
      <c r="J68" s="17"/>
      <c r="K68" s="18" t="str">
        <f t="shared" si="0"/>
        <v xml:space="preserve"> </v>
      </c>
      <c r="L68" s="34"/>
      <c r="M68" s="54"/>
      <c r="N68" s="37"/>
    </row>
    <row r="69" spans="1:14" ht="12.75" customHeight="1" x14ac:dyDescent="0.3">
      <c r="A69" s="26"/>
      <c r="B69" s="41"/>
      <c r="C69" s="71"/>
      <c r="D69" s="28"/>
      <c r="E69" s="29"/>
      <c r="F69" s="56"/>
      <c r="G69" s="39"/>
      <c r="H69" s="51"/>
      <c r="I69" s="45"/>
      <c r="J69" s="17"/>
      <c r="K69" s="18" t="str">
        <f t="shared" si="0"/>
        <v xml:space="preserve"> </v>
      </c>
      <c r="L69" s="34"/>
      <c r="M69" s="54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0"/>
        <v xml:space="preserve"> </v>
      </c>
      <c r="L70" s="34"/>
      <c r="M70" s="54"/>
      <c r="N70" s="37"/>
    </row>
    <row r="71" spans="1:14" ht="12.75" customHeight="1" x14ac:dyDescent="0.3">
      <c r="A71" s="27"/>
      <c r="B71" s="41"/>
      <c r="C71" s="71"/>
      <c r="D71" s="28"/>
      <c r="E71" s="29"/>
      <c r="F71" s="56"/>
      <c r="G71" s="39"/>
      <c r="H71" s="51"/>
      <c r="I71" s="45"/>
      <c r="J71" s="17"/>
      <c r="K71" s="18" t="str">
        <f t="shared" ref="K71:K134" si="1">IF(I71,IF(ISNUMBER(J71),J71*I71," ")," ")</f>
        <v xml:space="preserve"> </v>
      </c>
      <c r="L71" s="34"/>
      <c r="M71" s="54"/>
      <c r="N71" s="37"/>
    </row>
    <row r="72" spans="1:14" ht="12.75" customHeight="1" x14ac:dyDescent="0.3">
      <c r="A72" s="27"/>
      <c r="B72" s="41"/>
      <c r="C72" s="71"/>
      <c r="D72" s="28"/>
      <c r="E72" s="29"/>
      <c r="F72" s="56"/>
      <c r="G72" s="39"/>
      <c r="H72" s="51"/>
      <c r="I72" s="45"/>
      <c r="J72" s="17"/>
      <c r="K72" s="18" t="str">
        <f t="shared" si="1"/>
        <v xml:space="preserve"> </v>
      </c>
      <c r="L72" s="34"/>
      <c r="M72" s="54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1"/>
        <v xml:space="preserve"> </v>
      </c>
      <c r="L73" s="34"/>
      <c r="M73" s="54"/>
      <c r="N73" s="37"/>
    </row>
    <row r="74" spans="1:14" ht="12.75" customHeight="1" x14ac:dyDescent="0.3">
      <c r="A74" s="27"/>
      <c r="B74" s="41"/>
      <c r="C74" s="71"/>
      <c r="D74" s="28"/>
      <c r="E74" s="29"/>
      <c r="F74" s="56"/>
      <c r="G74" s="39"/>
      <c r="H74" s="51"/>
      <c r="I74" s="45"/>
      <c r="J74" s="17"/>
      <c r="K74" s="18" t="str">
        <f t="shared" si="1"/>
        <v xml:space="preserve"> </v>
      </c>
      <c r="L74" s="34"/>
      <c r="M74" s="54"/>
      <c r="N74" s="37"/>
    </row>
    <row r="75" spans="1:14" ht="12.75" customHeight="1" x14ac:dyDescent="0.3">
      <c r="A75" s="27"/>
      <c r="B75" s="41"/>
      <c r="C75" s="71"/>
      <c r="D75" s="28"/>
      <c r="E75" s="29"/>
      <c r="F75" s="56"/>
      <c r="G75" s="39"/>
      <c r="H75" s="51"/>
      <c r="I75" s="45"/>
      <c r="J75" s="17"/>
      <c r="K75" s="18" t="str">
        <f t="shared" si="1"/>
        <v xml:space="preserve"> </v>
      </c>
      <c r="L75" s="34"/>
      <c r="M75" s="54"/>
      <c r="N75" s="37"/>
    </row>
    <row r="76" spans="1:14" ht="12.75" customHeight="1" x14ac:dyDescent="0.3">
      <c r="A76" s="27"/>
      <c r="B76" s="41"/>
      <c r="C76" s="71"/>
      <c r="D76" s="28"/>
      <c r="E76" s="29"/>
      <c r="F76" s="56"/>
      <c r="G76" s="39"/>
      <c r="H76" s="51"/>
      <c r="I76" s="45"/>
      <c r="J76" s="17"/>
      <c r="K76" s="18" t="str">
        <f t="shared" si="1"/>
        <v xml:space="preserve"> </v>
      </c>
      <c r="L76" s="34"/>
      <c r="M76" s="54"/>
      <c r="N76" s="37"/>
    </row>
    <row r="77" spans="1:14" ht="12.75" customHeight="1" x14ac:dyDescent="0.3">
      <c r="A77" s="27"/>
      <c r="B77" s="41"/>
      <c r="C77" s="71"/>
      <c r="D77" s="28"/>
      <c r="E77" s="29"/>
      <c r="F77" s="56"/>
      <c r="G77" s="39"/>
      <c r="H77" s="51"/>
      <c r="I77" s="45"/>
      <c r="J77" s="17"/>
      <c r="K77" s="18" t="str">
        <f t="shared" si="1"/>
        <v xml:space="preserve"> </v>
      </c>
      <c r="L77" s="34"/>
      <c r="M77" s="54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1"/>
        <v xml:space="preserve"> </v>
      </c>
      <c r="L78" s="34"/>
      <c r="M78" s="54"/>
      <c r="N78" s="37"/>
    </row>
    <row r="79" spans="1:14" ht="12.75" customHeight="1" x14ac:dyDescent="0.3">
      <c r="A79" s="27"/>
      <c r="B79" s="41"/>
      <c r="C79" s="71"/>
      <c r="D79" s="28"/>
      <c r="E79" s="29"/>
      <c r="F79" s="56"/>
      <c r="G79" s="39"/>
      <c r="H79" s="51"/>
      <c r="I79" s="45"/>
      <c r="J79" s="17"/>
      <c r="K79" s="18" t="str">
        <f t="shared" si="1"/>
        <v xml:space="preserve"> </v>
      </c>
      <c r="L79" s="34"/>
      <c r="M79" s="54"/>
      <c r="N79" s="37"/>
    </row>
    <row r="80" spans="1:14" ht="12.75" customHeight="1" x14ac:dyDescent="0.3">
      <c r="A80" s="27"/>
      <c r="B80" s="41"/>
      <c r="C80" s="71"/>
      <c r="D80" s="28"/>
      <c r="E80" s="29"/>
      <c r="F80" s="56"/>
      <c r="G80" s="39"/>
      <c r="H80" s="51"/>
      <c r="I80" s="45"/>
      <c r="J80" s="17"/>
      <c r="K80" s="18" t="str">
        <f t="shared" si="1"/>
        <v xml:space="preserve"> </v>
      </c>
      <c r="L80" s="34"/>
      <c r="M80" s="54"/>
      <c r="N80" s="37"/>
    </row>
    <row r="81" spans="1:14" ht="12.75" customHeight="1" x14ac:dyDescent="0.3">
      <c r="A81" s="27"/>
      <c r="B81" s="41"/>
      <c r="C81" s="71"/>
      <c r="D81" s="28"/>
      <c r="E81" s="29"/>
      <c r="F81" s="56"/>
      <c r="G81" s="39"/>
      <c r="H81" s="51"/>
      <c r="I81" s="45"/>
      <c r="J81" s="17"/>
      <c r="K81" s="18" t="str">
        <f t="shared" si="1"/>
        <v xml:space="preserve"> </v>
      </c>
      <c r="L81" s="34"/>
      <c r="M81" s="54"/>
      <c r="N81" s="37"/>
    </row>
    <row r="82" spans="1:14" ht="12.75" customHeight="1" x14ac:dyDescent="0.3">
      <c r="A82" s="27"/>
      <c r="B82" s="41"/>
      <c r="C82" s="71"/>
      <c r="D82" s="28"/>
      <c r="E82" s="29"/>
      <c r="F82" s="56"/>
      <c r="G82" s="39"/>
      <c r="H82" s="51"/>
      <c r="I82" s="45"/>
      <c r="J82" s="17"/>
      <c r="K82" s="18" t="str">
        <f t="shared" si="1"/>
        <v xml:space="preserve"> </v>
      </c>
      <c r="L82" s="34"/>
      <c r="M82" s="54"/>
      <c r="N82" s="37"/>
    </row>
    <row r="83" spans="1:14" ht="12.75" customHeight="1" x14ac:dyDescent="0.3">
      <c r="A83" s="27"/>
      <c r="B83" s="41"/>
      <c r="C83" s="71"/>
      <c r="D83" s="28"/>
      <c r="E83" s="29"/>
      <c r="F83" s="56"/>
      <c r="G83" s="39"/>
      <c r="H83" s="51"/>
      <c r="I83" s="45"/>
      <c r="J83" s="17"/>
      <c r="K83" s="18" t="str">
        <f t="shared" si="1"/>
        <v xml:space="preserve"> </v>
      </c>
      <c r="L83" s="34"/>
      <c r="M83" s="54"/>
      <c r="N83" s="37"/>
    </row>
    <row r="84" spans="1:14" ht="12.75" customHeight="1" x14ac:dyDescent="0.3">
      <c r="A84" s="27"/>
      <c r="B84" s="41"/>
      <c r="C84" s="71"/>
      <c r="D84" s="28"/>
      <c r="E84" s="29"/>
      <c r="F84" s="56"/>
      <c r="G84" s="39"/>
      <c r="H84" s="51"/>
      <c r="I84" s="45"/>
      <c r="J84" s="17"/>
      <c r="K84" s="18" t="str">
        <f t="shared" si="1"/>
        <v xml:space="preserve"> </v>
      </c>
      <c r="L84" s="34"/>
      <c r="M84" s="54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1"/>
        <v xml:space="preserve"> </v>
      </c>
      <c r="L85" s="34"/>
      <c r="M85" s="54"/>
      <c r="N85" s="37"/>
    </row>
    <row r="86" spans="1:14" ht="12.75" customHeight="1" x14ac:dyDescent="0.3">
      <c r="A86" s="27"/>
      <c r="B86" s="41"/>
      <c r="C86" s="71"/>
      <c r="D86" s="28"/>
      <c r="E86" s="29"/>
      <c r="F86" s="56"/>
      <c r="G86" s="39"/>
      <c r="H86" s="51"/>
      <c r="I86" s="45"/>
      <c r="J86" s="17"/>
      <c r="K86" s="18" t="str">
        <f t="shared" si="1"/>
        <v xml:space="preserve"> </v>
      </c>
      <c r="L86" s="34"/>
      <c r="M86" s="54"/>
      <c r="N86" s="37"/>
    </row>
    <row r="87" spans="1:14" ht="12.75" customHeight="1" x14ac:dyDescent="0.3">
      <c r="A87" s="27"/>
      <c r="B87" s="41"/>
      <c r="C87" s="71"/>
      <c r="D87" s="28"/>
      <c r="E87" s="29"/>
      <c r="F87" s="56"/>
      <c r="G87" s="39"/>
      <c r="H87" s="51"/>
      <c r="I87" s="45"/>
      <c r="J87" s="17"/>
      <c r="K87" s="18" t="str">
        <f t="shared" si="1"/>
        <v xml:space="preserve"> </v>
      </c>
      <c r="L87" s="34"/>
      <c r="M87" s="54"/>
      <c r="N87" s="37"/>
    </row>
    <row r="88" spans="1:14" ht="12.75" customHeight="1" x14ac:dyDescent="0.3">
      <c r="A88" s="27"/>
      <c r="B88" s="41"/>
      <c r="C88" s="71"/>
      <c r="D88" s="28"/>
      <c r="E88" s="29"/>
      <c r="F88" s="56"/>
      <c r="G88" s="39"/>
      <c r="H88" s="51"/>
      <c r="I88" s="45"/>
      <c r="J88" s="17"/>
      <c r="K88" s="18" t="str">
        <f t="shared" si="1"/>
        <v xml:space="preserve"> </v>
      </c>
      <c r="L88" s="34"/>
      <c r="M88" s="54"/>
      <c r="N88" s="37"/>
    </row>
    <row r="89" spans="1:14" ht="12.75" customHeight="1" x14ac:dyDescent="0.3">
      <c r="A89" s="27"/>
      <c r="B89" s="41"/>
      <c r="C89" s="71"/>
      <c r="D89" s="28"/>
      <c r="E89" s="29"/>
      <c r="F89" s="56"/>
      <c r="G89" s="39"/>
      <c r="H89" s="51"/>
      <c r="I89" s="45"/>
      <c r="J89" s="17"/>
      <c r="K89" s="18" t="str">
        <f t="shared" si="1"/>
        <v xml:space="preserve"> </v>
      </c>
      <c r="L89" s="34"/>
      <c r="M89" s="54"/>
      <c r="N89" s="37"/>
    </row>
    <row r="90" spans="1:14" ht="12.75" customHeight="1" x14ac:dyDescent="0.3">
      <c r="A90" s="27"/>
      <c r="B90" s="41"/>
      <c r="C90" s="71"/>
      <c r="D90" s="28"/>
      <c r="E90" s="29"/>
      <c r="F90" s="56"/>
      <c r="G90" s="39"/>
      <c r="H90" s="51"/>
      <c r="I90" s="45"/>
      <c r="J90" s="17"/>
      <c r="K90" s="18" t="str">
        <f t="shared" si="1"/>
        <v xml:space="preserve"> </v>
      </c>
      <c r="L90" s="34"/>
      <c r="M90" s="54"/>
      <c r="N90" s="37"/>
    </row>
    <row r="91" spans="1:14" ht="12.75" customHeight="1" x14ac:dyDescent="0.3">
      <c r="A91" s="26"/>
      <c r="B91" s="41"/>
      <c r="C91" s="71"/>
      <c r="D91" s="28"/>
      <c r="E91" s="29"/>
      <c r="F91" s="56"/>
      <c r="G91" s="39"/>
      <c r="H91" s="51"/>
      <c r="I91" s="45"/>
      <c r="J91" s="17"/>
      <c r="K91" s="18" t="str">
        <f t="shared" si="1"/>
        <v xml:space="preserve"> </v>
      </c>
      <c r="L91" s="34"/>
      <c r="M91" s="54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1"/>
        <v xml:space="preserve"> </v>
      </c>
      <c r="L92" s="34"/>
      <c r="M92" s="54"/>
      <c r="N92" s="37"/>
    </row>
    <row r="93" spans="1:14" ht="12.75" customHeight="1" x14ac:dyDescent="0.3">
      <c r="A93" s="27"/>
      <c r="B93" s="41"/>
      <c r="C93" s="71"/>
      <c r="D93" s="28"/>
      <c r="E93" s="29"/>
      <c r="F93" s="56"/>
      <c r="G93" s="39"/>
      <c r="H93" s="51"/>
      <c r="I93" s="45"/>
      <c r="J93" s="17"/>
      <c r="K93" s="18" t="str">
        <f t="shared" si="1"/>
        <v xml:space="preserve"> </v>
      </c>
      <c r="L93" s="34"/>
      <c r="M93" s="54"/>
      <c r="N93" s="37"/>
    </row>
    <row r="94" spans="1:14" ht="12.75" customHeight="1" x14ac:dyDescent="0.3">
      <c r="A94" s="27"/>
      <c r="B94" s="41"/>
      <c r="C94" s="71"/>
      <c r="D94" s="28"/>
      <c r="E94" s="29"/>
      <c r="F94" s="56"/>
      <c r="G94" s="39"/>
      <c r="H94" s="51"/>
      <c r="I94" s="45"/>
      <c r="J94" s="17"/>
      <c r="K94" s="18" t="str">
        <f t="shared" si="1"/>
        <v xml:space="preserve"> </v>
      </c>
      <c r="L94" s="34"/>
      <c r="M94" s="54"/>
      <c r="N94" s="37"/>
    </row>
    <row r="95" spans="1:14" ht="12.75" customHeight="1" x14ac:dyDescent="0.3">
      <c r="A95" s="27"/>
      <c r="B95" s="41"/>
      <c r="C95" s="71"/>
      <c r="D95" s="28"/>
      <c r="E95" s="29"/>
      <c r="F95" s="56"/>
      <c r="G95" s="39"/>
      <c r="H95" s="51"/>
      <c r="I95" s="45"/>
      <c r="J95" s="17"/>
      <c r="K95" s="18" t="str">
        <f t="shared" si="1"/>
        <v xml:space="preserve"> </v>
      </c>
      <c r="L95" s="34"/>
      <c r="M95" s="54"/>
      <c r="N95" s="37"/>
    </row>
    <row r="96" spans="1:14" ht="12.75" customHeight="1" x14ac:dyDescent="0.3">
      <c r="A96" s="27"/>
      <c r="B96" s="41"/>
      <c r="C96" s="71"/>
      <c r="D96" s="28"/>
      <c r="E96" s="29"/>
      <c r="F96" s="56"/>
      <c r="G96" s="39"/>
      <c r="H96" s="51"/>
      <c r="I96" s="45"/>
      <c r="J96" s="17"/>
      <c r="K96" s="18" t="str">
        <f t="shared" si="1"/>
        <v xml:space="preserve"> </v>
      </c>
      <c r="L96" s="34"/>
      <c r="M96" s="54"/>
      <c r="N96" s="37"/>
    </row>
    <row r="97" spans="1:14" ht="12.75" customHeight="1" x14ac:dyDescent="0.3">
      <c r="A97" s="27"/>
      <c r="B97" s="41"/>
      <c r="C97" s="71"/>
      <c r="D97" s="28"/>
      <c r="E97" s="29"/>
      <c r="F97" s="56"/>
      <c r="G97" s="39"/>
      <c r="H97" s="51"/>
      <c r="I97" s="45"/>
      <c r="J97" s="17"/>
      <c r="K97" s="18" t="str">
        <f t="shared" si="1"/>
        <v xml:space="preserve"> </v>
      </c>
      <c r="L97" s="34"/>
      <c r="M97" s="54"/>
      <c r="N97" s="37"/>
    </row>
    <row r="98" spans="1:14" ht="12.75" customHeight="1" x14ac:dyDescent="0.3">
      <c r="A98" s="27"/>
      <c r="B98" s="41"/>
      <c r="C98" s="71"/>
      <c r="D98" s="28"/>
      <c r="E98" s="29"/>
      <c r="F98" s="56"/>
      <c r="G98" s="39"/>
      <c r="H98" s="51"/>
      <c r="I98" s="45"/>
      <c r="J98" s="17"/>
      <c r="K98" s="18" t="str">
        <f t="shared" si="1"/>
        <v xml:space="preserve"> </v>
      </c>
      <c r="L98" s="34"/>
      <c r="M98" s="54"/>
      <c r="N98" s="37"/>
    </row>
    <row r="99" spans="1:14" ht="12.75" customHeight="1" x14ac:dyDescent="0.3">
      <c r="A99" s="27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1"/>
        <v xml:space="preserve"> </v>
      </c>
      <c r="L99" s="34"/>
      <c r="M99" s="54"/>
      <c r="N99" s="37"/>
    </row>
    <row r="100" spans="1:14" ht="12.75" customHeight="1" x14ac:dyDescent="0.3">
      <c r="A100" s="27"/>
      <c r="B100" s="41"/>
      <c r="C100" s="71"/>
      <c r="D100" s="28"/>
      <c r="E100" s="29"/>
      <c r="F100" s="56"/>
      <c r="G100" s="39"/>
      <c r="H100" s="51"/>
      <c r="I100" s="45"/>
      <c r="J100" s="17"/>
      <c r="K100" s="18" t="str">
        <f t="shared" si="1"/>
        <v xml:space="preserve"> </v>
      </c>
      <c r="L100" s="34"/>
      <c r="M100" s="54"/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/>
      <c r="G101" s="39"/>
      <c r="H101" s="51"/>
      <c r="I101" s="45"/>
      <c r="J101" s="17"/>
      <c r="K101" s="18" t="str">
        <f t="shared" si="1"/>
        <v xml:space="preserve"> </v>
      </c>
      <c r="L101" s="34"/>
      <c r="M101" s="54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1"/>
        <v xml:space="preserve"> </v>
      </c>
      <c r="L102" s="34"/>
      <c r="M102" s="54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1"/>
        <v xml:space="preserve"> </v>
      </c>
      <c r="L103" s="34"/>
      <c r="M103" s="54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1"/>
        <v xml:space="preserve"> </v>
      </c>
      <c r="L104" s="34"/>
      <c r="M104" s="54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1"/>
        <v xml:space="preserve"> </v>
      </c>
      <c r="L105" s="34"/>
      <c r="M105" s="54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1"/>
        <v xml:space="preserve"> </v>
      </c>
      <c r="L106" s="34"/>
      <c r="M106" s="54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1"/>
        <v xml:space="preserve"> </v>
      </c>
      <c r="L107" s="34"/>
      <c r="M107" s="54"/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1"/>
        <v xml:space="preserve"> </v>
      </c>
      <c r="L108" s="34"/>
      <c r="M108" s="54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1"/>
        <v xml:space="preserve"> </v>
      </c>
      <c r="L109" s="34"/>
      <c r="M109" s="54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1"/>
        <v xml:space="preserve"> </v>
      </c>
      <c r="L110" s="34"/>
      <c r="M110" s="54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1"/>
        <v xml:space="preserve"> </v>
      </c>
      <c r="L111" s="34"/>
      <c r="M111" s="54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1"/>
        <v xml:space="preserve"> </v>
      </c>
      <c r="L112" s="34"/>
      <c r="M112" s="54"/>
      <c r="N112" s="37"/>
    </row>
    <row r="113" spans="1:14" ht="12.75" customHeight="1" x14ac:dyDescent="0.3">
      <c r="A113" s="26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1"/>
        <v xml:space="preserve"> </v>
      </c>
      <c r="L113" s="34"/>
      <c r="M113" s="54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1"/>
        <v xml:space="preserve"> </v>
      </c>
      <c r="L114" s="34"/>
      <c r="M114" s="54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1"/>
        <v xml:space="preserve"> </v>
      </c>
      <c r="L115" s="34"/>
      <c r="M115" s="54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1"/>
        <v xml:space="preserve"> </v>
      </c>
      <c r="L116" s="34"/>
      <c r="M116" s="54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1"/>
        <v xml:space="preserve"> </v>
      </c>
      <c r="L117" s="34"/>
      <c r="M117" s="54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1"/>
        <v xml:space="preserve"> </v>
      </c>
      <c r="L118" s="34"/>
      <c r="M118" s="54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1"/>
        <v xml:space="preserve"> </v>
      </c>
      <c r="L119" s="34"/>
      <c r="M119" s="54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1"/>
        <v xml:space="preserve"> </v>
      </c>
      <c r="L120" s="34"/>
      <c r="M120" s="54"/>
      <c r="N120" s="37"/>
    </row>
    <row r="121" spans="1:14" ht="12.75" customHeight="1" x14ac:dyDescent="0.3">
      <c r="A121" s="27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1"/>
        <v xml:space="preserve"> </v>
      </c>
      <c r="L121" s="34"/>
      <c r="M121" s="54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1"/>
        <v xml:space="preserve"> </v>
      </c>
      <c r="L122" s="34"/>
      <c r="M122" s="54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1"/>
        <v xml:space="preserve"> </v>
      </c>
      <c r="L123" s="34"/>
      <c r="M123" s="54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1"/>
        <v xml:space="preserve"> </v>
      </c>
      <c r="L124" s="34"/>
      <c r="M124" s="54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1"/>
        <v xml:space="preserve"> </v>
      </c>
      <c r="L125" s="34"/>
      <c r="M125" s="54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1"/>
        <v xml:space="preserve"> </v>
      </c>
      <c r="L126" s="34"/>
      <c r="M126" s="54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1"/>
        <v xml:space="preserve"> </v>
      </c>
      <c r="L127" s="34"/>
      <c r="M127" s="54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1"/>
        <v xml:space="preserve"> </v>
      </c>
      <c r="L128" s="34"/>
      <c r="M128" s="54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1"/>
        <v xml:space="preserve"> </v>
      </c>
      <c r="L129" s="34"/>
      <c r="M129" s="54"/>
      <c r="N129" s="37"/>
    </row>
    <row r="130" spans="1:14" ht="12.75" customHeight="1" x14ac:dyDescent="0.3">
      <c r="A130" s="27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1"/>
        <v xml:space="preserve"> </v>
      </c>
      <c r="L130" s="34"/>
      <c r="M130" s="54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1"/>
        <v xml:space="preserve"> </v>
      </c>
      <c r="L131" s="34"/>
      <c r="M131" s="54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1"/>
        <v xml:space="preserve"> </v>
      </c>
      <c r="L132" s="34"/>
      <c r="M132" s="54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1"/>
        <v xml:space="preserve"> </v>
      </c>
      <c r="L133" s="34"/>
      <c r="M133" s="54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1"/>
        <v xml:space="preserve"> </v>
      </c>
      <c r="L134" s="34"/>
      <c r="M134" s="54"/>
      <c r="N134" s="37"/>
    </row>
    <row r="135" spans="1:14" ht="12.75" customHeight="1" x14ac:dyDescent="0.3">
      <c r="A135" s="26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ref="K135:K198" si="2">IF(I135,IF(ISNUMBER(J135),J135*I135," ")," ")</f>
        <v xml:space="preserve"> </v>
      </c>
      <c r="L135" s="34"/>
      <c r="M135" s="54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2"/>
        <v xml:space="preserve"> </v>
      </c>
      <c r="L136" s="34"/>
      <c r="M136" s="54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2"/>
        <v xml:space="preserve"> </v>
      </c>
      <c r="L137" s="34"/>
      <c r="M137" s="54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2"/>
        <v xml:space="preserve"> </v>
      </c>
      <c r="L138" s="34"/>
      <c r="M138" s="54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2"/>
        <v xml:space="preserve"> </v>
      </c>
      <c r="L139" s="34"/>
      <c r="M139" s="54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2"/>
        <v xml:space="preserve"> </v>
      </c>
      <c r="L140" s="34"/>
      <c r="M140" s="54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2"/>
        <v xml:space="preserve"> </v>
      </c>
      <c r="L141" s="34"/>
      <c r="M141" s="54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2"/>
        <v xml:space="preserve"> </v>
      </c>
      <c r="L142" s="34"/>
      <c r="M142" s="54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2"/>
        <v xml:space="preserve"> </v>
      </c>
      <c r="L143" s="34"/>
      <c r="M143" s="54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2"/>
        <v xml:space="preserve"> </v>
      </c>
      <c r="L144" s="34"/>
      <c r="M144" s="54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2"/>
        <v xml:space="preserve"> </v>
      </c>
      <c r="L145" s="34"/>
      <c r="M145" s="54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2"/>
        <v xml:space="preserve"> </v>
      </c>
      <c r="L146" s="34"/>
      <c r="M146" s="54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2"/>
        <v xml:space="preserve"> </v>
      </c>
      <c r="L147" s="34"/>
      <c r="M147" s="54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2"/>
        <v xml:space="preserve"> </v>
      </c>
      <c r="L148" s="34"/>
      <c r="M148" s="54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2"/>
        <v xml:space="preserve"> </v>
      </c>
      <c r="L149" s="34"/>
      <c r="M149" s="54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2"/>
        <v xml:space="preserve"> </v>
      </c>
      <c r="L150" s="34"/>
      <c r="M150" s="54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2"/>
        <v xml:space="preserve"> </v>
      </c>
      <c r="L151" s="34"/>
      <c r="M151" s="54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2"/>
        <v xml:space="preserve"> </v>
      </c>
      <c r="L152" s="34"/>
      <c r="M152" s="54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2"/>
        <v xml:space="preserve"> </v>
      </c>
      <c r="L153" s="34"/>
      <c r="M153" s="54"/>
      <c r="N153" s="37"/>
    </row>
    <row r="154" spans="1:14" ht="12.75" customHeight="1" x14ac:dyDescent="0.3">
      <c r="A154" s="27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2"/>
        <v xml:space="preserve"> </v>
      </c>
      <c r="L154" s="34"/>
      <c r="M154" s="54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2"/>
        <v xml:space="preserve"> </v>
      </c>
      <c r="L155" s="34"/>
      <c r="M155" s="54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2"/>
        <v xml:space="preserve"> </v>
      </c>
      <c r="L156" s="34"/>
      <c r="M156" s="54"/>
      <c r="N156" s="37"/>
    </row>
    <row r="157" spans="1:14" ht="12.75" customHeight="1" x14ac:dyDescent="0.3">
      <c r="A157" s="26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2"/>
        <v xml:space="preserve"> </v>
      </c>
      <c r="L157" s="34"/>
      <c r="M157" s="54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2"/>
        <v xml:space="preserve"> </v>
      </c>
      <c r="L158" s="34"/>
      <c r="M158" s="54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2"/>
        <v xml:space="preserve"> </v>
      </c>
      <c r="L159" s="34"/>
      <c r="M159" s="54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2"/>
        <v xml:space="preserve"> </v>
      </c>
      <c r="L160" s="34"/>
      <c r="M160" s="54"/>
      <c r="N160" s="37"/>
    </row>
    <row r="161" spans="1:19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2"/>
        <v xml:space="preserve"> </v>
      </c>
      <c r="L161" s="34"/>
      <c r="M161" s="54"/>
      <c r="N161" s="37"/>
    </row>
    <row r="162" spans="1:19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2"/>
        <v xml:space="preserve"> </v>
      </c>
      <c r="L162" s="34"/>
      <c r="M162" s="54"/>
      <c r="N162" s="37"/>
    </row>
    <row r="163" spans="1:19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2"/>
        <v xml:space="preserve"> </v>
      </c>
      <c r="L163" s="34"/>
      <c r="M163" s="54"/>
      <c r="N163" s="37"/>
    </row>
    <row r="164" spans="1:19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2"/>
        <v xml:space="preserve"> </v>
      </c>
      <c r="L164" s="34"/>
      <c r="M164" s="54"/>
      <c r="N164" s="37"/>
    </row>
    <row r="165" spans="1:19" ht="12.75" customHeight="1" x14ac:dyDescent="0.3">
      <c r="A165" s="27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2"/>
        <v xml:space="preserve"> </v>
      </c>
      <c r="L165" s="34"/>
      <c r="M165" s="54"/>
      <c r="N165" s="37"/>
    </row>
    <row r="166" spans="1:19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2"/>
        <v xml:space="preserve"> </v>
      </c>
      <c r="L166" s="34"/>
      <c r="M166" s="54"/>
      <c r="N166" s="37"/>
    </row>
    <row r="167" spans="1:19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2"/>
        <v xml:space="preserve"> </v>
      </c>
      <c r="L167" s="34"/>
      <c r="M167" s="54"/>
      <c r="N167" s="37"/>
    </row>
    <row r="168" spans="1:19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2"/>
        <v xml:space="preserve"> </v>
      </c>
      <c r="L168" s="34"/>
      <c r="M168" s="54"/>
      <c r="N168" s="37"/>
    </row>
    <row r="169" spans="1:19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2"/>
        <v xml:space="preserve"> </v>
      </c>
      <c r="L169" s="34"/>
      <c r="M169" s="54"/>
      <c r="N169" s="37"/>
    </row>
    <row r="170" spans="1:19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2"/>
        <v xml:space="preserve"> </v>
      </c>
      <c r="L170" s="34"/>
      <c r="M170" s="54"/>
      <c r="N170" s="37"/>
    </row>
    <row r="171" spans="1:19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2"/>
        <v xml:space="preserve"> </v>
      </c>
      <c r="L171" s="34"/>
      <c r="M171" s="54"/>
      <c r="N171" s="37"/>
    </row>
    <row r="172" spans="1:19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2"/>
        <v xml:space="preserve"> </v>
      </c>
      <c r="L172" s="34"/>
      <c r="M172" s="54"/>
      <c r="N172" s="37"/>
    </row>
    <row r="173" spans="1:19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2"/>
        <v xml:space="preserve"> </v>
      </c>
      <c r="L173" s="34"/>
      <c r="M173" s="54"/>
      <c r="N173" s="37"/>
      <c r="S173" s="12"/>
    </row>
    <row r="174" spans="1:19" ht="12.75" customHeight="1" x14ac:dyDescent="0.3">
      <c r="A174" s="27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2"/>
        <v xml:space="preserve"> </v>
      </c>
      <c r="L174" s="34"/>
      <c r="M174" s="54"/>
      <c r="N174" s="37"/>
    </row>
    <row r="175" spans="1:19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2"/>
        <v xml:space="preserve"> </v>
      </c>
      <c r="L175" s="34"/>
      <c r="M175" s="54"/>
      <c r="N175" s="37"/>
    </row>
    <row r="176" spans="1:19" ht="12.75" customHeight="1" x14ac:dyDescent="0.3">
      <c r="A176" s="27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2"/>
        <v xml:space="preserve"> </v>
      </c>
      <c r="L176" s="34"/>
      <c r="M176" s="54"/>
      <c r="N176" s="37"/>
    </row>
    <row r="177" spans="1:19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2"/>
        <v xml:space="preserve"> </v>
      </c>
      <c r="L177" s="34"/>
      <c r="M177" s="54"/>
      <c r="N177" s="37"/>
      <c r="S177" s="12"/>
    </row>
    <row r="178" spans="1:19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2"/>
        <v xml:space="preserve"> </v>
      </c>
      <c r="L178" s="34"/>
      <c r="M178" s="54"/>
      <c r="N178" s="37"/>
    </row>
    <row r="179" spans="1:19" ht="12.75" customHeight="1" x14ac:dyDescent="0.3">
      <c r="A179" s="26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2"/>
        <v xml:space="preserve"> </v>
      </c>
      <c r="L179" s="34"/>
      <c r="M179" s="54"/>
      <c r="N179" s="37"/>
    </row>
    <row r="180" spans="1:19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2"/>
        <v xml:space="preserve"> </v>
      </c>
      <c r="L180" s="34"/>
      <c r="M180" s="54"/>
      <c r="N180" s="37"/>
    </row>
    <row r="181" spans="1:19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2"/>
        <v xml:space="preserve"> </v>
      </c>
      <c r="L181" s="34"/>
      <c r="M181" s="54"/>
      <c r="N181" s="37"/>
    </row>
    <row r="182" spans="1:19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2"/>
        <v xml:space="preserve"> </v>
      </c>
      <c r="L182" s="34"/>
      <c r="M182" s="54"/>
      <c r="N182" s="37"/>
    </row>
    <row r="183" spans="1:19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2"/>
        <v xml:space="preserve"> </v>
      </c>
      <c r="L183" s="34"/>
      <c r="M183" s="54"/>
      <c r="N183" s="37"/>
    </row>
    <row r="184" spans="1:19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2"/>
        <v xml:space="preserve"> </v>
      </c>
      <c r="L184" s="34"/>
      <c r="M184" s="54"/>
      <c r="N184" s="37"/>
    </row>
    <row r="185" spans="1:19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2"/>
        <v xml:space="preserve"> </v>
      </c>
      <c r="L185" s="34"/>
      <c r="M185" s="54"/>
      <c r="N185" s="37"/>
    </row>
    <row r="186" spans="1:19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si="2"/>
        <v xml:space="preserve"> </v>
      </c>
      <c r="L186" s="34"/>
      <c r="M186" s="54"/>
      <c r="N186" s="37"/>
    </row>
    <row r="187" spans="1:19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2"/>
        <v xml:space="preserve"> </v>
      </c>
      <c r="L187" s="34"/>
      <c r="M187" s="54"/>
      <c r="N187" s="37"/>
    </row>
    <row r="188" spans="1:19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2"/>
        <v xml:space="preserve"> </v>
      </c>
      <c r="L188" s="34"/>
      <c r="M188" s="54"/>
      <c r="N188" s="37"/>
    </row>
    <row r="189" spans="1:19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2"/>
        <v xml:space="preserve"> </v>
      </c>
      <c r="L189" s="34"/>
      <c r="M189" s="54"/>
      <c r="N189" s="37"/>
    </row>
    <row r="190" spans="1:19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2"/>
        <v xml:space="preserve"> </v>
      </c>
      <c r="L190" s="34"/>
      <c r="M190" s="54"/>
      <c r="N190" s="37"/>
    </row>
    <row r="191" spans="1:19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2"/>
        <v xml:space="preserve"> </v>
      </c>
      <c r="L191" s="34"/>
      <c r="M191" s="54"/>
      <c r="N191" s="37"/>
    </row>
    <row r="192" spans="1:19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2"/>
        <v xml:space="preserve"> </v>
      </c>
      <c r="L192" s="34"/>
      <c r="M192" s="54"/>
      <c r="N192" s="37"/>
    </row>
    <row r="193" spans="1:14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2"/>
        <v xml:space="preserve"> </v>
      </c>
      <c r="L193" s="34"/>
      <c r="M193" s="54"/>
      <c r="N193" s="37"/>
    </row>
    <row r="194" spans="1:14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2"/>
        <v xml:space="preserve"> </v>
      </c>
      <c r="L194" s="34"/>
      <c r="M194" s="54"/>
      <c r="N194" s="37"/>
    </row>
    <row r="195" spans="1:14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2"/>
        <v xml:space="preserve"> </v>
      </c>
      <c r="L195" s="34"/>
      <c r="M195" s="54"/>
      <c r="N195" s="37"/>
    </row>
    <row r="196" spans="1:14" ht="12.75" customHeight="1" x14ac:dyDescent="0.3">
      <c r="A196" s="27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2"/>
        <v xml:space="preserve"> </v>
      </c>
      <c r="L196" s="34"/>
      <c r="M196" s="54"/>
      <c r="N196" s="37"/>
    </row>
    <row r="197" spans="1:14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2"/>
        <v xml:space="preserve"> </v>
      </c>
      <c r="L197" s="34"/>
      <c r="M197" s="54"/>
      <c r="N197" s="37"/>
    </row>
    <row r="198" spans="1:14" ht="12.75" customHeight="1" x14ac:dyDescent="0.3">
      <c r="A198" s="27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2"/>
        <v xml:space="preserve"> </v>
      </c>
      <c r="L198" s="34"/>
      <c r="M198" s="54"/>
      <c r="N198" s="37"/>
    </row>
    <row r="199" spans="1:14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ref="K199:K262" si="3">IF(I199,IF(ISNUMBER(J199),J199*I199," ")," ")</f>
        <v xml:space="preserve"> </v>
      </c>
      <c r="L199" s="34"/>
      <c r="M199" s="54"/>
      <c r="N199" s="37"/>
    </row>
    <row r="200" spans="1:14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3"/>
        <v xml:space="preserve"> </v>
      </c>
      <c r="L200" s="34"/>
      <c r="M200" s="54"/>
      <c r="N200" s="37"/>
    </row>
    <row r="201" spans="1:14" ht="12.75" customHeight="1" x14ac:dyDescent="0.3">
      <c r="A201" s="26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3"/>
        <v xml:space="preserve"> </v>
      </c>
      <c r="L201" s="34"/>
      <c r="M201" s="54"/>
      <c r="N201" s="37"/>
    </row>
    <row r="202" spans="1:14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3"/>
        <v xml:space="preserve"> </v>
      </c>
      <c r="L202" s="34"/>
      <c r="M202" s="54"/>
      <c r="N202" s="37"/>
    </row>
    <row r="203" spans="1:14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3"/>
        <v xml:space="preserve"> </v>
      </c>
      <c r="L203" s="34"/>
      <c r="M203" s="54"/>
      <c r="N203" s="37"/>
    </row>
    <row r="204" spans="1:14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3"/>
        <v xml:space="preserve"> </v>
      </c>
      <c r="L204" s="34"/>
      <c r="M204" s="54"/>
      <c r="N204" s="37"/>
    </row>
    <row r="205" spans="1:14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3"/>
        <v xml:space="preserve"> </v>
      </c>
      <c r="L205" s="34"/>
      <c r="M205" s="54"/>
      <c r="N205" s="37"/>
    </row>
    <row r="206" spans="1:14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3"/>
        <v xml:space="preserve"> </v>
      </c>
      <c r="L206" s="34"/>
      <c r="M206" s="54"/>
      <c r="N206" s="37"/>
    </row>
    <row r="207" spans="1:14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3"/>
        <v xml:space="preserve"> </v>
      </c>
      <c r="L207" s="34"/>
      <c r="M207" s="54"/>
      <c r="N207" s="37"/>
    </row>
    <row r="208" spans="1:14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3"/>
        <v xml:space="preserve"> </v>
      </c>
      <c r="L208" s="34"/>
      <c r="M208" s="54"/>
      <c r="N208" s="37"/>
    </row>
    <row r="209" spans="1:14" ht="12.75" customHeight="1" x14ac:dyDescent="0.3">
      <c r="A209" s="27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3"/>
        <v xml:space="preserve"> </v>
      </c>
      <c r="L209" s="34"/>
      <c r="M209" s="54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3"/>
        <v xml:space="preserve"> </v>
      </c>
      <c r="L210" s="34"/>
      <c r="M210" s="54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3"/>
        <v xml:space="preserve"> </v>
      </c>
      <c r="L211" s="34"/>
      <c r="M211" s="54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3"/>
        <v xml:space="preserve"> </v>
      </c>
      <c r="L212" s="34"/>
      <c r="M212" s="54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3"/>
        <v xml:space="preserve"> </v>
      </c>
      <c r="L213" s="34"/>
      <c r="M213" s="54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3"/>
        <v xml:space="preserve"> </v>
      </c>
      <c r="L214" s="34"/>
      <c r="M214" s="54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3"/>
        <v xml:space="preserve"> </v>
      </c>
      <c r="L215" s="34"/>
      <c r="M215" s="54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3"/>
        <v xml:space="preserve"> </v>
      </c>
      <c r="L216" s="34"/>
      <c r="M216" s="54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3"/>
        <v xml:space="preserve"> </v>
      </c>
      <c r="L217" s="34"/>
      <c r="M217" s="54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3"/>
        <v xml:space="preserve"> </v>
      </c>
      <c r="L218" s="34"/>
      <c r="M218" s="54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3"/>
        <v xml:space="preserve"> </v>
      </c>
      <c r="L219" s="34"/>
      <c r="M219" s="54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3"/>
        <v xml:space="preserve"> </v>
      </c>
      <c r="L220" s="34"/>
      <c r="M220" s="54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3"/>
        <v xml:space="preserve"> </v>
      </c>
      <c r="L221" s="34"/>
      <c r="M221" s="54"/>
      <c r="N221" s="37"/>
    </row>
    <row r="222" spans="1:14" ht="12.75" customHeight="1" x14ac:dyDescent="0.3">
      <c r="A222" s="27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3"/>
        <v xml:space="preserve"> </v>
      </c>
      <c r="L222" s="34"/>
      <c r="M222" s="54"/>
      <c r="N222" s="37"/>
    </row>
    <row r="223" spans="1:14" ht="12.75" customHeight="1" x14ac:dyDescent="0.3">
      <c r="A223" s="26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3"/>
        <v xml:space="preserve"> </v>
      </c>
      <c r="L223" s="34"/>
      <c r="M223" s="54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3"/>
        <v xml:space="preserve"> </v>
      </c>
      <c r="L224" s="34"/>
      <c r="M224" s="54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3"/>
        <v xml:space="preserve"> </v>
      </c>
      <c r="L225" s="34"/>
      <c r="M225" s="54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3"/>
        <v xml:space="preserve"> </v>
      </c>
      <c r="L226" s="34"/>
      <c r="M226" s="54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3"/>
        <v xml:space="preserve"> </v>
      </c>
      <c r="L227" s="34"/>
      <c r="M227" s="54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3"/>
        <v xml:space="preserve"> </v>
      </c>
      <c r="L228" s="34"/>
      <c r="M228" s="54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3"/>
        <v xml:space="preserve"> </v>
      </c>
      <c r="L229" s="34"/>
      <c r="M229" s="54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3"/>
        <v xml:space="preserve"> </v>
      </c>
      <c r="L230" s="34"/>
      <c r="M230" s="54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3"/>
        <v xml:space="preserve"> </v>
      </c>
      <c r="L231" s="34"/>
      <c r="M231" s="54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3"/>
        <v xml:space="preserve"> </v>
      </c>
      <c r="L232" s="34"/>
      <c r="M232" s="54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3"/>
        <v xml:space="preserve"> </v>
      </c>
      <c r="L233" s="34"/>
      <c r="M233" s="54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3"/>
        <v xml:space="preserve"> </v>
      </c>
      <c r="L234" s="34"/>
      <c r="M234" s="54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3"/>
        <v xml:space="preserve"> </v>
      </c>
      <c r="L235" s="34"/>
      <c r="M235" s="54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3"/>
        <v xml:space="preserve"> </v>
      </c>
      <c r="L236" s="34"/>
      <c r="M236" s="54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3"/>
        <v xml:space="preserve"> </v>
      </c>
      <c r="L237" s="34"/>
      <c r="M237" s="54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3"/>
        <v xml:space="preserve"> </v>
      </c>
      <c r="L238" s="34"/>
      <c r="M238" s="54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3"/>
        <v xml:space="preserve"> </v>
      </c>
      <c r="L239" s="34"/>
      <c r="M239" s="54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3"/>
        <v xml:space="preserve"> </v>
      </c>
      <c r="L240" s="34"/>
      <c r="M240" s="54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3"/>
        <v xml:space="preserve"> </v>
      </c>
      <c r="L241" s="34"/>
      <c r="M241" s="54"/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3"/>
        <v xml:space="preserve"> </v>
      </c>
      <c r="L242" s="34"/>
      <c r="M242" s="54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3"/>
        <v xml:space="preserve"> </v>
      </c>
      <c r="L243" s="34"/>
      <c r="M243" s="54"/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3"/>
        <v xml:space="preserve"> </v>
      </c>
      <c r="L244" s="34"/>
      <c r="M244" s="54"/>
      <c r="N244" s="37"/>
    </row>
    <row r="245" spans="1:14" ht="12.75" customHeight="1" x14ac:dyDescent="0.3">
      <c r="A245" s="26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3"/>
        <v xml:space="preserve"> </v>
      </c>
      <c r="L245" s="34"/>
      <c r="M245" s="54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3"/>
        <v xml:space="preserve"> </v>
      </c>
      <c r="L246" s="34"/>
      <c r="M246" s="54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3"/>
        <v xml:space="preserve"> </v>
      </c>
      <c r="L247" s="34"/>
      <c r="M247" s="54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si="3"/>
        <v xml:space="preserve"> </v>
      </c>
      <c r="L248" s="34"/>
      <c r="M248" s="54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3"/>
        <v xml:space="preserve"> </v>
      </c>
      <c r="L249" s="34"/>
      <c r="M249" s="54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si="3"/>
        <v xml:space="preserve"> </v>
      </c>
      <c r="L250" s="34"/>
      <c r="M250" s="54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3"/>
        <v xml:space="preserve"> </v>
      </c>
      <c r="L251" s="34"/>
      <c r="M251" s="54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3"/>
        <v xml:space="preserve"> </v>
      </c>
      <c r="L252" s="34"/>
      <c r="M252" s="54"/>
      <c r="N252" s="37"/>
    </row>
    <row r="253" spans="1:14" ht="12.75" customHeight="1" x14ac:dyDescent="0.3">
      <c r="A253" s="27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3"/>
        <v xml:space="preserve"> </v>
      </c>
      <c r="L253" s="34"/>
      <c r="M253" s="54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3"/>
        <v xml:space="preserve"> </v>
      </c>
      <c r="L254" s="34"/>
      <c r="M254" s="54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3"/>
        <v xml:space="preserve"> </v>
      </c>
      <c r="L255" s="34"/>
      <c r="M255" s="54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3"/>
        <v xml:space="preserve"> </v>
      </c>
      <c r="L256" s="34"/>
      <c r="M256" s="54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3"/>
        <v xml:space="preserve"> </v>
      </c>
      <c r="L257" s="34"/>
      <c r="M257" s="54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3"/>
        <v xml:space="preserve"> </v>
      </c>
      <c r="L258" s="34"/>
      <c r="M258" s="54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3"/>
        <v xml:space="preserve"> </v>
      </c>
      <c r="L259" s="34"/>
      <c r="M259" s="54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3"/>
        <v xml:space="preserve"> </v>
      </c>
      <c r="L260" s="34"/>
      <c r="M260" s="54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3"/>
        <v xml:space="preserve"> </v>
      </c>
      <c r="L261" s="34"/>
      <c r="M261" s="54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3"/>
        <v xml:space="preserve"> </v>
      </c>
      <c r="L262" s="34"/>
      <c r="M262" s="54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ref="K263:K326" si="4">IF(I263,IF(ISNUMBER(J263),J263*I263," ")," ")</f>
        <v xml:space="preserve"> </v>
      </c>
      <c r="L263" s="34"/>
      <c r="M263" s="54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4"/>
        <v xml:space="preserve"> </v>
      </c>
      <c r="L264" s="34"/>
      <c r="M264" s="54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4"/>
        <v xml:space="preserve"> </v>
      </c>
      <c r="L265" s="34"/>
      <c r="M265" s="54"/>
      <c r="N265" s="37"/>
    </row>
    <row r="266" spans="1:14" ht="12.75" customHeight="1" x14ac:dyDescent="0.3">
      <c r="A266" s="27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4"/>
        <v xml:space="preserve"> </v>
      </c>
      <c r="L266" s="34"/>
      <c r="M266" s="54"/>
      <c r="N266" s="37"/>
    </row>
    <row r="267" spans="1:14" ht="12.75" customHeight="1" x14ac:dyDescent="0.3">
      <c r="A267" s="26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4"/>
        <v xml:space="preserve"> </v>
      </c>
      <c r="L267" s="34"/>
      <c r="M267" s="54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4"/>
        <v xml:space="preserve"> </v>
      </c>
      <c r="L268" s="34"/>
      <c r="M268" s="54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4"/>
        <v xml:space="preserve"> </v>
      </c>
      <c r="L269" s="34"/>
      <c r="M269" s="54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4"/>
        <v xml:space="preserve"> </v>
      </c>
      <c r="L270" s="34"/>
      <c r="M270" s="54"/>
      <c r="N270" s="37"/>
    </row>
    <row r="271" spans="1:14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4"/>
        <v xml:space="preserve"> </v>
      </c>
      <c r="L271" s="34"/>
      <c r="M271" s="54"/>
      <c r="N271" s="37"/>
    </row>
    <row r="272" spans="1:14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4"/>
        <v xml:space="preserve"> </v>
      </c>
      <c r="L272" s="34"/>
      <c r="M272" s="54"/>
      <c r="N272" s="37"/>
    </row>
    <row r="273" spans="1:14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4"/>
        <v xml:space="preserve"> </v>
      </c>
      <c r="L273" s="34"/>
      <c r="M273" s="54"/>
      <c r="N273" s="37"/>
    </row>
    <row r="274" spans="1:14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4"/>
        <v xml:space="preserve"> </v>
      </c>
      <c r="L274" s="34"/>
      <c r="M274" s="54"/>
      <c r="N274" s="37"/>
    </row>
    <row r="275" spans="1:14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4"/>
        <v xml:space="preserve"> </v>
      </c>
      <c r="L275" s="34"/>
      <c r="M275" s="54"/>
      <c r="N275" s="37"/>
    </row>
    <row r="276" spans="1:14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4"/>
        <v xml:space="preserve"> </v>
      </c>
      <c r="L276" s="34"/>
      <c r="M276" s="54"/>
      <c r="N276" s="37"/>
    </row>
    <row r="277" spans="1:14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4"/>
        <v xml:space="preserve"> </v>
      </c>
      <c r="L277" s="34"/>
      <c r="M277" s="54"/>
      <c r="N277" s="37"/>
    </row>
    <row r="278" spans="1:14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4"/>
        <v xml:space="preserve"> </v>
      </c>
      <c r="L278" s="34"/>
      <c r="M278" s="54"/>
      <c r="N278" s="37"/>
    </row>
    <row r="279" spans="1:14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4"/>
        <v xml:space="preserve"> </v>
      </c>
      <c r="L279" s="34"/>
      <c r="M279" s="54"/>
      <c r="N279" s="37"/>
    </row>
    <row r="280" spans="1:14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4"/>
        <v xml:space="preserve"> </v>
      </c>
      <c r="L280" s="34"/>
      <c r="M280" s="54"/>
      <c r="N280" s="37"/>
    </row>
    <row r="281" spans="1:14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4"/>
        <v xml:space="preserve"> </v>
      </c>
      <c r="L281" s="34"/>
      <c r="M281" s="54"/>
      <c r="N281" s="37"/>
    </row>
    <row r="282" spans="1:14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4"/>
        <v xml:space="preserve"> </v>
      </c>
      <c r="L282" s="34"/>
      <c r="M282" s="54"/>
      <c r="N282" s="37"/>
    </row>
    <row r="283" spans="1:14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4"/>
        <v xml:space="preserve"> </v>
      </c>
      <c r="L283" s="34"/>
      <c r="M283" s="54"/>
      <c r="N283" s="37"/>
    </row>
    <row r="284" spans="1:14" x14ac:dyDescent="0.3">
      <c r="A284" s="27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4"/>
        <v xml:space="preserve"> </v>
      </c>
      <c r="L284" s="34"/>
      <c r="M284" s="54"/>
      <c r="N284" s="37"/>
    </row>
    <row r="285" spans="1:14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4"/>
        <v xml:space="preserve"> </v>
      </c>
      <c r="L285" s="34"/>
      <c r="M285" s="54"/>
      <c r="N285" s="37"/>
    </row>
    <row r="286" spans="1:14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4"/>
        <v xml:space="preserve"> </v>
      </c>
      <c r="L286" s="34"/>
      <c r="M286" s="54"/>
      <c r="N286" s="37"/>
    </row>
    <row r="287" spans="1:14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4"/>
        <v xml:space="preserve"> </v>
      </c>
      <c r="L287" s="34"/>
      <c r="M287" s="54"/>
      <c r="N287" s="37"/>
    </row>
    <row r="288" spans="1:14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4"/>
        <v xml:space="preserve"> </v>
      </c>
      <c r="L288" s="34"/>
      <c r="M288" s="54"/>
      <c r="N288" s="37"/>
    </row>
    <row r="289" spans="1:14" x14ac:dyDescent="0.3">
      <c r="A289" s="26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4"/>
        <v xml:space="preserve"> </v>
      </c>
      <c r="L289" s="34"/>
      <c r="M289" s="54"/>
      <c r="N289" s="37"/>
    </row>
    <row r="290" spans="1:14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4"/>
        <v xml:space="preserve"> </v>
      </c>
      <c r="L290" s="34"/>
      <c r="M290" s="54"/>
      <c r="N290" s="37"/>
    </row>
    <row r="291" spans="1:14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4"/>
        <v xml:space="preserve"> </v>
      </c>
      <c r="L291" s="34"/>
      <c r="M291" s="54"/>
      <c r="N291" s="37"/>
    </row>
    <row r="292" spans="1:14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4"/>
        <v xml:space="preserve"> </v>
      </c>
      <c r="L292" s="34"/>
      <c r="M292" s="54"/>
      <c r="N292" s="37"/>
    </row>
    <row r="293" spans="1:14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4"/>
        <v xml:space="preserve"> </v>
      </c>
      <c r="L293" s="34"/>
      <c r="M293" s="54"/>
      <c r="N293" s="37"/>
    </row>
    <row r="294" spans="1:14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4"/>
        <v xml:space="preserve"> </v>
      </c>
      <c r="L294" s="34"/>
      <c r="M294" s="54"/>
      <c r="N294" s="37"/>
    </row>
    <row r="295" spans="1:14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4"/>
        <v xml:space="preserve"> </v>
      </c>
      <c r="L295" s="34"/>
      <c r="M295" s="54"/>
      <c r="N295" s="37"/>
    </row>
    <row r="296" spans="1:14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4"/>
        <v xml:space="preserve"> </v>
      </c>
      <c r="L296" s="34"/>
      <c r="M296" s="54"/>
      <c r="N296" s="37"/>
    </row>
    <row r="297" spans="1:14" x14ac:dyDescent="0.3">
      <c r="A297" s="27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4"/>
        <v xml:space="preserve"> </v>
      </c>
      <c r="L297" s="34"/>
      <c r="M297" s="54"/>
      <c r="N297" s="37"/>
    </row>
    <row r="298" spans="1:14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4"/>
        <v xml:space="preserve"> </v>
      </c>
      <c r="L298" s="34"/>
      <c r="M298" s="54"/>
      <c r="N298" s="37"/>
    </row>
    <row r="299" spans="1:14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4"/>
        <v xml:space="preserve"> </v>
      </c>
      <c r="L299" s="34"/>
      <c r="M299" s="54"/>
      <c r="N299" s="37"/>
    </row>
    <row r="300" spans="1:14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4"/>
        <v xml:space="preserve"> </v>
      </c>
      <c r="L300" s="34"/>
      <c r="M300" s="54"/>
      <c r="N300" s="37"/>
    </row>
    <row r="301" spans="1:14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4"/>
        <v xml:space="preserve"> </v>
      </c>
      <c r="L301" s="34"/>
      <c r="M301" s="54"/>
      <c r="N301" s="37"/>
    </row>
    <row r="302" spans="1:14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4"/>
        <v xml:space="preserve"> </v>
      </c>
      <c r="L302" s="34"/>
      <c r="M302" s="54"/>
      <c r="N302" s="37"/>
    </row>
    <row r="303" spans="1:14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4"/>
        <v xml:space="preserve"> </v>
      </c>
      <c r="L303" s="34"/>
      <c r="M303" s="54"/>
      <c r="N303" s="37"/>
    </row>
    <row r="304" spans="1:14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4"/>
        <v xml:space="preserve"> </v>
      </c>
      <c r="L304" s="34"/>
      <c r="M304" s="54"/>
      <c r="N304" s="37"/>
    </row>
    <row r="305" spans="1:14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4"/>
        <v xml:space="preserve"> </v>
      </c>
      <c r="L305" s="34"/>
      <c r="M305" s="54"/>
      <c r="N305" s="37"/>
    </row>
    <row r="306" spans="1:14" x14ac:dyDescent="0.3">
      <c r="A306" s="27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4"/>
        <v xml:space="preserve"> </v>
      </c>
      <c r="L306" s="34"/>
      <c r="M306" s="54"/>
      <c r="N306" s="37"/>
    </row>
    <row r="307" spans="1:14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4"/>
        <v xml:space="preserve"> </v>
      </c>
      <c r="L307" s="34"/>
      <c r="M307" s="54"/>
      <c r="N307" s="37"/>
    </row>
    <row r="308" spans="1:14" x14ac:dyDescent="0.3">
      <c r="A308" s="27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4"/>
        <v xml:space="preserve"> </v>
      </c>
      <c r="L308" s="34"/>
      <c r="M308" s="54"/>
      <c r="N308" s="37"/>
    </row>
    <row r="309" spans="1:14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4"/>
        <v xml:space="preserve"> </v>
      </c>
      <c r="L309" s="34"/>
      <c r="M309" s="54"/>
      <c r="N309" s="37"/>
    </row>
    <row r="310" spans="1:14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4"/>
        <v xml:space="preserve"> </v>
      </c>
      <c r="L310" s="34"/>
      <c r="M310" s="54"/>
      <c r="N310" s="37"/>
    </row>
    <row r="311" spans="1:14" x14ac:dyDescent="0.3">
      <c r="A311" s="26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4"/>
        <v xml:space="preserve"> </v>
      </c>
      <c r="L311" s="34"/>
      <c r="M311" s="54"/>
      <c r="N311" s="37"/>
    </row>
    <row r="312" spans="1:14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4"/>
        <v xml:space="preserve"> </v>
      </c>
      <c r="L312" s="34"/>
      <c r="M312" s="54"/>
      <c r="N312" s="37"/>
    </row>
    <row r="313" spans="1:14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4"/>
        <v xml:space="preserve"> </v>
      </c>
      <c r="L313" s="34"/>
      <c r="M313" s="54"/>
      <c r="N313" s="37"/>
    </row>
    <row r="314" spans="1:14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si="4"/>
        <v xml:space="preserve"> </v>
      </c>
      <c r="L314" s="34"/>
      <c r="M314" s="54"/>
      <c r="N314" s="37"/>
    </row>
    <row r="315" spans="1:14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4"/>
        <v xml:space="preserve"> </v>
      </c>
      <c r="L315" s="34"/>
      <c r="M315" s="54"/>
      <c r="N315" s="37"/>
    </row>
    <row r="316" spans="1:14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4"/>
        <v xml:space="preserve"> </v>
      </c>
      <c r="L316" s="34"/>
      <c r="M316" s="54"/>
      <c r="N316" s="37"/>
    </row>
    <row r="317" spans="1:14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4"/>
        <v xml:space="preserve"> </v>
      </c>
      <c r="L317" s="34"/>
      <c r="M317" s="54"/>
      <c r="N317" s="37"/>
    </row>
    <row r="318" spans="1:14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4"/>
        <v xml:space="preserve"> </v>
      </c>
      <c r="L318" s="34"/>
      <c r="M318" s="54"/>
      <c r="N318" s="37"/>
    </row>
    <row r="319" spans="1:14" x14ac:dyDescent="0.3">
      <c r="A319" s="27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4"/>
        <v xml:space="preserve"> </v>
      </c>
      <c r="L319" s="34"/>
      <c r="M319" s="54"/>
      <c r="N319" s="37"/>
    </row>
    <row r="320" spans="1:14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4"/>
        <v xml:space="preserve"> </v>
      </c>
      <c r="L320" s="34"/>
      <c r="M320" s="54"/>
      <c r="N320" s="37"/>
    </row>
    <row r="321" spans="1:14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4"/>
        <v xml:space="preserve"> </v>
      </c>
      <c r="L321" s="34"/>
      <c r="M321" s="54"/>
      <c r="N321" s="37"/>
    </row>
    <row r="322" spans="1:14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4"/>
        <v xml:space="preserve"> </v>
      </c>
      <c r="L322" s="34"/>
      <c r="M322" s="54"/>
      <c r="N322" s="37"/>
    </row>
    <row r="323" spans="1:14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4"/>
        <v xml:space="preserve"> </v>
      </c>
      <c r="L323" s="34"/>
      <c r="M323" s="54"/>
      <c r="N323" s="37"/>
    </row>
    <row r="324" spans="1:14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4"/>
        <v xml:space="preserve"> </v>
      </c>
      <c r="L324" s="34"/>
      <c r="M324" s="54"/>
      <c r="N324" s="37"/>
    </row>
    <row r="325" spans="1:14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4"/>
        <v xml:space="preserve"> </v>
      </c>
      <c r="L325" s="34"/>
      <c r="M325" s="54"/>
      <c r="N325" s="37"/>
    </row>
    <row r="326" spans="1:14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4"/>
        <v xml:space="preserve"> </v>
      </c>
      <c r="L326" s="34"/>
      <c r="M326" s="54"/>
      <c r="N326" s="37"/>
    </row>
    <row r="327" spans="1:14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ref="K327:K390" si="5">IF(I327,IF(ISNUMBER(J327),J327*I327," ")," ")</f>
        <v xml:space="preserve"> </v>
      </c>
      <c r="L327" s="34"/>
      <c r="M327" s="54"/>
      <c r="N327" s="37"/>
    </row>
    <row r="328" spans="1:14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5"/>
        <v xml:space="preserve"> </v>
      </c>
      <c r="L328" s="34"/>
      <c r="M328" s="54"/>
      <c r="N328" s="37"/>
    </row>
    <row r="329" spans="1:14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5"/>
        <v xml:space="preserve"> </v>
      </c>
      <c r="L329" s="34"/>
      <c r="M329" s="54"/>
      <c r="N329" s="37"/>
    </row>
    <row r="330" spans="1:14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5"/>
        <v xml:space="preserve"> </v>
      </c>
      <c r="L330" s="34"/>
      <c r="M330" s="54"/>
      <c r="N330" s="37"/>
    </row>
    <row r="331" spans="1:14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5"/>
        <v xml:space="preserve"> </v>
      </c>
      <c r="L331" s="34"/>
      <c r="M331" s="54"/>
      <c r="N331" s="37"/>
    </row>
    <row r="332" spans="1:14" x14ac:dyDescent="0.3">
      <c r="A332" s="27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5"/>
        <v xml:space="preserve"> </v>
      </c>
      <c r="L332" s="34"/>
      <c r="M332" s="54"/>
      <c r="N332" s="37"/>
    </row>
    <row r="333" spans="1:14" x14ac:dyDescent="0.3">
      <c r="A333" s="26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5"/>
        <v xml:space="preserve"> </v>
      </c>
      <c r="L333" s="34"/>
      <c r="M333" s="54"/>
      <c r="N333" s="37"/>
    </row>
    <row r="334" spans="1:14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5"/>
        <v xml:space="preserve"> </v>
      </c>
      <c r="L334" s="34"/>
      <c r="M334" s="54"/>
      <c r="N334" s="37"/>
    </row>
    <row r="335" spans="1:14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5"/>
        <v xml:space="preserve"> </v>
      </c>
      <c r="L335" s="34"/>
      <c r="M335" s="54"/>
      <c r="N335" s="37"/>
    </row>
    <row r="336" spans="1:14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5"/>
        <v xml:space="preserve"> </v>
      </c>
      <c r="L336" s="34"/>
      <c r="M336" s="54"/>
      <c r="N336" s="37"/>
    </row>
    <row r="337" spans="1:14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5"/>
        <v xml:space="preserve"> </v>
      </c>
      <c r="L337" s="34"/>
      <c r="M337" s="54"/>
      <c r="N337" s="37"/>
    </row>
    <row r="338" spans="1:14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5"/>
        <v xml:space="preserve"> </v>
      </c>
      <c r="L338" s="34"/>
      <c r="M338" s="54"/>
      <c r="N338" s="37"/>
    </row>
    <row r="339" spans="1:14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5"/>
        <v xml:space="preserve"> </v>
      </c>
      <c r="L339" s="34"/>
      <c r="M339" s="54"/>
      <c r="N339" s="37"/>
    </row>
    <row r="340" spans="1:14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5"/>
        <v xml:space="preserve"> </v>
      </c>
      <c r="L340" s="34"/>
      <c r="M340" s="54"/>
      <c r="N340" s="37"/>
    </row>
    <row r="341" spans="1:14" x14ac:dyDescent="0.3">
      <c r="A341" s="27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5"/>
        <v xml:space="preserve"> </v>
      </c>
      <c r="L341" s="34"/>
      <c r="M341" s="54"/>
      <c r="N341" s="37"/>
    </row>
    <row r="342" spans="1:14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5"/>
        <v xml:space="preserve"> </v>
      </c>
      <c r="L342" s="34"/>
      <c r="M342" s="54"/>
      <c r="N342" s="37"/>
    </row>
    <row r="343" spans="1:14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5"/>
        <v xml:space="preserve"> </v>
      </c>
      <c r="L343" s="34"/>
      <c r="M343" s="54"/>
      <c r="N343" s="37"/>
    </row>
    <row r="344" spans="1:14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5"/>
        <v xml:space="preserve"> </v>
      </c>
      <c r="L344" s="34"/>
      <c r="M344" s="54"/>
      <c r="N344" s="37"/>
    </row>
    <row r="345" spans="1:14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5"/>
        <v xml:space="preserve"> </v>
      </c>
      <c r="L345" s="34"/>
      <c r="M345" s="54"/>
      <c r="N345" s="37"/>
    </row>
    <row r="346" spans="1:14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5"/>
        <v xml:space="preserve"> </v>
      </c>
      <c r="L346" s="34"/>
      <c r="M346" s="54"/>
      <c r="N346" s="37"/>
    </row>
    <row r="347" spans="1:14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5"/>
        <v xml:space="preserve"> </v>
      </c>
      <c r="L347" s="34"/>
      <c r="M347" s="54"/>
      <c r="N347" s="37"/>
    </row>
    <row r="348" spans="1:14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5"/>
        <v xml:space="preserve"> </v>
      </c>
      <c r="L348" s="34"/>
      <c r="M348" s="54"/>
      <c r="N348" s="37"/>
    </row>
    <row r="349" spans="1:14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5"/>
        <v xml:space="preserve"> </v>
      </c>
      <c r="L349" s="34"/>
      <c r="M349" s="54"/>
      <c r="N349" s="37"/>
    </row>
    <row r="350" spans="1:14" x14ac:dyDescent="0.3">
      <c r="A350" s="27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5"/>
        <v xml:space="preserve"> </v>
      </c>
      <c r="L350" s="34"/>
      <c r="M350" s="54"/>
      <c r="N350" s="37"/>
    </row>
    <row r="351" spans="1:14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5"/>
        <v xml:space="preserve"> </v>
      </c>
      <c r="L351" s="34"/>
      <c r="M351" s="54"/>
      <c r="N351" s="37"/>
    </row>
    <row r="352" spans="1:14" x14ac:dyDescent="0.3">
      <c r="A352" s="27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5"/>
        <v xml:space="preserve"> </v>
      </c>
      <c r="L352" s="34"/>
      <c r="M352" s="54"/>
      <c r="N352" s="37"/>
    </row>
    <row r="353" spans="1:14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5"/>
        <v xml:space="preserve"> </v>
      </c>
      <c r="L353" s="34"/>
      <c r="M353" s="54"/>
      <c r="N353" s="37"/>
    </row>
    <row r="354" spans="1:14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5"/>
        <v xml:space="preserve"> </v>
      </c>
      <c r="L354" s="34"/>
      <c r="M354" s="54"/>
      <c r="N354" s="37"/>
    </row>
    <row r="355" spans="1:14" x14ac:dyDescent="0.3">
      <c r="A355" s="26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5"/>
        <v xml:space="preserve"> </v>
      </c>
      <c r="L355" s="34"/>
      <c r="M355" s="54"/>
      <c r="N355" s="37"/>
    </row>
    <row r="356" spans="1:14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5"/>
        <v xml:space="preserve"> </v>
      </c>
      <c r="L356" s="34"/>
      <c r="M356" s="54"/>
      <c r="N356" s="37"/>
    </row>
    <row r="357" spans="1:14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5"/>
        <v xml:space="preserve"> </v>
      </c>
      <c r="L357" s="34"/>
      <c r="M357" s="54"/>
      <c r="N357" s="37"/>
    </row>
    <row r="358" spans="1:14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5"/>
        <v xml:space="preserve"> </v>
      </c>
      <c r="L358" s="34"/>
      <c r="M358" s="54"/>
      <c r="N358" s="37"/>
    </row>
    <row r="359" spans="1:14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5"/>
        <v xml:space="preserve"> </v>
      </c>
      <c r="L359" s="34"/>
      <c r="M359" s="54"/>
      <c r="N359" s="37"/>
    </row>
    <row r="360" spans="1:14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5"/>
        <v xml:space="preserve"> </v>
      </c>
      <c r="L360" s="34"/>
      <c r="M360" s="54"/>
      <c r="N360" s="37"/>
    </row>
    <row r="361" spans="1:14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5"/>
        <v xml:space="preserve"> </v>
      </c>
      <c r="L361" s="34"/>
      <c r="M361" s="54"/>
      <c r="N361" s="37"/>
    </row>
    <row r="362" spans="1:14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5"/>
        <v xml:space="preserve"> </v>
      </c>
      <c r="L362" s="34"/>
      <c r="M362" s="54"/>
      <c r="N362" s="37"/>
    </row>
    <row r="363" spans="1:14" x14ac:dyDescent="0.3">
      <c r="A363" s="27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5"/>
        <v xml:space="preserve"> </v>
      </c>
      <c r="L363" s="34"/>
      <c r="M363" s="54"/>
      <c r="N363" s="37"/>
    </row>
    <row r="364" spans="1:14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5"/>
        <v xml:space="preserve"> </v>
      </c>
      <c r="L364" s="34"/>
      <c r="M364" s="54"/>
      <c r="N364" s="37"/>
    </row>
    <row r="365" spans="1:14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5"/>
        <v xml:space="preserve"> </v>
      </c>
      <c r="L365" s="34"/>
      <c r="M365" s="54"/>
      <c r="N365" s="37"/>
    </row>
    <row r="366" spans="1:14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5"/>
        <v xml:space="preserve"> </v>
      </c>
      <c r="L366" s="34"/>
      <c r="M366" s="54"/>
      <c r="N366" s="37"/>
    </row>
    <row r="367" spans="1:14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5"/>
        <v xml:space="preserve"> </v>
      </c>
      <c r="L367" s="34"/>
      <c r="M367" s="54"/>
      <c r="N367" s="37"/>
    </row>
    <row r="368" spans="1:14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5"/>
        <v xml:space="preserve"> </v>
      </c>
      <c r="L368" s="34"/>
      <c r="M368" s="54"/>
      <c r="N368" s="37"/>
    </row>
    <row r="369" spans="1:14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5"/>
        <v xml:space="preserve"> </v>
      </c>
      <c r="L369" s="34"/>
      <c r="M369" s="54"/>
      <c r="N369" s="37"/>
    </row>
    <row r="370" spans="1:14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5"/>
        <v xml:space="preserve"> </v>
      </c>
      <c r="L370" s="34"/>
      <c r="M370" s="54"/>
      <c r="N370" s="37"/>
    </row>
    <row r="371" spans="1:14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5"/>
        <v xml:space="preserve"> </v>
      </c>
      <c r="L371" s="34"/>
      <c r="M371" s="54"/>
      <c r="N371" s="37"/>
    </row>
    <row r="372" spans="1:14" x14ac:dyDescent="0.3">
      <c r="A372" s="27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5"/>
        <v xml:space="preserve"> </v>
      </c>
      <c r="L372" s="34"/>
      <c r="M372" s="54"/>
      <c r="N372" s="37"/>
    </row>
    <row r="373" spans="1:14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5"/>
        <v xml:space="preserve"> </v>
      </c>
      <c r="L373" s="34"/>
      <c r="M373" s="54"/>
      <c r="N373" s="37"/>
    </row>
    <row r="374" spans="1:14" x14ac:dyDescent="0.3">
      <c r="A374" s="27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5"/>
        <v xml:space="preserve"> </v>
      </c>
      <c r="L374" s="34"/>
      <c r="M374" s="54"/>
      <c r="N374" s="37"/>
    </row>
    <row r="375" spans="1:14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5"/>
        <v xml:space="preserve"> </v>
      </c>
      <c r="L375" s="34"/>
      <c r="M375" s="54"/>
      <c r="N375" s="37"/>
    </row>
    <row r="376" spans="1:14" x14ac:dyDescent="0.3">
      <c r="A376" s="2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5"/>
        <v xml:space="preserve"> </v>
      </c>
      <c r="L376" s="34"/>
      <c r="M376" s="54"/>
      <c r="N376" s="37"/>
    </row>
    <row r="377" spans="1:14" x14ac:dyDescent="0.3">
      <c r="A377" s="26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5"/>
        <v xml:space="preserve"> </v>
      </c>
      <c r="L377" s="34"/>
      <c r="M377" s="54"/>
      <c r="N377" s="37"/>
    </row>
    <row r="378" spans="1:14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5"/>
        <v xml:space="preserve"> </v>
      </c>
      <c r="L378" s="34"/>
      <c r="M378" s="54"/>
      <c r="N378" s="37"/>
    </row>
    <row r="379" spans="1:14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5"/>
        <v xml:space="preserve"> </v>
      </c>
      <c r="L379" s="34"/>
      <c r="M379" s="54"/>
      <c r="N379" s="37"/>
    </row>
    <row r="380" spans="1:14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5"/>
        <v xml:space="preserve"> </v>
      </c>
      <c r="L380" s="34"/>
      <c r="M380" s="54"/>
      <c r="N380" s="37"/>
    </row>
    <row r="381" spans="1:14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5"/>
        <v xml:space="preserve"> </v>
      </c>
      <c r="L381" s="34"/>
      <c r="M381" s="54"/>
      <c r="N381" s="37"/>
    </row>
    <row r="382" spans="1:14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5"/>
        <v xml:space="preserve"> </v>
      </c>
      <c r="L382" s="34"/>
      <c r="M382" s="54"/>
      <c r="N382" s="37"/>
    </row>
    <row r="383" spans="1:14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5"/>
        <v xml:space="preserve"> </v>
      </c>
      <c r="L383" s="34"/>
      <c r="M383" s="54"/>
      <c r="N383" s="37"/>
    </row>
    <row r="384" spans="1:14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5"/>
        <v xml:space="preserve"> </v>
      </c>
      <c r="L384" s="34"/>
      <c r="M384" s="54"/>
      <c r="N384" s="37"/>
    </row>
    <row r="385" spans="1:14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5"/>
        <v xml:space="preserve"> </v>
      </c>
      <c r="L385" s="34"/>
      <c r="M385" s="54"/>
      <c r="N385" s="37"/>
    </row>
    <row r="386" spans="1:14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5"/>
        <v xml:space="preserve"> </v>
      </c>
      <c r="L386" s="34"/>
      <c r="M386" s="54"/>
      <c r="N386" s="37"/>
    </row>
    <row r="387" spans="1:14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5"/>
        <v xml:space="preserve"> </v>
      </c>
      <c r="L387" s="34"/>
      <c r="M387" s="54"/>
      <c r="N387" s="37"/>
    </row>
    <row r="388" spans="1:14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5"/>
        <v xml:space="preserve"> </v>
      </c>
      <c r="L388" s="34"/>
      <c r="M388" s="54"/>
      <c r="N388" s="37"/>
    </row>
    <row r="389" spans="1:14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5"/>
        <v xml:space="preserve"> </v>
      </c>
      <c r="L389" s="34"/>
      <c r="M389" s="54"/>
      <c r="N389" s="37"/>
    </row>
    <row r="390" spans="1:14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5"/>
        <v xml:space="preserve"> </v>
      </c>
      <c r="L390" s="34"/>
      <c r="M390" s="54"/>
      <c r="N390" s="37"/>
    </row>
    <row r="391" spans="1:14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ref="K391:K454" si="6">IF(I391,IF(ISNUMBER(J391),J391*I391," ")," ")</f>
        <v xml:space="preserve"> </v>
      </c>
      <c r="L391" s="34"/>
      <c r="M391" s="54"/>
      <c r="N391" s="37"/>
    </row>
    <row r="392" spans="1:14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6"/>
        <v xml:space="preserve"> </v>
      </c>
      <c r="L392" s="34"/>
      <c r="M392" s="54"/>
      <c r="N392" s="37"/>
    </row>
    <row r="393" spans="1:14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6"/>
        <v xml:space="preserve"> </v>
      </c>
      <c r="L393" s="34"/>
      <c r="M393" s="54"/>
      <c r="N393" s="37"/>
    </row>
    <row r="394" spans="1:14" x14ac:dyDescent="0.3">
      <c r="A394" s="2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6"/>
        <v xml:space="preserve"> </v>
      </c>
      <c r="L394" s="34"/>
      <c r="M394" s="54"/>
      <c r="N394" s="37"/>
    </row>
    <row r="395" spans="1:14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6"/>
        <v xml:space="preserve"> </v>
      </c>
      <c r="L395" s="34"/>
      <c r="M395" s="54"/>
      <c r="N395" s="37"/>
    </row>
    <row r="396" spans="1:14" x14ac:dyDescent="0.3">
      <c r="A396" s="27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6"/>
        <v xml:space="preserve"> </v>
      </c>
      <c r="L396" s="34"/>
      <c r="M396" s="54"/>
      <c r="N396" s="37"/>
    </row>
    <row r="397" spans="1:14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6"/>
        <v xml:space="preserve"> </v>
      </c>
      <c r="L397" s="34"/>
      <c r="M397" s="54"/>
      <c r="N397" s="37"/>
    </row>
    <row r="398" spans="1:14" x14ac:dyDescent="0.3">
      <c r="A398" s="2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6"/>
        <v xml:space="preserve"> </v>
      </c>
      <c r="L398" s="34"/>
      <c r="M398" s="54"/>
      <c r="N398" s="37"/>
    </row>
    <row r="399" spans="1:14" x14ac:dyDescent="0.3">
      <c r="A399" s="26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6"/>
        <v xml:space="preserve"> </v>
      </c>
      <c r="L399" s="34"/>
      <c r="M399" s="54"/>
      <c r="N399" s="37"/>
    </row>
    <row r="400" spans="1:14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6"/>
        <v xml:space="preserve"> </v>
      </c>
      <c r="L400" s="34"/>
      <c r="M400" s="54"/>
      <c r="N400" s="37"/>
    </row>
    <row r="401" spans="1:14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6"/>
        <v xml:space="preserve"> </v>
      </c>
      <c r="L401" s="34"/>
      <c r="M401" s="54"/>
      <c r="N401" s="37"/>
    </row>
    <row r="402" spans="1:14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6"/>
        <v xml:space="preserve"> </v>
      </c>
      <c r="L402" s="34"/>
      <c r="M402" s="54"/>
      <c r="N402" s="37"/>
    </row>
    <row r="403" spans="1:14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6"/>
        <v xml:space="preserve"> </v>
      </c>
      <c r="L403" s="34"/>
      <c r="M403" s="54"/>
      <c r="N403" s="37"/>
    </row>
    <row r="404" spans="1:14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6"/>
        <v xml:space="preserve"> </v>
      </c>
      <c r="L404" s="34"/>
      <c r="M404" s="54"/>
      <c r="N404" s="37"/>
    </row>
    <row r="405" spans="1:14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6"/>
        <v xml:space="preserve"> </v>
      </c>
      <c r="L405" s="34"/>
      <c r="M405" s="54"/>
      <c r="N405" s="37"/>
    </row>
    <row r="406" spans="1:14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6"/>
        <v xml:space="preserve"> </v>
      </c>
      <c r="L406" s="34"/>
      <c r="M406" s="54"/>
      <c r="N406" s="37"/>
    </row>
    <row r="407" spans="1:14" x14ac:dyDescent="0.3">
      <c r="A407" s="2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6"/>
        <v xml:space="preserve"> </v>
      </c>
      <c r="L407" s="34"/>
      <c r="M407" s="54"/>
      <c r="N407" s="37"/>
    </row>
    <row r="408" spans="1:14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6"/>
        <v xml:space="preserve"> </v>
      </c>
      <c r="L408" s="34"/>
      <c r="M408" s="54"/>
      <c r="N408" s="37"/>
    </row>
    <row r="409" spans="1:14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6"/>
        <v xml:space="preserve"> </v>
      </c>
      <c r="L409" s="34"/>
      <c r="M409" s="54"/>
      <c r="N409" s="37"/>
    </row>
    <row r="410" spans="1:14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6"/>
        <v xml:space="preserve"> </v>
      </c>
      <c r="L410" s="34"/>
      <c r="M410" s="54"/>
      <c r="N410" s="37"/>
    </row>
    <row r="411" spans="1:14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6"/>
        <v xml:space="preserve"> </v>
      </c>
      <c r="L411" s="34"/>
      <c r="M411" s="54"/>
      <c r="N411" s="37"/>
    </row>
    <row r="412" spans="1:14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6"/>
        <v xml:space="preserve"> </v>
      </c>
      <c r="L412" s="34"/>
      <c r="M412" s="54"/>
      <c r="N412" s="37"/>
    </row>
    <row r="413" spans="1:14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6"/>
        <v xml:space="preserve"> </v>
      </c>
      <c r="L413" s="34"/>
      <c r="M413" s="54"/>
      <c r="N413" s="37"/>
    </row>
    <row r="414" spans="1:14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6"/>
        <v xml:space="preserve"> </v>
      </c>
      <c r="L414" s="34"/>
      <c r="M414" s="54"/>
      <c r="N414" s="37"/>
    </row>
    <row r="415" spans="1:14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6"/>
        <v xml:space="preserve"> </v>
      </c>
      <c r="L415" s="34"/>
      <c r="M415" s="54"/>
      <c r="N415" s="37"/>
    </row>
    <row r="416" spans="1:14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6"/>
        <v xml:space="preserve"> </v>
      </c>
      <c r="L416" s="34"/>
      <c r="M416" s="54"/>
      <c r="N416" s="37"/>
    </row>
    <row r="417" spans="1:14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6"/>
        <v xml:space="preserve"> </v>
      </c>
      <c r="L417" s="34"/>
      <c r="M417" s="54"/>
      <c r="N417" s="37"/>
    </row>
    <row r="418" spans="1:14" x14ac:dyDescent="0.3">
      <c r="A418" s="27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6"/>
        <v xml:space="preserve"> </v>
      </c>
      <c r="L418" s="34"/>
      <c r="M418" s="54"/>
      <c r="N418" s="37"/>
    </row>
    <row r="419" spans="1:14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6"/>
        <v xml:space="preserve"> </v>
      </c>
      <c r="L419" s="34"/>
      <c r="M419" s="54"/>
      <c r="N419" s="37"/>
    </row>
    <row r="420" spans="1:14" x14ac:dyDescent="0.3">
      <c r="A420" s="2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6"/>
        <v xml:space="preserve"> </v>
      </c>
      <c r="L420" s="34"/>
      <c r="M420" s="54"/>
      <c r="N420" s="37"/>
    </row>
    <row r="421" spans="1:14" x14ac:dyDescent="0.3">
      <c r="A421" s="26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6"/>
        <v xml:space="preserve"> </v>
      </c>
      <c r="L421" s="34"/>
      <c r="M421" s="54"/>
      <c r="N421" s="37"/>
    </row>
    <row r="422" spans="1:14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6"/>
        <v xml:space="preserve"> </v>
      </c>
      <c r="L422" s="34"/>
      <c r="M422" s="54"/>
      <c r="N422" s="37"/>
    </row>
    <row r="423" spans="1:14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6"/>
        <v xml:space="preserve"> </v>
      </c>
      <c r="L423" s="34"/>
      <c r="M423" s="54"/>
      <c r="N423" s="37"/>
    </row>
    <row r="424" spans="1:14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6"/>
        <v xml:space="preserve"> </v>
      </c>
      <c r="L424" s="34"/>
      <c r="M424" s="54"/>
      <c r="N424" s="37"/>
    </row>
    <row r="425" spans="1:14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6"/>
        <v xml:space="preserve"> </v>
      </c>
      <c r="L425" s="34"/>
      <c r="M425" s="54"/>
      <c r="N425" s="37"/>
    </row>
    <row r="426" spans="1:14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6"/>
        <v xml:space="preserve"> </v>
      </c>
      <c r="L426" s="34"/>
      <c r="M426" s="54"/>
      <c r="N426" s="37"/>
    </row>
    <row r="427" spans="1:14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6"/>
        <v xml:space="preserve"> </v>
      </c>
      <c r="L427" s="34"/>
      <c r="M427" s="54"/>
      <c r="N427" s="37"/>
    </row>
    <row r="428" spans="1:14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6"/>
        <v xml:space="preserve"> </v>
      </c>
      <c r="L428" s="34"/>
      <c r="M428" s="54"/>
      <c r="N428" s="37"/>
    </row>
    <row r="429" spans="1:14" x14ac:dyDescent="0.3">
      <c r="A429" s="2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6"/>
        <v xml:space="preserve"> </v>
      </c>
      <c r="L429" s="34"/>
      <c r="M429" s="54"/>
      <c r="N429" s="37"/>
    </row>
    <row r="430" spans="1:14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6"/>
        <v xml:space="preserve"> </v>
      </c>
      <c r="L430" s="34"/>
      <c r="M430" s="54"/>
      <c r="N430" s="37"/>
    </row>
    <row r="431" spans="1:14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6"/>
        <v xml:space="preserve"> </v>
      </c>
      <c r="L431" s="34"/>
      <c r="M431" s="54"/>
      <c r="N431" s="37"/>
    </row>
    <row r="432" spans="1:14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6"/>
        <v xml:space="preserve"> </v>
      </c>
      <c r="L432" s="34"/>
      <c r="M432" s="54"/>
      <c r="N432" s="37"/>
    </row>
    <row r="433" spans="1:14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6"/>
        <v xml:space="preserve"> </v>
      </c>
      <c r="L433" s="34"/>
      <c r="M433" s="54"/>
      <c r="N433" s="37"/>
    </row>
    <row r="434" spans="1:14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6"/>
        <v xml:space="preserve"> </v>
      </c>
      <c r="L434" s="34"/>
      <c r="M434" s="54"/>
      <c r="N434" s="37"/>
    </row>
    <row r="435" spans="1:14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6"/>
        <v xml:space="preserve"> </v>
      </c>
      <c r="L435" s="34"/>
      <c r="M435" s="54"/>
      <c r="N435" s="37"/>
    </row>
    <row r="436" spans="1:14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6"/>
        <v xml:space="preserve"> </v>
      </c>
      <c r="L436" s="34"/>
      <c r="M436" s="54"/>
      <c r="N436" s="37"/>
    </row>
    <row r="437" spans="1:14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6"/>
        <v xml:space="preserve"> </v>
      </c>
      <c r="L437" s="34"/>
      <c r="M437" s="54"/>
      <c r="N437" s="37"/>
    </row>
    <row r="438" spans="1:14" x14ac:dyDescent="0.3">
      <c r="A438" s="2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6"/>
        <v xml:space="preserve"> </v>
      </c>
      <c r="L438" s="34"/>
      <c r="M438" s="54"/>
      <c r="N438" s="37"/>
    </row>
    <row r="439" spans="1:14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6"/>
        <v xml:space="preserve"> </v>
      </c>
      <c r="L439" s="34"/>
      <c r="M439" s="54"/>
      <c r="N439" s="37"/>
    </row>
    <row r="440" spans="1:14" x14ac:dyDescent="0.3">
      <c r="A440" s="27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6"/>
        <v xml:space="preserve"> </v>
      </c>
      <c r="L440" s="34"/>
      <c r="M440" s="54"/>
      <c r="N440" s="37"/>
    </row>
    <row r="441" spans="1:14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6"/>
        <v xml:space="preserve"> </v>
      </c>
      <c r="L441" s="34"/>
      <c r="M441" s="54"/>
      <c r="N441" s="37"/>
    </row>
    <row r="442" spans="1:14" x14ac:dyDescent="0.3">
      <c r="A442" s="2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6"/>
        <v xml:space="preserve"> </v>
      </c>
      <c r="L442" s="34"/>
      <c r="M442" s="54"/>
      <c r="N442" s="37"/>
    </row>
    <row r="443" spans="1:14" x14ac:dyDescent="0.3">
      <c r="A443" s="26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6"/>
        <v xml:space="preserve"> </v>
      </c>
      <c r="L443" s="34"/>
      <c r="M443" s="54"/>
      <c r="N443" s="37"/>
    </row>
    <row r="444" spans="1:14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6"/>
        <v xml:space="preserve"> </v>
      </c>
      <c r="L444" s="34"/>
      <c r="M444" s="54"/>
      <c r="N444" s="37"/>
    </row>
    <row r="445" spans="1:14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6"/>
        <v xml:space="preserve"> </v>
      </c>
      <c r="L445" s="34"/>
      <c r="M445" s="54"/>
      <c r="N445" s="37"/>
    </row>
    <row r="446" spans="1:14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6"/>
        <v xml:space="preserve"> </v>
      </c>
      <c r="L446" s="34"/>
      <c r="M446" s="54"/>
      <c r="N446" s="37"/>
    </row>
    <row r="447" spans="1:14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6"/>
        <v xml:space="preserve"> </v>
      </c>
      <c r="L447" s="34"/>
      <c r="M447" s="54"/>
      <c r="N447" s="37"/>
    </row>
    <row r="448" spans="1:14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6"/>
        <v xml:space="preserve"> </v>
      </c>
      <c r="L448" s="34"/>
      <c r="M448" s="54"/>
      <c r="N448" s="37"/>
    </row>
    <row r="449" spans="1:14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6"/>
        <v xml:space="preserve"> </v>
      </c>
      <c r="L449" s="34"/>
      <c r="M449" s="54"/>
      <c r="N449" s="37"/>
    </row>
    <row r="450" spans="1:14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6"/>
        <v xml:space="preserve"> </v>
      </c>
      <c r="L450" s="34"/>
      <c r="M450" s="54"/>
      <c r="N450" s="37"/>
    </row>
    <row r="451" spans="1:14" x14ac:dyDescent="0.3">
      <c r="A451" s="2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6"/>
        <v xml:space="preserve"> </v>
      </c>
      <c r="L451" s="34"/>
      <c r="M451" s="54"/>
      <c r="N451" s="37"/>
    </row>
    <row r="452" spans="1:14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6"/>
        <v xml:space="preserve"> </v>
      </c>
      <c r="L452" s="34"/>
      <c r="M452" s="54"/>
      <c r="N452" s="37"/>
    </row>
    <row r="453" spans="1:14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6"/>
        <v xml:space="preserve"> </v>
      </c>
      <c r="L453" s="34"/>
      <c r="M453" s="54"/>
      <c r="N453" s="37"/>
    </row>
    <row r="454" spans="1:14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6"/>
        <v xml:space="preserve"> </v>
      </c>
      <c r="L454" s="34"/>
      <c r="M454" s="54"/>
      <c r="N454" s="37"/>
    </row>
    <row r="455" spans="1:14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ref="K455:K518" si="7">IF(I455,IF(ISNUMBER(J455),J455*I455," ")," ")</f>
        <v xml:space="preserve"> </v>
      </c>
      <c r="L455" s="34"/>
      <c r="M455" s="54"/>
      <c r="N455" s="37"/>
    </row>
    <row r="456" spans="1:14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7"/>
        <v xml:space="preserve"> </v>
      </c>
      <c r="L456" s="34"/>
      <c r="M456" s="54"/>
      <c r="N456" s="37"/>
    </row>
    <row r="457" spans="1:14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7"/>
        <v xml:space="preserve"> </v>
      </c>
      <c r="L457" s="34"/>
      <c r="M457" s="54"/>
      <c r="N457" s="37"/>
    </row>
    <row r="458" spans="1:14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7"/>
        <v xml:space="preserve"> </v>
      </c>
      <c r="L458" s="34"/>
      <c r="M458" s="54"/>
      <c r="N458" s="37"/>
    </row>
    <row r="459" spans="1:14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7"/>
        <v xml:space="preserve"> </v>
      </c>
      <c r="L459" s="34"/>
      <c r="M459" s="54"/>
      <c r="N459" s="37"/>
    </row>
    <row r="460" spans="1:14" x14ac:dyDescent="0.3">
      <c r="A460" s="2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7"/>
        <v xml:space="preserve"> </v>
      </c>
      <c r="L460" s="34"/>
      <c r="M460" s="54"/>
      <c r="N460" s="37"/>
    </row>
    <row r="461" spans="1:14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7"/>
        <v xml:space="preserve"> </v>
      </c>
      <c r="L461" s="34"/>
      <c r="M461" s="54"/>
      <c r="N461" s="37"/>
    </row>
    <row r="462" spans="1:14" x14ac:dyDescent="0.3">
      <c r="A462" s="27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7"/>
        <v xml:space="preserve"> </v>
      </c>
      <c r="L462" s="34"/>
      <c r="M462" s="54"/>
      <c r="N462" s="37"/>
    </row>
    <row r="463" spans="1:14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7"/>
        <v xml:space="preserve"> </v>
      </c>
      <c r="L463" s="34"/>
      <c r="M463" s="54"/>
      <c r="N463" s="37"/>
    </row>
    <row r="464" spans="1:14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7"/>
        <v xml:space="preserve"> </v>
      </c>
      <c r="L464" s="34"/>
      <c r="M464" s="54"/>
      <c r="N464" s="37"/>
    </row>
    <row r="465" spans="1:14" x14ac:dyDescent="0.3">
      <c r="A465" s="26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7"/>
        <v xml:space="preserve"> </v>
      </c>
      <c r="L465" s="34"/>
      <c r="M465" s="54"/>
      <c r="N465" s="37"/>
    </row>
    <row r="466" spans="1:14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7"/>
        <v xml:space="preserve"> </v>
      </c>
      <c r="L466" s="34"/>
      <c r="M466" s="54"/>
      <c r="N466" s="37"/>
    </row>
    <row r="467" spans="1:14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7"/>
        <v xml:space="preserve"> </v>
      </c>
      <c r="L467" s="34"/>
      <c r="M467" s="54"/>
      <c r="N467" s="37"/>
    </row>
    <row r="468" spans="1:14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7"/>
        <v xml:space="preserve"> </v>
      </c>
      <c r="L468" s="34"/>
      <c r="M468" s="54"/>
      <c r="N468" s="37"/>
    </row>
    <row r="469" spans="1:14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7"/>
        <v xml:space="preserve"> </v>
      </c>
      <c r="L469" s="34"/>
      <c r="M469" s="54"/>
      <c r="N469" s="37"/>
    </row>
    <row r="470" spans="1:14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7"/>
        <v xml:space="preserve"> </v>
      </c>
      <c r="L470" s="34"/>
      <c r="M470" s="54"/>
      <c r="N470" s="37"/>
    </row>
    <row r="471" spans="1:14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7"/>
        <v xml:space="preserve"> </v>
      </c>
      <c r="L471" s="34"/>
      <c r="M471" s="54"/>
      <c r="N471" s="37"/>
    </row>
    <row r="472" spans="1:14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7"/>
        <v xml:space="preserve"> </v>
      </c>
      <c r="L472" s="34"/>
      <c r="M472" s="54"/>
      <c r="N472" s="37"/>
    </row>
    <row r="473" spans="1:14" x14ac:dyDescent="0.3">
      <c r="A473" s="2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7"/>
        <v xml:space="preserve"> </v>
      </c>
      <c r="L473" s="34"/>
      <c r="M473" s="54"/>
      <c r="N473" s="37"/>
    </row>
    <row r="474" spans="1:14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7"/>
        <v xml:space="preserve"> </v>
      </c>
      <c r="L474" s="34"/>
      <c r="M474" s="54"/>
      <c r="N474" s="37"/>
    </row>
    <row r="475" spans="1:14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7"/>
        <v xml:space="preserve"> </v>
      </c>
      <c r="L475" s="34"/>
      <c r="M475" s="54"/>
      <c r="N475" s="37"/>
    </row>
    <row r="476" spans="1:14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7"/>
        <v xml:space="preserve"> </v>
      </c>
      <c r="L476" s="34"/>
      <c r="M476" s="54"/>
      <c r="N476" s="37"/>
    </row>
    <row r="477" spans="1:14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7"/>
        <v xml:space="preserve"> </v>
      </c>
      <c r="L477" s="34"/>
      <c r="M477" s="54"/>
      <c r="N477" s="37"/>
    </row>
    <row r="478" spans="1:14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7"/>
        <v xml:space="preserve"> </v>
      </c>
      <c r="L478" s="34"/>
      <c r="M478" s="54"/>
      <c r="N478" s="37"/>
    </row>
    <row r="479" spans="1:14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7"/>
        <v xml:space="preserve"> </v>
      </c>
      <c r="L479" s="34"/>
      <c r="M479" s="54"/>
      <c r="N479" s="37"/>
    </row>
    <row r="480" spans="1:14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7"/>
        <v xml:space="preserve"> </v>
      </c>
      <c r="L480" s="34"/>
      <c r="M480" s="54"/>
      <c r="N480" s="37"/>
    </row>
    <row r="481" spans="1:14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7"/>
        <v xml:space="preserve"> </v>
      </c>
      <c r="L481" s="34"/>
      <c r="M481" s="54"/>
      <c r="N481" s="37"/>
    </row>
    <row r="482" spans="1:14" x14ac:dyDescent="0.3">
      <c r="A482" s="2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7"/>
        <v xml:space="preserve"> </v>
      </c>
      <c r="L482" s="34"/>
      <c r="M482" s="54"/>
      <c r="N482" s="37"/>
    </row>
    <row r="483" spans="1:14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7"/>
        <v xml:space="preserve"> </v>
      </c>
      <c r="L483" s="34"/>
      <c r="M483" s="54"/>
      <c r="N483" s="37"/>
    </row>
    <row r="484" spans="1:14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7"/>
        <v xml:space="preserve"> </v>
      </c>
      <c r="L484" s="34"/>
      <c r="M484" s="54"/>
      <c r="N484" s="37"/>
    </row>
    <row r="485" spans="1:14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7"/>
        <v xml:space="preserve"> </v>
      </c>
      <c r="L485" s="34"/>
      <c r="M485" s="54"/>
      <c r="N485" s="37"/>
    </row>
    <row r="486" spans="1:14" x14ac:dyDescent="0.3">
      <c r="A486" s="2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7"/>
        <v xml:space="preserve"> </v>
      </c>
      <c r="L486" s="34"/>
      <c r="M486" s="54"/>
      <c r="N486" s="37"/>
    </row>
    <row r="487" spans="1:14" x14ac:dyDescent="0.3">
      <c r="A487" s="26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7"/>
        <v xml:space="preserve"> </v>
      </c>
      <c r="L487" s="34"/>
      <c r="M487" s="54"/>
      <c r="N487" s="37"/>
    </row>
    <row r="488" spans="1:14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7"/>
        <v xml:space="preserve"> </v>
      </c>
      <c r="L488" s="34"/>
      <c r="M488" s="54"/>
      <c r="N488" s="37"/>
    </row>
    <row r="489" spans="1:14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7"/>
        <v xml:space="preserve"> </v>
      </c>
      <c r="L489" s="34"/>
      <c r="M489" s="54"/>
      <c r="N489" s="37"/>
    </row>
    <row r="490" spans="1:14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7"/>
        <v xml:space="preserve"> </v>
      </c>
      <c r="L490" s="34"/>
      <c r="M490" s="54"/>
      <c r="N490" s="37"/>
    </row>
    <row r="491" spans="1:14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7"/>
        <v xml:space="preserve"> </v>
      </c>
      <c r="L491" s="34"/>
      <c r="M491" s="54"/>
      <c r="N491" s="37"/>
    </row>
    <row r="492" spans="1:14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7"/>
        <v xml:space="preserve"> </v>
      </c>
      <c r="L492" s="34"/>
      <c r="M492" s="54"/>
      <c r="N492" s="37"/>
    </row>
    <row r="493" spans="1:14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7"/>
        <v xml:space="preserve"> </v>
      </c>
      <c r="L493" s="34"/>
      <c r="M493" s="54"/>
      <c r="N493" s="37"/>
    </row>
    <row r="494" spans="1:14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7"/>
        <v xml:space="preserve"> </v>
      </c>
      <c r="L494" s="34"/>
      <c r="M494" s="54"/>
      <c r="N494" s="37"/>
    </row>
    <row r="495" spans="1:14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7"/>
        <v xml:space="preserve"> </v>
      </c>
      <c r="L495" s="34"/>
      <c r="M495" s="54"/>
      <c r="N495" s="37"/>
    </row>
    <row r="496" spans="1:14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7"/>
        <v xml:space="preserve"> </v>
      </c>
      <c r="L496" s="34"/>
      <c r="M496" s="54"/>
      <c r="N496" s="37"/>
    </row>
    <row r="497" spans="1:14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7"/>
        <v xml:space="preserve"> </v>
      </c>
      <c r="L497" s="34"/>
      <c r="M497" s="54"/>
      <c r="N497" s="37"/>
    </row>
    <row r="498" spans="1:14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7"/>
        <v xml:space="preserve"> </v>
      </c>
      <c r="L498" s="34"/>
      <c r="M498" s="54"/>
      <c r="N498" s="37"/>
    </row>
    <row r="499" spans="1:14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7"/>
        <v xml:space="preserve"> </v>
      </c>
      <c r="L499" s="34"/>
      <c r="M499" s="54"/>
      <c r="N499" s="37"/>
    </row>
    <row r="500" spans="1:14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7"/>
        <v xml:space="preserve"> </v>
      </c>
      <c r="L500" s="34"/>
      <c r="M500" s="54"/>
      <c r="N500" s="37"/>
    </row>
    <row r="501" spans="1:14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7"/>
        <v xml:space="preserve"> </v>
      </c>
      <c r="L501" s="34"/>
      <c r="M501" s="54"/>
      <c r="N501" s="37"/>
    </row>
    <row r="502" spans="1:14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7"/>
        <v xml:space="preserve"> </v>
      </c>
      <c r="L502" s="34"/>
      <c r="M502" s="54"/>
      <c r="N502" s="37"/>
    </row>
    <row r="503" spans="1:14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7"/>
        <v xml:space="preserve"> </v>
      </c>
      <c r="L503" s="34"/>
      <c r="M503" s="54"/>
      <c r="N503" s="37"/>
    </row>
    <row r="504" spans="1:14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7"/>
        <v xml:space="preserve"> </v>
      </c>
      <c r="L504" s="34"/>
      <c r="M504" s="54"/>
      <c r="N504" s="37"/>
    </row>
    <row r="505" spans="1:14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7"/>
        <v xml:space="preserve"> </v>
      </c>
      <c r="L505" s="34"/>
      <c r="M505" s="54"/>
      <c r="N505" s="37"/>
    </row>
    <row r="506" spans="1:14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7"/>
        <v xml:space="preserve"> </v>
      </c>
      <c r="L506" s="34"/>
      <c r="M506" s="54"/>
      <c r="N506" s="37"/>
    </row>
    <row r="507" spans="1:14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7"/>
        <v xml:space="preserve"> </v>
      </c>
      <c r="L507" s="34"/>
      <c r="M507" s="54"/>
      <c r="N507" s="37"/>
    </row>
    <row r="508" spans="1:14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7"/>
        <v xml:space="preserve"> </v>
      </c>
      <c r="L508" s="34"/>
      <c r="M508" s="54"/>
      <c r="N508" s="37"/>
    </row>
    <row r="509" spans="1:14" x14ac:dyDescent="0.3">
      <c r="A509" s="26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7"/>
        <v xml:space="preserve"> </v>
      </c>
      <c r="L509" s="34"/>
      <c r="M509" s="54"/>
      <c r="N509" s="37"/>
    </row>
    <row r="510" spans="1:14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7"/>
        <v xml:space="preserve"> </v>
      </c>
      <c r="L510" s="34"/>
      <c r="M510" s="54"/>
      <c r="N510" s="37"/>
    </row>
    <row r="511" spans="1:14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7"/>
        <v xml:space="preserve"> </v>
      </c>
      <c r="L511" s="34"/>
      <c r="M511" s="54"/>
      <c r="N511" s="37"/>
    </row>
    <row r="512" spans="1:14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7"/>
        <v xml:space="preserve"> </v>
      </c>
      <c r="L512" s="34"/>
      <c r="M512" s="54"/>
      <c r="N512" s="37"/>
    </row>
    <row r="513" spans="1:14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7"/>
        <v xml:space="preserve"> </v>
      </c>
      <c r="L513" s="34"/>
      <c r="M513" s="54"/>
      <c r="N513" s="37"/>
    </row>
    <row r="514" spans="1:14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7"/>
        <v xml:space="preserve"> </v>
      </c>
      <c r="L514" s="34"/>
      <c r="M514" s="54"/>
      <c r="N514" s="37"/>
    </row>
    <row r="515" spans="1:14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7"/>
        <v xml:space="preserve"> </v>
      </c>
      <c r="L515" s="34"/>
      <c r="M515" s="54"/>
      <c r="N515" s="37"/>
    </row>
    <row r="516" spans="1:14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7"/>
        <v xml:space="preserve"> </v>
      </c>
      <c r="L516" s="34"/>
      <c r="M516" s="54"/>
      <c r="N516" s="37"/>
    </row>
    <row r="517" spans="1:14" x14ac:dyDescent="0.3">
      <c r="A517" s="2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7"/>
        <v xml:space="preserve"> </v>
      </c>
      <c r="L517" s="34"/>
      <c r="M517" s="54"/>
      <c r="N517" s="37"/>
    </row>
    <row r="518" spans="1:14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7"/>
        <v xml:space="preserve"> </v>
      </c>
      <c r="L518" s="34"/>
      <c r="M518" s="54"/>
      <c r="N518" s="37"/>
    </row>
    <row r="519" spans="1:14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ref="K519:K582" si="8">IF(I519,IF(ISNUMBER(J519),J519*I519," ")," ")</f>
        <v xml:space="preserve"> </v>
      </c>
      <c r="L519" s="34"/>
      <c r="M519" s="54"/>
      <c r="N519" s="37"/>
    </row>
    <row r="520" spans="1:14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8"/>
        <v xml:space="preserve"> </v>
      </c>
      <c r="L520" s="34"/>
      <c r="M520" s="54"/>
      <c r="N520" s="37"/>
    </row>
    <row r="521" spans="1:14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8"/>
        <v xml:space="preserve"> </v>
      </c>
      <c r="L521" s="34"/>
      <c r="M521" s="54"/>
      <c r="N521" s="37"/>
    </row>
    <row r="522" spans="1:14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8"/>
        <v xml:space="preserve"> </v>
      </c>
      <c r="L522" s="34"/>
      <c r="M522" s="54"/>
      <c r="N522" s="37"/>
    </row>
    <row r="523" spans="1:14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8"/>
        <v xml:space="preserve"> </v>
      </c>
      <c r="L523" s="34"/>
      <c r="M523" s="54"/>
      <c r="N523" s="37"/>
    </row>
    <row r="524" spans="1:14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8"/>
        <v xml:space="preserve"> </v>
      </c>
      <c r="L524" s="34"/>
      <c r="M524" s="54"/>
      <c r="N524" s="37"/>
    </row>
    <row r="525" spans="1:14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8"/>
        <v xml:space="preserve"> </v>
      </c>
      <c r="L525" s="34"/>
      <c r="M525" s="54"/>
      <c r="N525" s="37"/>
    </row>
    <row r="526" spans="1:14" x14ac:dyDescent="0.3">
      <c r="A526" s="2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8"/>
        <v xml:space="preserve"> </v>
      </c>
      <c r="L526" s="34"/>
      <c r="M526" s="54"/>
      <c r="N526" s="37"/>
    </row>
    <row r="527" spans="1:14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8"/>
        <v xml:space="preserve"> </v>
      </c>
      <c r="L527" s="34"/>
      <c r="M527" s="54"/>
      <c r="N527" s="37"/>
    </row>
    <row r="528" spans="1:14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8"/>
        <v xml:space="preserve"> </v>
      </c>
      <c r="L528" s="34"/>
      <c r="M528" s="54"/>
      <c r="N528" s="37"/>
    </row>
    <row r="529" spans="1:14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8"/>
        <v xml:space="preserve"> </v>
      </c>
      <c r="L529" s="34"/>
      <c r="M529" s="54"/>
      <c r="N529" s="37"/>
    </row>
    <row r="530" spans="1:14" x14ac:dyDescent="0.3">
      <c r="A530" s="2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8"/>
        <v xml:space="preserve"> </v>
      </c>
      <c r="L530" s="34"/>
      <c r="M530" s="54"/>
      <c r="N530" s="37"/>
    </row>
    <row r="531" spans="1:14" x14ac:dyDescent="0.3">
      <c r="A531" s="26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8"/>
        <v xml:space="preserve"> </v>
      </c>
      <c r="L531" s="34"/>
      <c r="M531" s="54"/>
      <c r="N531" s="37"/>
    </row>
    <row r="532" spans="1:14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8"/>
        <v xml:space="preserve"> </v>
      </c>
      <c r="L532" s="34"/>
      <c r="M532" s="54"/>
      <c r="N532" s="37"/>
    </row>
    <row r="533" spans="1:14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8"/>
        <v xml:space="preserve"> </v>
      </c>
      <c r="L533" s="34"/>
      <c r="M533" s="54"/>
      <c r="N533" s="37"/>
    </row>
    <row r="534" spans="1:14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8"/>
        <v xml:space="preserve"> </v>
      </c>
      <c r="L534" s="34"/>
      <c r="M534" s="54"/>
      <c r="N534" s="37"/>
    </row>
    <row r="535" spans="1:14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8"/>
        <v xml:space="preserve"> </v>
      </c>
      <c r="L535" s="34"/>
      <c r="M535" s="54"/>
      <c r="N535" s="37"/>
    </row>
    <row r="536" spans="1:14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8"/>
        <v xml:space="preserve"> </v>
      </c>
      <c r="L536" s="34"/>
      <c r="M536" s="54"/>
      <c r="N536" s="37"/>
    </row>
    <row r="537" spans="1:14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8"/>
        <v xml:space="preserve"> </v>
      </c>
      <c r="L537" s="34"/>
      <c r="M537" s="54"/>
      <c r="N537" s="37"/>
    </row>
    <row r="538" spans="1:14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8"/>
        <v xml:space="preserve"> </v>
      </c>
      <c r="L538" s="34"/>
      <c r="M538" s="54"/>
      <c r="N538" s="37"/>
    </row>
    <row r="539" spans="1:14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8"/>
        <v xml:space="preserve"> </v>
      </c>
      <c r="L539" s="34"/>
      <c r="M539" s="54"/>
      <c r="N539" s="37"/>
    </row>
    <row r="540" spans="1:14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8"/>
        <v xml:space="preserve"> </v>
      </c>
      <c r="L540" s="34"/>
      <c r="M540" s="54"/>
      <c r="N540" s="37"/>
    </row>
    <row r="541" spans="1:14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8"/>
        <v xml:space="preserve"> </v>
      </c>
      <c r="L541" s="34"/>
      <c r="M541" s="54"/>
      <c r="N541" s="37"/>
    </row>
    <row r="542" spans="1:14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8"/>
        <v xml:space="preserve"> </v>
      </c>
      <c r="L542" s="34"/>
      <c r="M542" s="54"/>
      <c r="N542" s="37"/>
    </row>
    <row r="543" spans="1:14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8"/>
        <v xml:space="preserve"> </v>
      </c>
      <c r="L543" s="34"/>
      <c r="M543" s="54"/>
      <c r="N543" s="37"/>
    </row>
    <row r="544" spans="1:14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8"/>
        <v xml:space="preserve"> </v>
      </c>
      <c r="L544" s="34"/>
      <c r="M544" s="54"/>
      <c r="N544" s="37"/>
    </row>
    <row r="545" spans="1:14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8"/>
        <v xml:space="preserve"> </v>
      </c>
      <c r="L545" s="34"/>
      <c r="M545" s="54"/>
      <c r="N545" s="37"/>
    </row>
    <row r="546" spans="1:14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8"/>
        <v xml:space="preserve"> </v>
      </c>
      <c r="L546" s="34"/>
      <c r="M546" s="54"/>
      <c r="N546" s="37"/>
    </row>
    <row r="547" spans="1:14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8"/>
        <v xml:space="preserve"> </v>
      </c>
      <c r="L547" s="34"/>
      <c r="M547" s="54"/>
      <c r="N547" s="37"/>
    </row>
    <row r="548" spans="1:14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8"/>
        <v xml:space="preserve"> </v>
      </c>
      <c r="L548" s="34"/>
      <c r="M548" s="54"/>
      <c r="N548" s="37"/>
    </row>
    <row r="549" spans="1:14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8"/>
        <v xml:space="preserve"> </v>
      </c>
      <c r="L549" s="34"/>
      <c r="M549" s="54"/>
      <c r="N549" s="37"/>
    </row>
    <row r="550" spans="1:14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8"/>
        <v xml:space="preserve"> </v>
      </c>
      <c r="L550" s="34"/>
      <c r="M550" s="54"/>
      <c r="N550" s="37"/>
    </row>
    <row r="551" spans="1:14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8"/>
        <v xml:space="preserve"> </v>
      </c>
      <c r="L551" s="34"/>
      <c r="M551" s="54"/>
      <c r="N551" s="37"/>
    </row>
    <row r="552" spans="1:14" x14ac:dyDescent="0.3">
      <c r="A552" s="2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8"/>
        <v xml:space="preserve"> </v>
      </c>
      <c r="L552" s="34"/>
      <c r="M552" s="54"/>
      <c r="N552" s="37"/>
    </row>
    <row r="553" spans="1:14" x14ac:dyDescent="0.3">
      <c r="A553" s="26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8"/>
        <v xml:space="preserve"> </v>
      </c>
      <c r="L553" s="34"/>
      <c r="M553" s="54"/>
      <c r="N553" s="37"/>
    </row>
    <row r="554" spans="1:14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8"/>
        <v xml:space="preserve"> </v>
      </c>
      <c r="L554" s="34"/>
      <c r="M554" s="54"/>
      <c r="N554" s="37"/>
    </row>
    <row r="555" spans="1:14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8"/>
        <v xml:space="preserve"> </v>
      </c>
      <c r="L555" s="34"/>
      <c r="M555" s="54"/>
      <c r="N555" s="37"/>
    </row>
    <row r="556" spans="1:14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8"/>
        <v xml:space="preserve"> </v>
      </c>
      <c r="L556" s="34"/>
      <c r="M556" s="54"/>
      <c r="N556" s="37"/>
    </row>
    <row r="557" spans="1:14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8"/>
        <v xml:space="preserve"> </v>
      </c>
      <c r="L557" s="34"/>
      <c r="M557" s="54"/>
      <c r="N557" s="37"/>
    </row>
    <row r="558" spans="1:14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8"/>
        <v xml:space="preserve"> </v>
      </c>
      <c r="L558" s="34"/>
      <c r="M558" s="54"/>
      <c r="N558" s="37"/>
    </row>
    <row r="559" spans="1:14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8"/>
        <v xml:space="preserve"> </v>
      </c>
      <c r="L559" s="34"/>
      <c r="M559" s="54"/>
      <c r="N559" s="37"/>
    </row>
    <row r="560" spans="1:14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8"/>
        <v xml:space="preserve"> </v>
      </c>
      <c r="L560" s="34"/>
      <c r="M560" s="54"/>
      <c r="N560" s="37"/>
    </row>
    <row r="561" spans="1:14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8"/>
        <v xml:space="preserve"> </v>
      </c>
      <c r="L561" s="34"/>
      <c r="M561" s="54"/>
      <c r="N561" s="37"/>
    </row>
    <row r="562" spans="1:14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8"/>
        <v xml:space="preserve"> </v>
      </c>
      <c r="L562" s="34"/>
      <c r="M562" s="54"/>
      <c r="N562" s="37"/>
    </row>
    <row r="563" spans="1:14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8"/>
        <v xml:space="preserve"> </v>
      </c>
      <c r="L563" s="34"/>
      <c r="M563" s="54"/>
      <c r="N563" s="37"/>
    </row>
    <row r="564" spans="1:14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8"/>
        <v xml:space="preserve"> </v>
      </c>
      <c r="L564" s="34"/>
      <c r="M564" s="54"/>
      <c r="N564" s="37"/>
    </row>
    <row r="565" spans="1:14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8"/>
        <v xml:space="preserve"> </v>
      </c>
      <c r="L565" s="34"/>
      <c r="M565" s="54"/>
      <c r="N565" s="37"/>
    </row>
    <row r="566" spans="1:14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8"/>
        <v xml:space="preserve"> </v>
      </c>
      <c r="L566" s="34"/>
      <c r="M566" s="54"/>
      <c r="N566" s="37"/>
    </row>
    <row r="567" spans="1:14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8"/>
        <v xml:space="preserve"> </v>
      </c>
      <c r="L567" s="34"/>
      <c r="M567" s="54"/>
      <c r="N567" s="37"/>
    </row>
    <row r="568" spans="1:14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8"/>
        <v xml:space="preserve"> </v>
      </c>
      <c r="L568" s="34"/>
      <c r="M568" s="54"/>
      <c r="N568" s="37"/>
    </row>
    <row r="569" spans="1:14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8"/>
        <v xml:space="preserve"> </v>
      </c>
      <c r="L569" s="34"/>
      <c r="M569" s="54"/>
      <c r="N569" s="37"/>
    </row>
    <row r="570" spans="1:14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8"/>
        <v xml:space="preserve"> </v>
      </c>
      <c r="L570" s="34"/>
      <c r="M570" s="54"/>
      <c r="N570" s="37"/>
    </row>
    <row r="571" spans="1:14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8"/>
        <v xml:space="preserve"> </v>
      </c>
      <c r="L571" s="34"/>
      <c r="M571" s="54"/>
      <c r="N571" s="37"/>
    </row>
    <row r="572" spans="1:14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8"/>
        <v xml:space="preserve"> </v>
      </c>
      <c r="L572" s="34"/>
      <c r="M572" s="54"/>
      <c r="N572" s="37"/>
    </row>
    <row r="573" spans="1:14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8"/>
        <v xml:space="preserve"> </v>
      </c>
      <c r="L573" s="34"/>
      <c r="M573" s="54"/>
      <c r="N573" s="37"/>
    </row>
    <row r="574" spans="1:14" x14ac:dyDescent="0.3">
      <c r="A574" s="2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8"/>
        <v xml:space="preserve"> </v>
      </c>
      <c r="L574" s="34"/>
      <c r="M574" s="54"/>
      <c r="N574" s="37"/>
    </row>
    <row r="575" spans="1:14" x14ac:dyDescent="0.3">
      <c r="A575" s="26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8"/>
        <v xml:space="preserve"> </v>
      </c>
      <c r="L575" s="34"/>
      <c r="M575" s="54"/>
      <c r="N575" s="37"/>
    </row>
    <row r="576" spans="1:14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8"/>
        <v xml:space="preserve"> </v>
      </c>
      <c r="L576" s="34"/>
      <c r="M576" s="54"/>
      <c r="N576" s="37"/>
    </row>
    <row r="577" spans="1:14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8"/>
        <v xml:space="preserve"> </v>
      </c>
      <c r="L577" s="34"/>
      <c r="M577" s="54"/>
      <c r="N577" s="37"/>
    </row>
    <row r="578" spans="1:14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8"/>
        <v xml:space="preserve"> </v>
      </c>
      <c r="L578" s="34"/>
      <c r="M578" s="54"/>
      <c r="N578" s="37"/>
    </row>
    <row r="579" spans="1:14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8"/>
        <v xml:space="preserve"> </v>
      </c>
      <c r="L579" s="34"/>
      <c r="M579" s="54"/>
      <c r="N579" s="37"/>
    </row>
    <row r="580" spans="1:14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8"/>
        <v xml:space="preserve"> </v>
      </c>
      <c r="L580" s="34"/>
      <c r="M580" s="54"/>
      <c r="N580" s="37"/>
    </row>
    <row r="581" spans="1:14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8"/>
        <v xml:space="preserve"> </v>
      </c>
      <c r="L581" s="34"/>
      <c r="M581" s="54"/>
      <c r="N581" s="37"/>
    </row>
    <row r="582" spans="1:14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8"/>
        <v xml:space="preserve"> </v>
      </c>
      <c r="L582" s="34"/>
      <c r="M582" s="54"/>
      <c r="N582" s="37"/>
    </row>
    <row r="583" spans="1:14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ref="K583:K646" si="9">IF(I583,IF(ISNUMBER(J583),J583*I583," ")," ")</f>
        <v xml:space="preserve"> </v>
      </c>
      <c r="L583" s="34"/>
      <c r="M583" s="54"/>
      <c r="N583" s="37"/>
    </row>
    <row r="584" spans="1:14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9"/>
        <v xml:space="preserve"> </v>
      </c>
      <c r="L584" s="34"/>
      <c r="M584" s="54"/>
      <c r="N584" s="37"/>
    </row>
    <row r="585" spans="1:14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9"/>
        <v xml:space="preserve"> </v>
      </c>
      <c r="L585" s="34"/>
      <c r="M585" s="54"/>
      <c r="N585" s="37"/>
    </row>
    <row r="586" spans="1:14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9"/>
        <v xml:space="preserve"> </v>
      </c>
      <c r="L586" s="34"/>
      <c r="M586" s="54"/>
      <c r="N586" s="37"/>
    </row>
    <row r="587" spans="1:14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9"/>
        <v xml:space="preserve"> </v>
      </c>
      <c r="L587" s="34"/>
      <c r="M587" s="54"/>
      <c r="N587" s="37"/>
    </row>
    <row r="588" spans="1:14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9"/>
        <v xml:space="preserve"> </v>
      </c>
      <c r="L588" s="34"/>
      <c r="M588" s="54"/>
      <c r="N588" s="37"/>
    </row>
    <row r="589" spans="1:14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9"/>
        <v xml:space="preserve"> </v>
      </c>
      <c r="L589" s="34"/>
      <c r="M589" s="54"/>
      <c r="N589" s="37"/>
    </row>
    <row r="590" spans="1:14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9"/>
        <v xml:space="preserve"> </v>
      </c>
      <c r="L590" s="34"/>
      <c r="M590" s="54"/>
      <c r="N590" s="37"/>
    </row>
    <row r="591" spans="1:14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9"/>
        <v xml:space="preserve"> </v>
      </c>
      <c r="L591" s="34"/>
      <c r="M591" s="54"/>
      <c r="N591" s="37"/>
    </row>
    <row r="592" spans="1:14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9"/>
        <v xml:space="preserve"> </v>
      </c>
      <c r="L592" s="34"/>
      <c r="M592" s="54"/>
      <c r="N592" s="37"/>
    </row>
    <row r="593" spans="1:14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9"/>
        <v xml:space="preserve"> </v>
      </c>
      <c r="L593" s="34"/>
      <c r="M593" s="54"/>
      <c r="N593" s="37"/>
    </row>
    <row r="594" spans="1:14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9"/>
        <v xml:space="preserve"> </v>
      </c>
      <c r="L594" s="34"/>
      <c r="M594" s="54"/>
      <c r="N594" s="37"/>
    </row>
    <row r="595" spans="1:14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9"/>
        <v xml:space="preserve"> </v>
      </c>
      <c r="L595" s="34"/>
      <c r="M595" s="54"/>
      <c r="N595" s="37"/>
    </row>
    <row r="596" spans="1:14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9"/>
        <v xml:space="preserve"> </v>
      </c>
      <c r="L596" s="34"/>
      <c r="M596" s="54"/>
      <c r="N596" s="37"/>
    </row>
    <row r="597" spans="1:14" x14ac:dyDescent="0.3">
      <c r="A597" s="26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9"/>
        <v xml:space="preserve"> </v>
      </c>
      <c r="L597" s="34"/>
      <c r="M597" s="54"/>
      <c r="N597" s="37"/>
    </row>
    <row r="598" spans="1:14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9"/>
        <v xml:space="preserve"> </v>
      </c>
      <c r="L598" s="34"/>
      <c r="M598" s="54"/>
      <c r="N598" s="37"/>
    </row>
    <row r="599" spans="1:14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9"/>
        <v xml:space="preserve"> </v>
      </c>
      <c r="L599" s="34"/>
      <c r="M599" s="54"/>
      <c r="N599" s="37"/>
    </row>
    <row r="600" spans="1:14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9"/>
        <v xml:space="preserve"> </v>
      </c>
      <c r="L600" s="34"/>
      <c r="M600" s="54"/>
      <c r="N600" s="37"/>
    </row>
    <row r="601" spans="1:14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9"/>
        <v xml:space="preserve"> </v>
      </c>
      <c r="L601" s="34"/>
      <c r="M601" s="54"/>
      <c r="N601" s="37"/>
    </row>
    <row r="602" spans="1:14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9"/>
        <v xml:space="preserve"> </v>
      </c>
      <c r="L602" s="34"/>
      <c r="M602" s="54"/>
      <c r="N602" s="37"/>
    </row>
    <row r="603" spans="1:14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9"/>
        <v xml:space="preserve"> </v>
      </c>
      <c r="L603" s="34"/>
      <c r="M603" s="54"/>
      <c r="N603" s="37"/>
    </row>
    <row r="604" spans="1:14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9"/>
        <v xml:space="preserve"> </v>
      </c>
      <c r="L604" s="34"/>
      <c r="M604" s="54"/>
      <c r="N604" s="37"/>
    </row>
    <row r="605" spans="1:14" x14ac:dyDescent="0.3">
      <c r="A605" s="2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9"/>
        <v xml:space="preserve"> </v>
      </c>
      <c r="L605" s="34"/>
      <c r="M605" s="54"/>
      <c r="N605" s="37"/>
    </row>
    <row r="606" spans="1:14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9"/>
        <v xml:space="preserve"> </v>
      </c>
      <c r="L606" s="34"/>
      <c r="M606" s="54"/>
      <c r="N606" s="37"/>
    </row>
    <row r="607" spans="1:14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9"/>
        <v xml:space="preserve"> </v>
      </c>
      <c r="L607" s="34"/>
      <c r="M607" s="54"/>
      <c r="N607" s="37"/>
    </row>
    <row r="608" spans="1:14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9"/>
        <v xml:space="preserve"> </v>
      </c>
      <c r="L608" s="34"/>
      <c r="M608" s="54"/>
      <c r="N608" s="37"/>
    </row>
    <row r="609" spans="1:14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9"/>
        <v xml:space="preserve"> </v>
      </c>
      <c r="L609" s="34"/>
      <c r="M609" s="54"/>
      <c r="N609" s="37"/>
    </row>
    <row r="610" spans="1:14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9"/>
        <v xml:space="preserve"> </v>
      </c>
      <c r="L610" s="34"/>
      <c r="M610" s="54"/>
      <c r="N610" s="37"/>
    </row>
    <row r="611" spans="1:14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9"/>
        <v xml:space="preserve"> </v>
      </c>
      <c r="L611" s="34"/>
      <c r="M611" s="54"/>
      <c r="N611" s="37"/>
    </row>
    <row r="612" spans="1:14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9"/>
        <v xml:space="preserve"> </v>
      </c>
      <c r="L612" s="34"/>
      <c r="M612" s="54"/>
      <c r="N612" s="37"/>
    </row>
    <row r="613" spans="1:14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9"/>
        <v xml:space="preserve"> </v>
      </c>
      <c r="L613" s="34"/>
      <c r="M613" s="54"/>
      <c r="N613" s="37"/>
    </row>
    <row r="614" spans="1:14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9"/>
        <v xml:space="preserve"> </v>
      </c>
      <c r="L614" s="34"/>
      <c r="M614" s="54"/>
      <c r="N614" s="37"/>
    </row>
    <row r="615" spans="1:14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9"/>
        <v xml:space="preserve"> </v>
      </c>
      <c r="L615" s="34"/>
      <c r="M615" s="54"/>
      <c r="N615" s="37"/>
    </row>
    <row r="616" spans="1:14" x14ac:dyDescent="0.3">
      <c r="A616" s="27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9"/>
        <v xml:space="preserve"> </v>
      </c>
      <c r="L616" s="34"/>
      <c r="M616" s="54"/>
      <c r="N616" s="37"/>
    </row>
    <row r="617" spans="1:14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9"/>
        <v xml:space="preserve"> </v>
      </c>
      <c r="L617" s="34"/>
      <c r="M617" s="54"/>
      <c r="N617" s="37"/>
    </row>
    <row r="618" spans="1:14" x14ac:dyDescent="0.3">
      <c r="A618" s="2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9"/>
        <v xml:space="preserve"> </v>
      </c>
      <c r="L618" s="34"/>
      <c r="M618" s="54"/>
      <c r="N618" s="37"/>
    </row>
    <row r="619" spans="1:14" x14ac:dyDescent="0.3">
      <c r="A619" s="26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9"/>
        <v xml:space="preserve"> </v>
      </c>
      <c r="L619" s="34"/>
      <c r="M619" s="54"/>
      <c r="N619" s="37"/>
    </row>
    <row r="620" spans="1:14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9"/>
        <v xml:space="preserve"> </v>
      </c>
      <c r="L620" s="34"/>
      <c r="M620" s="54"/>
      <c r="N620" s="37"/>
    </row>
    <row r="621" spans="1:14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9"/>
        <v xml:space="preserve"> </v>
      </c>
      <c r="L621" s="34"/>
      <c r="M621" s="54"/>
      <c r="N621" s="37"/>
    </row>
    <row r="622" spans="1:14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9"/>
        <v xml:space="preserve"> </v>
      </c>
      <c r="L622" s="34"/>
      <c r="M622" s="54"/>
      <c r="N622" s="37"/>
    </row>
    <row r="623" spans="1:14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9"/>
        <v xml:space="preserve"> </v>
      </c>
      <c r="L623" s="34"/>
      <c r="M623" s="54"/>
      <c r="N623" s="37"/>
    </row>
    <row r="624" spans="1:14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9"/>
        <v xml:space="preserve"> </v>
      </c>
      <c r="L624" s="34"/>
      <c r="M624" s="54"/>
      <c r="N624" s="37"/>
    </row>
    <row r="625" spans="1:14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9"/>
        <v xml:space="preserve"> </v>
      </c>
      <c r="L625" s="34"/>
      <c r="M625" s="54"/>
      <c r="N625" s="37"/>
    </row>
    <row r="626" spans="1:14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9"/>
        <v xml:space="preserve"> </v>
      </c>
      <c r="L626" s="34"/>
      <c r="M626" s="54"/>
      <c r="N626" s="37"/>
    </row>
    <row r="627" spans="1:14" x14ac:dyDescent="0.3">
      <c r="A627" s="2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9"/>
        <v xml:space="preserve"> </v>
      </c>
      <c r="L627" s="34"/>
      <c r="M627" s="54"/>
      <c r="N627" s="37"/>
    </row>
    <row r="628" spans="1:14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9"/>
        <v xml:space="preserve"> </v>
      </c>
      <c r="L628" s="34"/>
      <c r="M628" s="54"/>
      <c r="N628" s="37"/>
    </row>
    <row r="629" spans="1:14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9"/>
        <v xml:space="preserve"> </v>
      </c>
      <c r="L629" s="34"/>
      <c r="M629" s="54"/>
      <c r="N629" s="37"/>
    </row>
    <row r="630" spans="1:14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9"/>
        <v xml:space="preserve"> </v>
      </c>
      <c r="L630" s="34"/>
      <c r="M630" s="54"/>
      <c r="N630" s="37"/>
    </row>
    <row r="631" spans="1:14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9"/>
        <v xml:space="preserve"> </v>
      </c>
      <c r="L631" s="34"/>
      <c r="M631" s="54"/>
      <c r="N631" s="37"/>
    </row>
    <row r="632" spans="1:14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9"/>
        <v xml:space="preserve"> </v>
      </c>
      <c r="L632" s="34"/>
      <c r="M632" s="54"/>
      <c r="N632" s="37"/>
    </row>
    <row r="633" spans="1:14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9"/>
        <v xml:space="preserve"> </v>
      </c>
      <c r="L633" s="34"/>
      <c r="M633" s="54"/>
      <c r="N633" s="37"/>
    </row>
    <row r="634" spans="1:14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9"/>
        <v xml:space="preserve"> </v>
      </c>
      <c r="L634" s="34"/>
      <c r="M634" s="54"/>
      <c r="N634" s="37"/>
    </row>
    <row r="635" spans="1:14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9"/>
        <v xml:space="preserve"> </v>
      </c>
      <c r="L635" s="34"/>
      <c r="M635" s="54"/>
      <c r="N635" s="37"/>
    </row>
    <row r="636" spans="1:14" x14ac:dyDescent="0.3">
      <c r="A636" s="2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9"/>
        <v xml:space="preserve"> </v>
      </c>
      <c r="L636" s="34"/>
      <c r="M636" s="54"/>
      <c r="N636" s="37"/>
    </row>
    <row r="637" spans="1:14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9"/>
        <v xml:space="preserve"> </v>
      </c>
      <c r="L637" s="34"/>
      <c r="M637" s="54"/>
      <c r="N637" s="37"/>
    </row>
    <row r="638" spans="1:14" x14ac:dyDescent="0.3">
      <c r="A638" s="27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9"/>
        <v xml:space="preserve"> </v>
      </c>
      <c r="L638" s="34"/>
      <c r="M638" s="54"/>
      <c r="N638" s="37"/>
    </row>
    <row r="639" spans="1:14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9"/>
        <v xml:space="preserve"> </v>
      </c>
      <c r="L639" s="34"/>
      <c r="M639" s="54"/>
      <c r="N639" s="37"/>
    </row>
    <row r="640" spans="1:14" x14ac:dyDescent="0.3">
      <c r="A640" s="2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9"/>
        <v xml:space="preserve"> </v>
      </c>
      <c r="L640" s="34"/>
      <c r="M640" s="54"/>
      <c r="N640" s="37"/>
    </row>
    <row r="641" spans="1:14" x14ac:dyDescent="0.3">
      <c r="A641" s="26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9"/>
        <v xml:space="preserve"> </v>
      </c>
      <c r="L641" s="34"/>
      <c r="M641" s="54"/>
      <c r="N641" s="37"/>
    </row>
    <row r="642" spans="1:14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9"/>
        <v xml:space="preserve"> </v>
      </c>
      <c r="L642" s="34"/>
      <c r="M642" s="54"/>
      <c r="N642" s="37"/>
    </row>
    <row r="643" spans="1:14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9"/>
        <v xml:space="preserve"> </v>
      </c>
      <c r="L643" s="34"/>
      <c r="M643" s="54"/>
      <c r="N643" s="37"/>
    </row>
    <row r="644" spans="1:14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9"/>
        <v xml:space="preserve"> </v>
      </c>
      <c r="L644" s="34"/>
      <c r="M644" s="54"/>
      <c r="N644" s="37"/>
    </row>
    <row r="645" spans="1:14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9"/>
        <v xml:space="preserve"> </v>
      </c>
      <c r="L645" s="34"/>
      <c r="M645" s="54"/>
      <c r="N645" s="37"/>
    </row>
    <row r="646" spans="1:14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9"/>
        <v xml:space="preserve"> </v>
      </c>
      <c r="L646" s="34"/>
      <c r="M646" s="54"/>
      <c r="N646" s="37"/>
    </row>
    <row r="647" spans="1:14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ref="K647:K709" si="10">IF(I647,IF(ISNUMBER(J647),J647*I647," ")," ")</f>
        <v xml:space="preserve"> </v>
      </c>
      <c r="L647" s="34"/>
      <c r="M647" s="54"/>
      <c r="N647" s="37"/>
    </row>
    <row r="648" spans="1:14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0"/>
        <v xml:space="preserve"> </v>
      </c>
      <c r="L648" s="34"/>
      <c r="M648" s="54"/>
      <c r="N648" s="37"/>
    </row>
    <row r="649" spans="1:14" x14ac:dyDescent="0.3">
      <c r="A649" s="2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0"/>
        <v xml:space="preserve"> </v>
      </c>
      <c r="L649" s="34"/>
      <c r="M649" s="54"/>
      <c r="N649" s="37"/>
    </row>
    <row r="650" spans="1:14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0"/>
        <v xml:space="preserve"> </v>
      </c>
      <c r="L650" s="34"/>
      <c r="M650" s="54"/>
      <c r="N650" s="37"/>
    </row>
    <row r="651" spans="1:14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0"/>
        <v xml:space="preserve"> </v>
      </c>
      <c r="L651" s="34"/>
      <c r="M651" s="54"/>
      <c r="N651" s="37"/>
    </row>
    <row r="652" spans="1:14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0"/>
        <v xml:space="preserve"> </v>
      </c>
      <c r="L652" s="34"/>
      <c r="M652" s="54"/>
      <c r="N652" s="37"/>
    </row>
    <row r="653" spans="1:14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0"/>
        <v xml:space="preserve"> </v>
      </c>
      <c r="L653" s="34"/>
      <c r="M653" s="54"/>
      <c r="N653" s="37"/>
    </row>
    <row r="654" spans="1:14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0"/>
        <v xml:space="preserve"> </v>
      </c>
      <c r="L654" s="34"/>
      <c r="M654" s="54"/>
      <c r="N654" s="37"/>
    </row>
    <row r="655" spans="1:14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0"/>
        <v xml:space="preserve"> </v>
      </c>
      <c r="L655" s="34"/>
      <c r="M655" s="54"/>
      <c r="N655" s="37"/>
    </row>
    <row r="656" spans="1:14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0"/>
        <v xml:space="preserve"> </v>
      </c>
      <c r="L656" s="34"/>
      <c r="M656" s="54"/>
      <c r="N656" s="37"/>
    </row>
    <row r="657" spans="1:14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0"/>
        <v xml:space="preserve"> </v>
      </c>
      <c r="L657" s="34"/>
      <c r="M657" s="54"/>
      <c r="N657" s="37"/>
    </row>
    <row r="658" spans="1:14" x14ac:dyDescent="0.3">
      <c r="A658" s="2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0"/>
        <v xml:space="preserve"> </v>
      </c>
      <c r="L658" s="34"/>
      <c r="M658" s="54"/>
      <c r="N658" s="37"/>
    </row>
    <row r="659" spans="1:14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0"/>
        <v xml:space="preserve"> </v>
      </c>
      <c r="L659" s="34"/>
      <c r="M659" s="54"/>
      <c r="N659" s="37"/>
    </row>
    <row r="660" spans="1:14" x14ac:dyDescent="0.3">
      <c r="A660" s="27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0"/>
        <v xml:space="preserve"> </v>
      </c>
      <c r="L660" s="34"/>
      <c r="M660" s="54"/>
      <c r="N660" s="37"/>
    </row>
    <row r="661" spans="1:14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0"/>
        <v xml:space="preserve"> </v>
      </c>
      <c r="L661" s="34"/>
      <c r="M661" s="54"/>
      <c r="N661" s="37"/>
    </row>
    <row r="662" spans="1:14" x14ac:dyDescent="0.3">
      <c r="A662" s="2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0"/>
        <v xml:space="preserve"> </v>
      </c>
      <c r="L662" s="34"/>
      <c r="M662" s="54"/>
      <c r="N662" s="37"/>
    </row>
    <row r="663" spans="1:14" x14ac:dyDescent="0.3">
      <c r="A663" s="26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0"/>
        <v xml:space="preserve"> </v>
      </c>
      <c r="L663" s="34"/>
      <c r="M663" s="54"/>
      <c r="N663" s="37"/>
    </row>
    <row r="664" spans="1:14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0"/>
        <v xml:space="preserve"> </v>
      </c>
      <c r="L664" s="34"/>
      <c r="M664" s="54"/>
      <c r="N664" s="37"/>
    </row>
    <row r="665" spans="1:14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0"/>
        <v xml:space="preserve"> </v>
      </c>
      <c r="L665" s="34"/>
      <c r="M665" s="54"/>
      <c r="N665" s="37"/>
    </row>
    <row r="666" spans="1:14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0"/>
        <v xml:space="preserve"> </v>
      </c>
      <c r="L666" s="34"/>
      <c r="M666" s="54"/>
      <c r="N666" s="37"/>
    </row>
    <row r="667" spans="1:14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0"/>
        <v xml:space="preserve"> </v>
      </c>
      <c r="L667" s="34"/>
      <c r="M667" s="54"/>
      <c r="N667" s="37"/>
    </row>
    <row r="668" spans="1:14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0"/>
        <v xml:space="preserve"> </v>
      </c>
      <c r="L668" s="34"/>
      <c r="M668" s="54"/>
      <c r="N668" s="37"/>
    </row>
    <row r="669" spans="1:14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0"/>
        <v xml:space="preserve"> </v>
      </c>
      <c r="L669" s="34"/>
      <c r="M669" s="54"/>
      <c r="N669" s="37"/>
    </row>
    <row r="670" spans="1:14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0"/>
        <v xml:space="preserve"> </v>
      </c>
      <c r="L670" s="34"/>
      <c r="M670" s="54"/>
      <c r="N670" s="37"/>
    </row>
    <row r="671" spans="1:14" x14ac:dyDescent="0.3">
      <c r="A671" s="2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0"/>
        <v xml:space="preserve"> </v>
      </c>
      <c r="L671" s="34"/>
      <c r="M671" s="54"/>
      <c r="N671" s="37"/>
    </row>
    <row r="672" spans="1:14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0"/>
        <v xml:space="preserve"> </v>
      </c>
      <c r="L672" s="34"/>
      <c r="M672" s="54"/>
      <c r="N672" s="37"/>
    </row>
    <row r="673" spans="1:14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0"/>
        <v xml:space="preserve"> </v>
      </c>
      <c r="L673" s="34"/>
      <c r="M673" s="54"/>
      <c r="N673" s="37"/>
    </row>
    <row r="674" spans="1:14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0"/>
        <v xml:space="preserve"> </v>
      </c>
      <c r="L674" s="34"/>
      <c r="M674" s="54"/>
      <c r="N674" s="37"/>
    </row>
    <row r="675" spans="1:14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0"/>
        <v xml:space="preserve"> </v>
      </c>
      <c r="L675" s="34"/>
      <c r="M675" s="54"/>
      <c r="N675" s="37"/>
    </row>
    <row r="676" spans="1:14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0"/>
        <v xml:space="preserve"> </v>
      </c>
      <c r="L676" s="34"/>
      <c r="M676" s="54"/>
      <c r="N676" s="37"/>
    </row>
    <row r="677" spans="1:14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0"/>
        <v xml:space="preserve"> </v>
      </c>
      <c r="L677" s="34"/>
      <c r="M677" s="54"/>
      <c r="N677" s="37"/>
    </row>
    <row r="678" spans="1:14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0"/>
        <v xml:space="preserve"> </v>
      </c>
      <c r="L678" s="34"/>
      <c r="M678" s="54"/>
      <c r="N678" s="37"/>
    </row>
    <row r="679" spans="1:14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0"/>
        <v xml:space="preserve"> </v>
      </c>
      <c r="L679" s="34"/>
      <c r="M679" s="54"/>
      <c r="N679" s="37"/>
    </row>
    <row r="680" spans="1:14" x14ac:dyDescent="0.3">
      <c r="A680" s="2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0"/>
        <v xml:space="preserve"> </v>
      </c>
      <c r="L680" s="34"/>
      <c r="M680" s="54"/>
      <c r="N680" s="37"/>
    </row>
    <row r="681" spans="1:14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0"/>
        <v xml:space="preserve"> </v>
      </c>
      <c r="L681" s="34"/>
      <c r="M681" s="54"/>
      <c r="N681" s="37"/>
    </row>
    <row r="682" spans="1:14" x14ac:dyDescent="0.3">
      <c r="A682" s="27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0"/>
        <v xml:space="preserve"> </v>
      </c>
      <c r="L682" s="34"/>
      <c r="M682" s="54"/>
      <c r="N682" s="37"/>
    </row>
    <row r="683" spans="1:14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0"/>
        <v xml:space="preserve"> </v>
      </c>
      <c r="L683" s="34"/>
      <c r="M683" s="54"/>
      <c r="N683" s="37"/>
    </row>
    <row r="684" spans="1:14" x14ac:dyDescent="0.3">
      <c r="A684" s="2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0"/>
        <v xml:space="preserve"> </v>
      </c>
      <c r="L684" s="34"/>
      <c r="M684" s="54"/>
      <c r="N684" s="37"/>
    </row>
    <row r="685" spans="1:14" x14ac:dyDescent="0.3">
      <c r="A685" s="26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0"/>
        <v xml:space="preserve"> </v>
      </c>
      <c r="L685" s="34"/>
      <c r="M685" s="54"/>
      <c r="N685" s="37"/>
    </row>
    <row r="686" spans="1:14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0"/>
        <v xml:space="preserve"> </v>
      </c>
      <c r="L686" s="34"/>
      <c r="M686" s="54"/>
      <c r="N686" s="37"/>
    </row>
    <row r="687" spans="1:14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0"/>
        <v xml:space="preserve"> </v>
      </c>
      <c r="L687" s="34"/>
      <c r="M687" s="54"/>
      <c r="N687" s="37"/>
    </row>
    <row r="688" spans="1:14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0"/>
        <v xml:space="preserve"> </v>
      </c>
      <c r="L688" s="34"/>
      <c r="M688" s="54"/>
      <c r="N688" s="37"/>
    </row>
    <row r="689" spans="1:14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0"/>
        <v xml:space="preserve"> </v>
      </c>
      <c r="L689" s="34"/>
      <c r="M689" s="54"/>
      <c r="N689" s="37"/>
    </row>
    <row r="690" spans="1:14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0"/>
        <v xml:space="preserve"> </v>
      </c>
      <c r="L690" s="34"/>
      <c r="M690" s="54"/>
      <c r="N690" s="37"/>
    </row>
    <row r="691" spans="1:14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0"/>
        <v xml:space="preserve"> </v>
      </c>
      <c r="L691" s="34"/>
      <c r="M691" s="54"/>
      <c r="N691" s="37"/>
    </row>
    <row r="692" spans="1:14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0"/>
        <v xml:space="preserve"> </v>
      </c>
      <c r="L692" s="34"/>
      <c r="M692" s="54"/>
      <c r="N692" s="37"/>
    </row>
    <row r="693" spans="1:14" x14ac:dyDescent="0.3">
      <c r="A693" s="2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0"/>
        <v xml:space="preserve"> </v>
      </c>
      <c r="L693" s="34"/>
      <c r="M693" s="54"/>
      <c r="N693" s="37"/>
    </row>
    <row r="694" spans="1:14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0"/>
        <v xml:space="preserve"> </v>
      </c>
      <c r="L694" s="34"/>
      <c r="M694" s="54"/>
      <c r="N694" s="37"/>
    </row>
    <row r="695" spans="1:14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0"/>
        <v xml:space="preserve"> </v>
      </c>
      <c r="L695" s="34"/>
      <c r="M695" s="54"/>
      <c r="N695" s="37"/>
    </row>
    <row r="696" spans="1:14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10"/>
        <v xml:space="preserve"> </v>
      </c>
      <c r="L696" s="34"/>
      <c r="M696" s="54"/>
      <c r="N696" s="37"/>
    </row>
    <row r="697" spans="1:14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0"/>
        <v xml:space="preserve"> </v>
      </c>
      <c r="L697" s="34"/>
      <c r="M697" s="54"/>
      <c r="N697" s="37"/>
    </row>
    <row r="698" spans="1:14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10"/>
        <v xml:space="preserve"> </v>
      </c>
      <c r="L698" s="34"/>
      <c r="M698" s="54"/>
      <c r="N698" s="37"/>
    </row>
    <row r="699" spans="1:14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0"/>
        <v xml:space="preserve"> </v>
      </c>
      <c r="L699" s="34"/>
      <c r="M699" s="54"/>
      <c r="N699" s="37"/>
    </row>
    <row r="700" spans="1:14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0"/>
        <v xml:space="preserve"> </v>
      </c>
      <c r="L700" s="34"/>
      <c r="M700" s="54"/>
      <c r="N700" s="37"/>
    </row>
    <row r="701" spans="1:14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0"/>
        <v xml:space="preserve"> </v>
      </c>
      <c r="L701" s="34"/>
      <c r="M701" s="54"/>
      <c r="N701" s="37"/>
    </row>
    <row r="702" spans="1:14" x14ac:dyDescent="0.3">
      <c r="A702" s="2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0"/>
        <v xml:space="preserve"> </v>
      </c>
      <c r="L702" s="34"/>
      <c r="M702" s="54"/>
      <c r="N702" s="37"/>
    </row>
    <row r="703" spans="1:14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0"/>
        <v xml:space="preserve"> </v>
      </c>
      <c r="L703" s="34"/>
      <c r="M703" s="54"/>
      <c r="N703" s="37"/>
    </row>
    <row r="704" spans="1:14" x14ac:dyDescent="0.3">
      <c r="A704" s="27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0"/>
        <v xml:space="preserve"> </v>
      </c>
      <c r="L704" s="34"/>
      <c r="M704" s="54"/>
      <c r="N704" s="37"/>
    </row>
    <row r="705" spans="1:14" x14ac:dyDescent="0.3">
      <c r="A705" s="2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10"/>
        <v xml:space="preserve"> </v>
      </c>
      <c r="L705" s="34"/>
      <c r="M705" s="54"/>
      <c r="N705" s="37"/>
    </row>
    <row r="706" spans="1:14" x14ac:dyDescent="0.3">
      <c r="A706" s="2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10"/>
        <v xml:space="preserve"> </v>
      </c>
      <c r="L706" s="34"/>
      <c r="M706" s="54"/>
      <c r="N706" s="37"/>
    </row>
    <row r="707" spans="1:14" x14ac:dyDescent="0.3">
      <c r="A707" s="26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10"/>
        <v xml:space="preserve"> </v>
      </c>
      <c r="L707" s="34"/>
      <c r="M707" s="54"/>
      <c r="N707" s="37"/>
    </row>
    <row r="708" spans="1:14" x14ac:dyDescent="0.3">
      <c r="A708" s="2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10"/>
        <v xml:space="preserve"> </v>
      </c>
      <c r="L708" s="34"/>
      <c r="M708" s="54"/>
      <c r="N708" s="37"/>
    </row>
    <row r="709" spans="1:14" x14ac:dyDescent="0.3">
      <c r="A709" s="2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10"/>
        <v xml:space="preserve"> </v>
      </c>
      <c r="L709" s="34"/>
      <c r="M709" s="54"/>
      <c r="N709" s="37"/>
    </row>
    <row r="710" spans="1:14" ht="13.5" thickBot="1" x14ac:dyDescent="0.35">
      <c r="A710" s="30"/>
      <c r="B710" s="42"/>
      <c r="C710" s="72"/>
      <c r="D710" s="31"/>
      <c r="E710" s="32"/>
      <c r="F710" s="21"/>
      <c r="G710" s="40"/>
      <c r="H710" s="52"/>
      <c r="I710" s="46"/>
      <c r="J710" s="22"/>
      <c r="K710" s="23" t="str">
        <f>IF(I710,IF(ISNUMBER(J710),J710*I710," ")," ")</f>
        <v xml:space="preserve"> </v>
      </c>
      <c r="L710" s="35"/>
      <c r="M710" s="55"/>
      <c r="N710" s="38"/>
    </row>
  </sheetData>
  <mergeCells count="3">
    <mergeCell ref="L2:L4"/>
    <mergeCell ref="A3:C3"/>
    <mergeCell ref="A4:C4"/>
  </mergeCells>
  <hyperlinks>
    <hyperlink ref="G4" r:id="rId1" xr:uid="{DB62B7E2-0CAB-494D-BB77-5D8BC3C3AF65}"/>
    <hyperlink ref="G3" r:id="rId2" xr:uid="{CFA92C22-FAC1-4DA1-B4EA-4EB069B72447}"/>
    <hyperlink ref="G7" r:id="rId3" xr:uid="{F9B252D1-D766-47FF-B3EF-3E477493C36A}"/>
    <hyperlink ref="G8" r:id="rId4" xr:uid="{B56CCACC-4D32-4F92-BAE5-B21E2B8EA2DF}"/>
    <hyperlink ref="G9" r:id="rId5" xr:uid="{340ECE83-EA11-4AA0-886C-2FC3ED283362}"/>
    <hyperlink ref="G10" r:id="rId6" xr:uid="{C6D36BAB-3E44-418C-97BD-AECD82019D5B}"/>
    <hyperlink ref="G11" r:id="rId7" xr:uid="{15D2FAF3-BB41-4552-8888-81BDEE24D521}"/>
    <hyperlink ref="G12" r:id="rId8" xr:uid="{24ED6290-A41C-40AA-B641-0A364AEA7DA3}"/>
    <hyperlink ref="G13" r:id="rId9" xr:uid="{BB2E91EF-94F4-4AC8-8C1B-E21B99E4E3C9}"/>
  </hyperlinks>
  <pageMargins left="0.7" right="0.7" top="0.75" bottom="0.75" header="0.3" footer="0.3"/>
  <drawing r:id="rId1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C70F5-98DA-4AE9-9E31-9F3365A7C257}">
  <dimension ref="A1:CT1301"/>
  <sheetViews>
    <sheetView topLeftCell="A2" workbookViewId="0">
      <selection activeCell="R52" sqref="R52"/>
    </sheetView>
  </sheetViews>
  <sheetFormatPr defaultColWidth="9.1796875" defaultRowHeight="13" x14ac:dyDescent="0.3"/>
  <cols>
    <col min="1" max="1" width="9.54296875" style="2" customWidth="1"/>
    <col min="2" max="2" width="15.6328125" style="2" customWidth="1"/>
    <col min="3" max="3" width="13.54296875" style="2" customWidth="1"/>
    <col min="4" max="4" width="12.7265625" style="2" customWidth="1"/>
    <col min="5" max="5" width="7.26953125" style="2" customWidth="1"/>
    <col min="6" max="6" width="21" style="3" bestFit="1" customWidth="1"/>
    <col min="7" max="7" width="44" style="48" customWidth="1"/>
    <col min="8" max="8" width="3.36328125" style="50" customWidth="1"/>
    <col min="9" max="9" width="6.90625" style="43" customWidth="1"/>
    <col min="10" max="10" width="11" style="4" customWidth="1"/>
    <col min="11" max="11" width="0.36328125" style="4" customWidth="1"/>
    <col min="12" max="12" width="0.7265625" style="8" customWidth="1"/>
    <col min="13" max="13" width="11.36328125" style="75" customWidth="1"/>
    <col min="14" max="14" width="0.26953125" style="5" customWidth="1"/>
    <col min="15" max="16" width="9.1796875" style="8"/>
    <col min="17" max="17" width="19.7265625" style="8" customWidth="1"/>
    <col min="18" max="18" width="52.54296875" style="8" customWidth="1"/>
    <col min="19" max="19" width="12.26953125" style="8" customWidth="1"/>
    <col min="20" max="16384" width="9.1796875" style="8"/>
  </cols>
  <sheetData>
    <row r="1" spans="1:98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</row>
    <row r="2" spans="1:98" ht="10" customHeight="1" x14ac:dyDescent="0.3">
      <c r="A2" s="136" t="s">
        <v>455</v>
      </c>
      <c r="B2" s="133" t="s">
        <v>471</v>
      </c>
      <c r="C2" s="133"/>
      <c r="D2" s="133"/>
      <c r="E2" s="133"/>
      <c r="G2" s="57" t="s">
        <v>9</v>
      </c>
      <c r="I2" s="44"/>
      <c r="J2" s="8"/>
      <c r="K2" s="8"/>
      <c r="L2" s="120"/>
      <c r="O2" s="77"/>
      <c r="P2" s="77"/>
      <c r="Q2" s="77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  <c r="CQ2" s="10"/>
      <c r="CR2" s="10"/>
      <c r="CS2" s="10"/>
      <c r="CT2" s="10"/>
    </row>
    <row r="3" spans="1:98" ht="15" customHeight="1" x14ac:dyDescent="0.3">
      <c r="A3" s="136"/>
      <c r="B3" s="133"/>
      <c r="C3" s="133"/>
      <c r="D3" s="133"/>
      <c r="E3" s="133"/>
      <c r="F3" s="7"/>
      <c r="G3" s="59" t="s">
        <v>10</v>
      </c>
      <c r="H3" s="58"/>
      <c r="I3" s="44"/>
      <c r="J3" s="19"/>
      <c r="K3" s="20"/>
      <c r="L3" s="120"/>
      <c r="M3" s="78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</row>
    <row r="4" spans="1:98" ht="12.75" customHeight="1" thickBot="1" x14ac:dyDescent="0.35">
      <c r="A4" s="136"/>
      <c r="B4" s="133"/>
      <c r="C4" s="133"/>
      <c r="D4" s="133"/>
      <c r="E4" s="133"/>
      <c r="F4" s="7"/>
      <c r="G4" s="60" t="s">
        <v>6</v>
      </c>
      <c r="H4" s="7"/>
      <c r="I4" s="44"/>
      <c r="J4" s="8"/>
      <c r="K4" s="8"/>
      <c r="L4" s="120"/>
      <c r="M4" s="78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  <c r="CQ4" s="10"/>
      <c r="CR4" s="10"/>
      <c r="CS4" s="10"/>
      <c r="CT4" s="10"/>
    </row>
    <row r="5" spans="1:98" ht="5.15" hidden="1" customHeight="1" x14ac:dyDescent="0.3">
      <c r="A5" s="9"/>
      <c r="B5" s="9"/>
      <c r="C5" s="69"/>
      <c r="D5" s="9"/>
      <c r="E5" s="9"/>
      <c r="M5" s="78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  <c r="CQ5" s="10"/>
      <c r="CR5" s="10"/>
      <c r="CS5" s="10"/>
      <c r="CT5" s="10"/>
    </row>
    <row r="6" spans="1:98" s="11" customFormat="1" ht="50.25" customHeight="1" thickBot="1" x14ac:dyDescent="0.35">
      <c r="A6" s="24" t="s">
        <v>189</v>
      </c>
      <c r="B6" s="24" t="s">
        <v>472</v>
      </c>
      <c r="C6" s="24" t="s">
        <v>406</v>
      </c>
      <c r="D6" s="24" t="s">
        <v>191</v>
      </c>
      <c r="E6" s="25" t="s">
        <v>192</v>
      </c>
      <c r="F6" s="13" t="s">
        <v>84</v>
      </c>
      <c r="G6" s="14" t="s">
        <v>85</v>
      </c>
      <c r="H6" s="47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80" t="s">
        <v>2</v>
      </c>
      <c r="N6" s="36" t="s">
        <v>7</v>
      </c>
      <c r="P6" s="81"/>
    </row>
    <row r="7" spans="1:98" ht="12.75" customHeight="1" x14ac:dyDescent="0.3">
      <c r="A7" s="41"/>
      <c r="B7" s="71"/>
      <c r="C7" s="71"/>
      <c r="D7" s="28"/>
      <c r="E7" s="29"/>
      <c r="F7" s="56"/>
      <c r="G7" s="63"/>
      <c r="H7" s="51"/>
      <c r="I7" s="45"/>
      <c r="J7" s="17"/>
      <c r="K7" s="18"/>
      <c r="L7" s="34"/>
      <c r="M7" s="82"/>
      <c r="N7" s="37"/>
    </row>
    <row r="8" spans="1:98" ht="12.75" customHeight="1" x14ac:dyDescent="0.3">
      <c r="A8" s="67"/>
      <c r="B8" s="127" t="s">
        <v>309</v>
      </c>
      <c r="C8" s="127"/>
      <c r="D8" s="128"/>
      <c r="E8" s="62">
        <v>100</v>
      </c>
      <c r="F8" s="56"/>
      <c r="G8" s="63"/>
      <c r="H8" s="51"/>
      <c r="I8" s="45"/>
      <c r="J8" s="17"/>
      <c r="K8" s="18"/>
      <c r="L8" s="34"/>
      <c r="M8" s="82"/>
      <c r="N8" s="37"/>
    </row>
    <row r="9" spans="1:98" ht="12.75" customHeight="1" x14ac:dyDescent="0.3">
      <c r="A9" s="41"/>
      <c r="B9" s="71"/>
      <c r="C9" s="71"/>
      <c r="D9" s="28"/>
      <c r="E9" s="29"/>
      <c r="F9" s="56"/>
      <c r="G9" s="63"/>
      <c r="H9" s="51"/>
      <c r="I9" s="45"/>
      <c r="J9" s="17"/>
      <c r="K9" s="18"/>
      <c r="L9" s="34"/>
      <c r="M9" s="82"/>
      <c r="N9" s="37"/>
    </row>
    <row r="10" spans="1:98" ht="12.75" customHeight="1" x14ac:dyDescent="0.3">
      <c r="A10" s="68" t="s">
        <v>26</v>
      </c>
      <c r="B10" s="68" t="s">
        <v>26</v>
      </c>
      <c r="C10" s="71" t="s">
        <v>463</v>
      </c>
      <c r="D10" s="89">
        <v>0.5</v>
      </c>
      <c r="E10" s="62">
        <v>1.1000000000000001</v>
      </c>
      <c r="F10" s="56"/>
      <c r="G10" s="39"/>
      <c r="H10" s="51"/>
      <c r="I10" s="45"/>
      <c r="J10" s="17"/>
      <c r="K10" s="18" t="str">
        <f t="shared" ref="K10:K13" si="0">IF(I10,IF(ISNUMBER(J10),J10*I10," ")," ")</f>
        <v xml:space="preserve"> </v>
      </c>
      <c r="L10" s="91"/>
      <c r="M10" s="82"/>
      <c r="N10" s="37"/>
    </row>
    <row r="11" spans="1:98" ht="12.75" customHeight="1" x14ac:dyDescent="0.3">
      <c r="A11" s="67"/>
      <c r="B11" s="68"/>
      <c r="C11" s="71"/>
      <c r="D11" s="28"/>
      <c r="E11" s="29"/>
      <c r="F11" s="98" t="s">
        <v>464</v>
      </c>
      <c r="G11" s="64" t="s">
        <v>465</v>
      </c>
      <c r="H11" s="51" t="s">
        <v>11</v>
      </c>
      <c r="I11" s="97">
        <f>_xlfn.CEILING.MATH(E8/25)</f>
        <v>4</v>
      </c>
      <c r="J11" s="17">
        <v>188.18</v>
      </c>
      <c r="K11" s="18">
        <f t="shared" si="0"/>
        <v>752.72</v>
      </c>
      <c r="L11" s="91"/>
      <c r="M11" s="82"/>
      <c r="N11" s="37"/>
    </row>
    <row r="12" spans="1:98" ht="12.75" customHeight="1" x14ac:dyDescent="0.3">
      <c r="A12" s="27"/>
      <c r="B12" s="68"/>
      <c r="C12" s="71"/>
      <c r="D12" s="28"/>
      <c r="E12" s="29"/>
      <c r="F12" s="98" t="s">
        <v>205</v>
      </c>
      <c r="G12" s="64" t="s">
        <v>206</v>
      </c>
      <c r="H12" s="51" t="s">
        <v>11</v>
      </c>
      <c r="I12" s="45">
        <f>E8/10</f>
        <v>10</v>
      </c>
      <c r="J12" s="17">
        <v>674.51</v>
      </c>
      <c r="K12" s="18">
        <f t="shared" si="0"/>
        <v>6745.1</v>
      </c>
      <c r="L12" s="34"/>
      <c r="M12" s="82"/>
      <c r="N12" s="37"/>
    </row>
    <row r="13" spans="1:98" ht="12.75" customHeight="1" x14ac:dyDescent="0.3">
      <c r="A13" s="27"/>
      <c r="B13" s="41"/>
      <c r="C13" s="71"/>
      <c r="D13" s="28"/>
      <c r="E13" s="29"/>
      <c r="F13" s="98" t="s">
        <v>209</v>
      </c>
      <c r="G13" s="64" t="s">
        <v>210</v>
      </c>
      <c r="H13" s="51" t="s">
        <v>11</v>
      </c>
      <c r="I13" s="45">
        <f>E8*E10/D10</f>
        <v>220.00000000000003</v>
      </c>
      <c r="J13" s="17">
        <v>489.36</v>
      </c>
      <c r="K13" s="18">
        <f t="shared" si="0"/>
        <v>107659.20000000001</v>
      </c>
      <c r="L13" s="34"/>
      <c r="M13" s="82"/>
      <c r="N13" s="37"/>
    </row>
    <row r="14" spans="1:98" ht="12.75" customHeight="1" x14ac:dyDescent="0.3">
      <c r="A14" s="71"/>
      <c r="B14" s="71"/>
      <c r="C14" s="71"/>
      <c r="D14" s="28"/>
      <c r="E14" s="29"/>
      <c r="F14" s="56"/>
      <c r="G14" s="64"/>
      <c r="H14" s="51"/>
      <c r="I14" s="45"/>
      <c r="J14" s="17"/>
      <c r="K14" s="18"/>
      <c r="L14" s="34"/>
      <c r="M14" s="82"/>
      <c r="N14" s="37"/>
    </row>
    <row r="15" spans="1:98" ht="12.75" customHeight="1" x14ac:dyDescent="0.3">
      <c r="A15" s="67"/>
      <c r="B15" s="127" t="s">
        <v>309</v>
      </c>
      <c r="C15" s="127"/>
      <c r="D15" s="128"/>
      <c r="E15" s="62">
        <v>100</v>
      </c>
      <c r="F15" s="56"/>
      <c r="G15" s="63"/>
      <c r="H15" s="51"/>
      <c r="I15" s="45"/>
      <c r="J15" s="17"/>
      <c r="K15" s="18"/>
      <c r="L15" s="34"/>
      <c r="M15" s="82"/>
      <c r="N15" s="37"/>
    </row>
    <row r="16" spans="1:98" ht="12.75" customHeight="1" x14ac:dyDescent="0.3">
      <c r="A16" s="41"/>
      <c r="B16" s="71"/>
      <c r="C16" s="71"/>
      <c r="D16" s="28"/>
      <c r="E16" s="29"/>
      <c r="F16" s="56"/>
      <c r="G16" s="63"/>
      <c r="H16" s="51"/>
      <c r="I16" s="45"/>
      <c r="J16" s="17"/>
      <c r="K16" s="18"/>
      <c r="L16" s="34"/>
      <c r="M16" s="82"/>
      <c r="N16" s="37"/>
    </row>
    <row r="17" spans="1:14" ht="12.75" customHeight="1" x14ac:dyDescent="0.3">
      <c r="A17" s="68" t="s">
        <v>26</v>
      </c>
      <c r="B17" s="68" t="s">
        <v>211</v>
      </c>
      <c r="C17" s="71" t="s">
        <v>463</v>
      </c>
      <c r="D17" s="89">
        <v>0.5</v>
      </c>
      <c r="E17" s="62">
        <v>1.1000000000000001</v>
      </c>
      <c r="F17" s="56"/>
      <c r="G17" s="39"/>
      <c r="H17" s="51"/>
      <c r="I17" s="45"/>
      <c r="J17" s="17"/>
      <c r="K17" s="18"/>
      <c r="L17" s="34"/>
      <c r="M17" s="82"/>
      <c r="N17" s="37"/>
    </row>
    <row r="18" spans="1:14" ht="12.75" customHeight="1" x14ac:dyDescent="0.3">
      <c r="A18" s="67"/>
      <c r="B18" s="68"/>
      <c r="C18" s="71"/>
      <c r="D18" s="28"/>
      <c r="E18" s="29"/>
      <c r="F18" s="98" t="s">
        <v>464</v>
      </c>
      <c r="G18" s="64" t="s">
        <v>465</v>
      </c>
      <c r="H18" s="51" t="s">
        <v>11</v>
      </c>
      <c r="I18" s="97">
        <f>_xlfn.CEILING.MATH(E15/25)</f>
        <v>4</v>
      </c>
      <c r="J18" s="17">
        <v>22602.1</v>
      </c>
      <c r="K18" s="18"/>
      <c r="L18" s="34"/>
      <c r="M18" s="82"/>
      <c r="N18" s="37"/>
    </row>
    <row r="19" spans="1:14" ht="12.75" customHeight="1" x14ac:dyDescent="0.3">
      <c r="A19" s="27"/>
      <c r="B19" s="68"/>
      <c r="C19" s="71"/>
      <c r="D19" s="28"/>
      <c r="E19" s="29"/>
      <c r="F19" s="98" t="s">
        <v>218</v>
      </c>
      <c r="G19" s="64" t="s">
        <v>219</v>
      </c>
      <c r="H19" s="51" t="s">
        <v>11</v>
      </c>
      <c r="I19" s="45">
        <f>E15/10</f>
        <v>10</v>
      </c>
      <c r="J19" s="17">
        <v>549.17999999999995</v>
      </c>
      <c r="K19" s="18"/>
      <c r="L19" s="34"/>
      <c r="M19" s="82"/>
      <c r="N19" s="37"/>
    </row>
    <row r="20" spans="1:14" ht="12.75" customHeight="1" x14ac:dyDescent="0.3">
      <c r="A20" s="27"/>
      <c r="B20" s="41"/>
      <c r="C20" s="71"/>
      <c r="D20" s="28"/>
      <c r="E20" s="29"/>
      <c r="F20" s="98" t="s">
        <v>220</v>
      </c>
      <c r="G20" s="64" t="s">
        <v>221</v>
      </c>
      <c r="H20" s="51" t="s">
        <v>11</v>
      </c>
      <c r="I20" s="45">
        <f>E15*E17/D17</f>
        <v>220.00000000000003</v>
      </c>
      <c r="J20" s="17">
        <v>421.07</v>
      </c>
      <c r="K20" s="18"/>
      <c r="L20" s="34"/>
      <c r="M20" s="82"/>
      <c r="N20" s="37"/>
    </row>
    <row r="21" spans="1:14" ht="12.75" customHeight="1" x14ac:dyDescent="0.3">
      <c r="A21" s="109"/>
      <c r="B21" s="105"/>
      <c r="C21" s="71"/>
      <c r="D21" s="28"/>
      <c r="E21" s="29"/>
      <c r="F21" s="98"/>
      <c r="G21" s="64"/>
      <c r="H21" s="51"/>
      <c r="I21" s="45"/>
      <c r="J21" s="17"/>
      <c r="K21" s="18"/>
      <c r="L21" s="34"/>
      <c r="M21" s="82"/>
      <c r="N21" s="37"/>
    </row>
    <row r="22" spans="1:14" ht="12.75" customHeight="1" x14ac:dyDescent="0.3">
      <c r="A22" s="67"/>
      <c r="B22" s="127" t="s">
        <v>309</v>
      </c>
      <c r="C22" s="127"/>
      <c r="D22" s="128"/>
      <c r="E22" s="62">
        <v>100</v>
      </c>
      <c r="F22" s="56"/>
      <c r="G22" s="63"/>
      <c r="H22" s="51"/>
      <c r="I22" s="45"/>
      <c r="J22" s="17"/>
      <c r="K22" s="18"/>
      <c r="L22" s="34"/>
      <c r="M22" s="82"/>
      <c r="N22" s="37"/>
    </row>
    <row r="23" spans="1:14" ht="12.75" customHeight="1" x14ac:dyDescent="0.3">
      <c r="A23" s="41"/>
      <c r="B23" s="71"/>
      <c r="C23" s="71"/>
      <c r="D23" s="28"/>
      <c r="E23" s="29"/>
      <c r="F23" s="56"/>
      <c r="G23" s="63"/>
      <c r="H23" s="51"/>
      <c r="I23" s="45"/>
      <c r="J23" s="17"/>
      <c r="K23" s="18"/>
      <c r="L23" s="34"/>
      <c r="M23" s="82"/>
      <c r="N23" s="37"/>
    </row>
    <row r="24" spans="1:14" ht="12.75" customHeight="1" x14ac:dyDescent="0.3">
      <c r="A24" s="68" t="s">
        <v>26</v>
      </c>
      <c r="B24" s="68" t="s">
        <v>222</v>
      </c>
      <c r="C24" s="71" t="s">
        <v>463</v>
      </c>
      <c r="D24" s="89">
        <v>0.5</v>
      </c>
      <c r="E24" s="62">
        <v>1.1000000000000001</v>
      </c>
      <c r="F24" s="56"/>
      <c r="G24" s="39"/>
      <c r="H24" s="51"/>
      <c r="I24" s="45"/>
      <c r="J24" s="17"/>
      <c r="K24" s="18"/>
      <c r="L24" s="34"/>
      <c r="M24" s="82"/>
      <c r="N24" s="37"/>
    </row>
    <row r="25" spans="1:14" ht="12.75" customHeight="1" x14ac:dyDescent="0.3">
      <c r="A25" s="67"/>
      <c r="B25" s="68"/>
      <c r="C25" s="71"/>
      <c r="D25" s="28"/>
      <c r="E25" s="29"/>
      <c r="F25" s="98" t="s">
        <v>464</v>
      </c>
      <c r="G25" s="64" t="s">
        <v>465</v>
      </c>
      <c r="H25" s="51" t="s">
        <v>11</v>
      </c>
      <c r="I25" s="97">
        <f>_xlfn.CEILING.MATH(E22/25)</f>
        <v>4</v>
      </c>
      <c r="J25" s="17">
        <v>22602.1</v>
      </c>
      <c r="K25" s="18"/>
      <c r="L25" s="34"/>
      <c r="M25" s="82"/>
      <c r="N25" s="37"/>
    </row>
    <row r="26" spans="1:14" ht="12.75" customHeight="1" x14ac:dyDescent="0.3">
      <c r="A26" s="27"/>
      <c r="B26" s="68"/>
      <c r="C26" s="71"/>
      <c r="D26" s="28"/>
      <c r="E26" s="29"/>
      <c r="F26" s="98" t="s">
        <v>299</v>
      </c>
      <c r="G26" s="64" t="s">
        <v>300</v>
      </c>
      <c r="H26" s="51" t="s">
        <v>11</v>
      </c>
      <c r="I26" s="45">
        <f>E22/10</f>
        <v>10</v>
      </c>
      <c r="J26" s="17">
        <v>549.20000000000005</v>
      </c>
      <c r="K26" s="18"/>
      <c r="L26" s="34"/>
      <c r="M26" s="82" t="s">
        <v>12</v>
      </c>
      <c r="N26" s="37"/>
    </row>
    <row r="27" spans="1:14" ht="12.75" customHeight="1" x14ac:dyDescent="0.3">
      <c r="A27" s="27"/>
      <c r="B27" s="41"/>
      <c r="C27" s="71"/>
      <c r="D27" s="28"/>
      <c r="E27" s="29"/>
      <c r="F27" s="98" t="s">
        <v>229</v>
      </c>
      <c r="G27" s="64" t="s">
        <v>230</v>
      </c>
      <c r="H27" s="51" t="s">
        <v>11</v>
      </c>
      <c r="I27" s="45">
        <f>E22*E24/D24</f>
        <v>220.00000000000003</v>
      </c>
      <c r="J27" s="17">
        <v>434.74</v>
      </c>
      <c r="K27" s="18"/>
      <c r="L27" s="34"/>
      <c r="M27" s="82"/>
      <c r="N27" s="37"/>
    </row>
    <row r="28" spans="1:14" ht="12.75" customHeight="1" x14ac:dyDescent="0.3">
      <c r="A28" s="109"/>
      <c r="B28" s="105"/>
      <c r="C28" s="71"/>
      <c r="D28" s="28"/>
      <c r="E28" s="29"/>
      <c r="F28" s="98"/>
      <c r="G28" s="64"/>
      <c r="H28" s="51"/>
      <c r="I28" s="45"/>
      <c r="J28" s="17"/>
      <c r="K28" s="18"/>
      <c r="L28" s="34"/>
      <c r="M28" s="82"/>
      <c r="N28" s="37"/>
    </row>
    <row r="29" spans="1:14" ht="12.75" customHeight="1" x14ac:dyDescent="0.3">
      <c r="A29" s="109"/>
      <c r="B29" s="105"/>
      <c r="C29" s="71"/>
      <c r="D29" s="28"/>
      <c r="E29" s="29"/>
      <c r="F29" s="98"/>
      <c r="G29" s="64"/>
      <c r="H29" s="51"/>
      <c r="I29" s="45"/>
      <c r="J29" s="17"/>
      <c r="K29" s="18"/>
      <c r="L29" s="34"/>
      <c r="M29" s="82"/>
      <c r="N29" s="37"/>
    </row>
    <row r="30" spans="1:14" ht="12.75" customHeight="1" x14ac:dyDescent="0.3">
      <c r="A30" s="109"/>
      <c r="B30" s="105"/>
      <c r="C30" s="71"/>
      <c r="D30" s="28"/>
      <c r="E30" s="29"/>
      <c r="F30" s="98"/>
      <c r="G30" s="64"/>
      <c r="H30" s="51"/>
      <c r="I30" s="45"/>
      <c r="J30" s="17"/>
      <c r="K30" s="18"/>
      <c r="L30" s="34"/>
      <c r="M30" s="82"/>
      <c r="N30" s="37"/>
    </row>
    <row r="31" spans="1:14" ht="12.75" customHeight="1" x14ac:dyDescent="0.3">
      <c r="A31" s="109"/>
      <c r="B31" s="127" t="s">
        <v>309</v>
      </c>
      <c r="C31" s="127"/>
      <c r="D31" s="128"/>
      <c r="E31" s="62">
        <v>100</v>
      </c>
      <c r="F31" s="98"/>
      <c r="G31" s="64"/>
      <c r="H31" s="51"/>
      <c r="I31" s="45"/>
      <c r="J31" s="17"/>
      <c r="K31" s="18"/>
      <c r="L31" s="34"/>
      <c r="M31" s="82"/>
      <c r="N31" s="37"/>
    </row>
    <row r="32" spans="1:14" ht="12.75" customHeight="1" x14ac:dyDescent="0.3">
      <c r="A32" s="84"/>
      <c r="B32" s="71"/>
      <c r="C32" s="71"/>
      <c r="D32" s="28"/>
      <c r="E32" s="29"/>
      <c r="F32" s="56"/>
      <c r="G32" s="64"/>
      <c r="H32" s="51"/>
      <c r="I32" s="45"/>
      <c r="J32" s="17"/>
      <c r="K32" s="18"/>
      <c r="L32" s="34"/>
      <c r="M32" s="82"/>
      <c r="N32" s="37"/>
    </row>
    <row r="33" spans="1:14" ht="12.75" customHeight="1" x14ac:dyDescent="0.3">
      <c r="A33" s="68" t="s">
        <v>26</v>
      </c>
      <c r="B33" s="68" t="s">
        <v>26</v>
      </c>
      <c r="C33" s="71" t="s">
        <v>460</v>
      </c>
      <c r="D33" s="89">
        <v>0.5</v>
      </c>
      <c r="E33" s="62">
        <v>1.1000000000000001</v>
      </c>
      <c r="F33" s="56"/>
      <c r="G33" s="39"/>
      <c r="H33" s="51"/>
      <c r="I33" s="45"/>
      <c r="J33" s="17"/>
      <c r="K33" s="18"/>
      <c r="L33" s="34"/>
      <c r="M33" s="82"/>
      <c r="N33" s="37"/>
    </row>
    <row r="34" spans="1:14" ht="12.75" customHeight="1" x14ac:dyDescent="0.3">
      <c r="A34" s="67"/>
      <c r="B34" s="68"/>
      <c r="C34" s="71"/>
      <c r="D34" s="28"/>
      <c r="E34" s="29"/>
      <c r="F34" s="98" t="s">
        <v>302</v>
      </c>
      <c r="G34" s="64" t="s">
        <v>303</v>
      </c>
      <c r="H34" s="51" t="s">
        <v>11</v>
      </c>
      <c r="I34" s="97">
        <f>_xlfn.CEILING.MATH(E31/42)</f>
        <v>3</v>
      </c>
      <c r="J34" s="17">
        <v>21665.439999999999</v>
      </c>
      <c r="K34" s="18"/>
      <c r="L34" s="34"/>
      <c r="M34" s="82"/>
      <c r="N34" s="37"/>
    </row>
    <row r="35" spans="1:14" ht="12.75" customHeight="1" x14ac:dyDescent="0.3">
      <c r="A35" s="27"/>
      <c r="B35" s="68"/>
      <c r="C35" s="71"/>
      <c r="D35" s="28"/>
      <c r="E35" s="29"/>
      <c r="F35" s="98" t="s">
        <v>205</v>
      </c>
      <c r="G35" s="64" t="s">
        <v>206</v>
      </c>
      <c r="H35" s="51" t="s">
        <v>11</v>
      </c>
      <c r="I35" s="45">
        <f>E31/10</f>
        <v>10</v>
      </c>
      <c r="J35" s="17"/>
      <c r="K35" s="18"/>
      <c r="L35" s="34"/>
      <c r="M35" s="82"/>
      <c r="N35" s="37"/>
    </row>
    <row r="36" spans="1:14" ht="12.75" customHeight="1" x14ac:dyDescent="0.3">
      <c r="A36" s="27"/>
      <c r="B36" s="41"/>
      <c r="C36" s="71"/>
      <c r="D36" s="28"/>
      <c r="E36" s="29"/>
      <c r="F36" s="98" t="s">
        <v>209</v>
      </c>
      <c r="G36" s="64" t="s">
        <v>210</v>
      </c>
      <c r="H36" s="51" t="s">
        <v>11</v>
      </c>
      <c r="I36" s="45">
        <f>E31*E33/D33</f>
        <v>220.00000000000003</v>
      </c>
      <c r="J36" s="17"/>
      <c r="K36" s="18"/>
      <c r="L36" s="34"/>
      <c r="M36" s="82"/>
      <c r="N36" s="37"/>
    </row>
    <row r="37" spans="1:14" ht="12.75" customHeight="1" x14ac:dyDescent="0.3">
      <c r="A37" s="71"/>
      <c r="B37" s="71"/>
      <c r="C37" s="71"/>
      <c r="D37" s="28"/>
      <c r="E37" s="29"/>
      <c r="F37" s="56"/>
      <c r="G37" s="64"/>
      <c r="H37" s="51"/>
      <c r="I37" s="45"/>
      <c r="J37" s="17"/>
      <c r="K37" s="18"/>
      <c r="L37" s="34"/>
      <c r="M37" s="82"/>
      <c r="N37" s="37"/>
    </row>
    <row r="38" spans="1:14" ht="12.75" customHeight="1" x14ac:dyDescent="0.3">
      <c r="A38" s="67"/>
      <c r="B38" s="127" t="s">
        <v>309</v>
      </c>
      <c r="C38" s="127"/>
      <c r="D38" s="128"/>
      <c r="E38" s="62">
        <v>100</v>
      </c>
      <c r="F38" s="56"/>
      <c r="G38" s="63"/>
      <c r="H38" s="51"/>
      <c r="I38" s="45"/>
      <c r="J38" s="17"/>
      <c r="K38" s="18"/>
      <c r="L38" s="34"/>
      <c r="M38" s="82"/>
      <c r="N38" s="37"/>
    </row>
    <row r="39" spans="1:14" ht="12.75" customHeight="1" x14ac:dyDescent="0.3">
      <c r="A39" s="41"/>
      <c r="B39" s="71"/>
      <c r="C39" s="71"/>
      <c r="D39" s="28"/>
      <c r="E39" s="29"/>
      <c r="F39" s="56"/>
      <c r="G39" s="63"/>
      <c r="H39" s="51"/>
      <c r="I39" s="45"/>
      <c r="J39" s="17"/>
      <c r="K39" s="18"/>
      <c r="L39" s="34"/>
      <c r="M39" s="82"/>
      <c r="N39" s="37"/>
    </row>
    <row r="40" spans="1:14" ht="12.75" customHeight="1" x14ac:dyDescent="0.3">
      <c r="A40" s="68" t="s">
        <v>26</v>
      </c>
      <c r="B40" s="68" t="s">
        <v>211</v>
      </c>
      <c r="C40" s="71" t="s">
        <v>460</v>
      </c>
      <c r="D40" s="89">
        <v>0.5</v>
      </c>
      <c r="E40" s="62">
        <v>1.1000000000000001</v>
      </c>
      <c r="F40" s="56"/>
      <c r="G40" s="39"/>
      <c r="H40" s="51"/>
      <c r="I40" s="45"/>
      <c r="J40" s="17"/>
      <c r="K40" s="18"/>
      <c r="L40" s="34"/>
      <c r="M40" s="82"/>
      <c r="N40" s="37"/>
    </row>
    <row r="41" spans="1:14" ht="12.75" customHeight="1" x14ac:dyDescent="0.3">
      <c r="A41" s="67"/>
      <c r="B41" s="68"/>
      <c r="C41" s="71"/>
      <c r="D41" s="28"/>
      <c r="E41" s="29"/>
      <c r="F41" s="98" t="s">
        <v>302</v>
      </c>
      <c r="G41" s="64" t="s">
        <v>303</v>
      </c>
      <c r="H41" s="51" t="s">
        <v>11</v>
      </c>
      <c r="I41" s="97">
        <f>_xlfn.CEILING.MATH(E38/42)</f>
        <v>3</v>
      </c>
      <c r="J41" s="17">
        <v>21665.439999999999</v>
      </c>
      <c r="K41" s="18"/>
      <c r="L41" s="34"/>
      <c r="M41" s="82"/>
      <c r="N41" s="37"/>
    </row>
    <row r="42" spans="1:14" ht="12.75" customHeight="1" x14ac:dyDescent="0.3">
      <c r="A42" s="27"/>
      <c r="B42" s="68"/>
      <c r="C42" s="71"/>
      <c r="D42" s="28"/>
      <c r="E42" s="29"/>
      <c r="F42" s="98" t="s">
        <v>218</v>
      </c>
      <c r="G42" s="64" t="s">
        <v>219</v>
      </c>
      <c r="H42" s="51" t="s">
        <v>11</v>
      </c>
      <c r="I42" s="45">
        <f>E38/10</f>
        <v>10</v>
      </c>
      <c r="J42" s="17">
        <v>549.17999999999995</v>
      </c>
      <c r="K42" s="18"/>
      <c r="L42" s="34"/>
      <c r="M42" s="82"/>
      <c r="N42" s="37"/>
    </row>
    <row r="43" spans="1:14" ht="12.75" customHeight="1" x14ac:dyDescent="0.3">
      <c r="A43" s="27"/>
      <c r="B43" s="41"/>
      <c r="C43" s="71"/>
      <c r="D43" s="28"/>
      <c r="E43" s="29"/>
      <c r="F43" s="98" t="s">
        <v>220</v>
      </c>
      <c r="G43" s="64" t="s">
        <v>221</v>
      </c>
      <c r="H43" s="51" t="s">
        <v>11</v>
      </c>
      <c r="I43" s="45">
        <f>E38*E40/D40</f>
        <v>220.00000000000003</v>
      </c>
      <c r="J43" s="17">
        <v>421.07</v>
      </c>
      <c r="K43" s="18"/>
      <c r="L43" s="34"/>
      <c r="M43" s="82"/>
      <c r="N43" s="37"/>
    </row>
    <row r="44" spans="1:14" ht="12.75" customHeight="1" x14ac:dyDescent="0.3">
      <c r="A44" s="109"/>
      <c r="B44" s="105"/>
      <c r="C44" s="71"/>
      <c r="D44" s="28"/>
      <c r="E44" s="29"/>
      <c r="F44" s="98"/>
      <c r="G44" s="64"/>
      <c r="H44" s="51"/>
      <c r="I44" s="45"/>
      <c r="J44" s="17"/>
      <c r="K44" s="18"/>
      <c r="L44" s="34"/>
      <c r="M44" s="82"/>
      <c r="N44" s="37"/>
    </row>
    <row r="45" spans="1:14" ht="12.75" customHeight="1" x14ac:dyDescent="0.3">
      <c r="A45" s="109"/>
      <c r="B45" s="127" t="s">
        <v>309</v>
      </c>
      <c r="C45" s="127"/>
      <c r="D45" s="128"/>
      <c r="E45" s="62">
        <v>100</v>
      </c>
      <c r="F45" s="98"/>
      <c r="G45" s="64"/>
      <c r="H45" s="51"/>
      <c r="I45" s="45"/>
      <c r="J45" s="17"/>
      <c r="K45" s="18"/>
      <c r="L45" s="34"/>
      <c r="M45" s="82"/>
      <c r="N45" s="37"/>
    </row>
    <row r="46" spans="1:14" ht="12.75" customHeight="1" x14ac:dyDescent="0.3">
      <c r="A46" s="109"/>
      <c r="B46" s="105"/>
      <c r="C46" s="71"/>
      <c r="D46" s="28"/>
      <c r="E46" s="29"/>
      <c r="F46" s="98"/>
      <c r="G46" s="64"/>
      <c r="H46" s="51"/>
      <c r="I46" s="45"/>
      <c r="J46" s="17"/>
      <c r="K46" s="18"/>
      <c r="L46" s="34"/>
      <c r="M46" s="82"/>
      <c r="N46" s="37"/>
    </row>
    <row r="47" spans="1:14" ht="12.75" customHeight="1" x14ac:dyDescent="0.3">
      <c r="A47" s="68" t="s">
        <v>26</v>
      </c>
      <c r="B47" s="68" t="s">
        <v>222</v>
      </c>
      <c r="C47" s="71" t="s">
        <v>460</v>
      </c>
      <c r="D47" s="89">
        <v>0.5</v>
      </c>
      <c r="E47" s="62">
        <v>1.1000000000000001</v>
      </c>
      <c r="F47" s="56"/>
      <c r="G47" s="39"/>
      <c r="H47" s="51"/>
      <c r="I47" s="45"/>
      <c r="J47" s="17"/>
      <c r="K47" s="18"/>
      <c r="L47" s="34"/>
      <c r="M47" s="82"/>
      <c r="N47" s="37"/>
    </row>
    <row r="48" spans="1:14" ht="12.75" customHeight="1" x14ac:dyDescent="0.3">
      <c r="A48" s="67"/>
      <c r="B48" s="68"/>
      <c r="C48" s="71"/>
      <c r="D48" s="28"/>
      <c r="E48" s="29"/>
      <c r="F48" s="98" t="s">
        <v>302</v>
      </c>
      <c r="G48" s="64" t="s">
        <v>303</v>
      </c>
      <c r="H48" s="51" t="s">
        <v>11</v>
      </c>
      <c r="I48" s="97">
        <f>_xlfn.CEILING.MATH(E45/42)</f>
        <v>3</v>
      </c>
      <c r="J48" s="17">
        <v>21665.439999999999</v>
      </c>
      <c r="K48" s="18"/>
      <c r="L48" s="34"/>
      <c r="M48" s="82"/>
      <c r="N48" s="37"/>
    </row>
    <row r="49" spans="1:14" ht="12.75" customHeight="1" x14ac:dyDescent="0.3">
      <c r="A49" s="27"/>
      <c r="B49" s="68"/>
      <c r="C49" s="71"/>
      <c r="D49" s="28"/>
      <c r="E49" s="29"/>
      <c r="F49" s="98" t="s">
        <v>299</v>
      </c>
      <c r="G49" s="64" t="s">
        <v>300</v>
      </c>
      <c r="H49" s="51" t="s">
        <v>11</v>
      </c>
      <c r="I49" s="45">
        <f>E45/10</f>
        <v>10</v>
      </c>
      <c r="J49" s="17">
        <v>549.20000000000005</v>
      </c>
      <c r="K49" s="18"/>
      <c r="L49" s="34"/>
      <c r="M49" s="82" t="s">
        <v>12</v>
      </c>
      <c r="N49" s="37"/>
    </row>
    <row r="50" spans="1:14" ht="12.75" customHeight="1" x14ac:dyDescent="0.3">
      <c r="A50" s="27"/>
      <c r="B50" s="41"/>
      <c r="C50" s="71"/>
      <c r="D50" s="28"/>
      <c r="E50" s="29"/>
      <c r="F50" s="98" t="s">
        <v>229</v>
      </c>
      <c r="G50" s="64" t="s">
        <v>230</v>
      </c>
      <c r="H50" s="51" t="s">
        <v>11</v>
      </c>
      <c r="I50" s="45">
        <f>E45*E47/D47</f>
        <v>220.00000000000003</v>
      </c>
      <c r="J50" s="17">
        <v>434.74</v>
      </c>
      <c r="K50" s="18"/>
      <c r="L50" s="34"/>
      <c r="M50" s="82"/>
      <c r="N50" s="37"/>
    </row>
    <row r="51" spans="1:14" ht="12.75" customHeight="1" x14ac:dyDescent="0.3">
      <c r="A51" s="109"/>
      <c r="B51" s="105"/>
      <c r="C51" s="71"/>
      <c r="D51" s="28"/>
      <c r="E51" s="29"/>
      <c r="F51" s="98"/>
      <c r="G51" s="64"/>
      <c r="H51" s="51"/>
      <c r="I51" s="45"/>
      <c r="J51" s="17"/>
      <c r="K51" s="18"/>
      <c r="L51" s="34"/>
      <c r="M51" s="82"/>
      <c r="N51" s="37"/>
    </row>
    <row r="52" spans="1:14" ht="12.75" customHeight="1" x14ac:dyDescent="0.3">
      <c r="A52" s="84"/>
      <c r="B52" s="71"/>
      <c r="C52" s="71"/>
      <c r="D52" s="28"/>
      <c r="E52" s="29"/>
      <c r="F52" s="56"/>
      <c r="G52" s="64"/>
      <c r="H52" s="51"/>
      <c r="I52" s="45"/>
      <c r="J52" s="17"/>
      <c r="K52" s="18"/>
      <c r="L52" s="34"/>
      <c r="M52" s="82"/>
      <c r="N52" s="37"/>
    </row>
    <row r="53" spans="1:14" ht="12.75" customHeight="1" x14ac:dyDescent="0.3">
      <c r="A53" s="27"/>
      <c r="B53" s="127" t="s">
        <v>309</v>
      </c>
      <c r="C53" s="127"/>
      <c r="D53" s="128"/>
      <c r="E53" s="62">
        <v>100</v>
      </c>
      <c r="F53" s="56"/>
      <c r="G53" s="64"/>
      <c r="H53" s="51"/>
      <c r="I53" s="45"/>
      <c r="J53" s="17"/>
      <c r="K53" s="18" t="str">
        <f t="shared" ref="K53:K56" si="1">IF(I53,IF(ISNUMBER(J53),J53*I53," ")," ")</f>
        <v xml:space="preserve"> </v>
      </c>
      <c r="L53" s="34"/>
      <c r="M53" s="82"/>
      <c r="N53" s="37"/>
    </row>
    <row r="54" spans="1:14" ht="12.75" customHeight="1" x14ac:dyDescent="0.3">
      <c r="A54" s="27"/>
      <c r="B54" s="41"/>
      <c r="C54" s="71"/>
      <c r="D54" s="28"/>
      <c r="E54" s="29"/>
      <c r="F54" s="56"/>
      <c r="G54" s="39"/>
      <c r="H54" s="51"/>
      <c r="I54" s="45"/>
      <c r="J54" s="17"/>
      <c r="K54" s="18" t="str">
        <f t="shared" si="1"/>
        <v xml:space="preserve"> </v>
      </c>
      <c r="L54" s="34"/>
      <c r="M54" s="82"/>
      <c r="N54" s="37"/>
    </row>
    <row r="55" spans="1:14" ht="12.75" customHeight="1" x14ac:dyDescent="0.3">
      <c r="A55" s="68" t="s">
        <v>26</v>
      </c>
      <c r="B55" s="68" t="s">
        <v>26</v>
      </c>
      <c r="C55" s="71" t="s">
        <v>461</v>
      </c>
      <c r="D55" s="89">
        <v>0.5</v>
      </c>
      <c r="E55" s="62">
        <v>1.1000000000000001</v>
      </c>
      <c r="F55" s="56"/>
      <c r="G55" s="39"/>
      <c r="H55" s="51"/>
      <c r="I55" s="45"/>
      <c r="J55" s="17"/>
      <c r="K55" s="18" t="str">
        <f t="shared" si="1"/>
        <v xml:space="preserve"> </v>
      </c>
      <c r="L55" s="34"/>
      <c r="M55" s="82"/>
      <c r="N55" s="37"/>
    </row>
    <row r="56" spans="1:14" ht="12.75" customHeight="1" x14ac:dyDescent="0.3">
      <c r="A56" s="67"/>
      <c r="B56" s="68"/>
      <c r="C56" s="71"/>
      <c r="D56" s="28"/>
      <c r="E56" s="29"/>
      <c r="F56" s="98" t="s">
        <v>207</v>
      </c>
      <c r="G56" s="64" t="s">
        <v>208</v>
      </c>
      <c r="H56" s="51" t="s">
        <v>11</v>
      </c>
      <c r="I56" s="97">
        <f>_xlfn.CEILING.MATH(E53/64)</f>
        <v>2</v>
      </c>
      <c r="J56" s="17">
        <v>22529.98</v>
      </c>
      <c r="K56" s="18">
        <f t="shared" si="1"/>
        <v>45059.96</v>
      </c>
      <c r="L56" s="34"/>
      <c r="M56" s="82"/>
      <c r="N56" s="37"/>
    </row>
    <row r="57" spans="1:14" ht="12.75" customHeight="1" x14ac:dyDescent="0.3">
      <c r="A57" s="27"/>
      <c r="B57" s="68"/>
      <c r="C57" s="71"/>
      <c r="D57" s="28"/>
      <c r="E57" s="29"/>
      <c r="F57" s="98" t="s">
        <v>205</v>
      </c>
      <c r="G57" s="64" t="s">
        <v>206</v>
      </c>
      <c r="H57" s="51" t="s">
        <v>11</v>
      </c>
      <c r="I57" s="45">
        <f>E53/10</f>
        <v>10</v>
      </c>
      <c r="J57" s="17">
        <v>674.51</v>
      </c>
      <c r="K57" s="18"/>
      <c r="L57" s="34"/>
      <c r="M57" s="82"/>
      <c r="N57" s="37"/>
    </row>
    <row r="58" spans="1:14" ht="12.75" customHeight="1" x14ac:dyDescent="0.3">
      <c r="A58" s="27"/>
      <c r="B58" s="41"/>
      <c r="C58" s="71"/>
      <c r="D58" s="28"/>
      <c r="E58" s="29"/>
      <c r="F58" s="98" t="s">
        <v>209</v>
      </c>
      <c r="G58" s="64" t="s">
        <v>210</v>
      </c>
      <c r="H58" s="51" t="s">
        <v>11</v>
      </c>
      <c r="I58" s="45">
        <f>E53*E55/D55</f>
        <v>220.00000000000003</v>
      </c>
      <c r="J58" s="17">
        <v>489.36</v>
      </c>
      <c r="K58" s="18">
        <f t="shared" ref="K58:K121" si="2">IF(I58,IF(ISNUMBER(J58),J58*I58," ")," ")</f>
        <v>107659.20000000001</v>
      </c>
      <c r="L58" s="34"/>
      <c r="M58" s="82"/>
      <c r="N58" s="37"/>
    </row>
    <row r="59" spans="1:14" ht="12.75" customHeight="1" x14ac:dyDescent="0.3">
      <c r="A59" s="67"/>
      <c r="B59" s="68"/>
      <c r="C59" s="70"/>
      <c r="D59" s="28"/>
      <c r="E59" s="29"/>
      <c r="F59" s="56"/>
      <c r="G59" s="64"/>
      <c r="H59" s="51"/>
      <c r="I59" s="45"/>
      <c r="J59" s="17"/>
      <c r="K59" s="18" t="str">
        <f t="shared" si="2"/>
        <v xml:space="preserve"> </v>
      </c>
      <c r="L59" s="34"/>
      <c r="M59" s="82"/>
      <c r="N59" s="37"/>
    </row>
    <row r="60" spans="1:14" ht="12.75" customHeight="1" x14ac:dyDescent="0.3">
      <c r="A60" s="68"/>
      <c r="B60" s="127" t="s">
        <v>309</v>
      </c>
      <c r="C60" s="127"/>
      <c r="D60" s="128"/>
      <c r="E60" s="62">
        <v>100</v>
      </c>
      <c r="F60" s="56"/>
      <c r="G60" s="64"/>
      <c r="H60" s="51"/>
      <c r="I60" s="45"/>
      <c r="J60" s="17"/>
      <c r="K60" s="18"/>
      <c r="L60" s="34"/>
      <c r="M60" s="82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64"/>
      <c r="H61" s="51"/>
      <c r="I61" s="45"/>
      <c r="J61" s="17"/>
      <c r="K61" s="18" t="str">
        <f t="shared" si="2"/>
        <v xml:space="preserve"> </v>
      </c>
      <c r="L61" s="34"/>
      <c r="M61" s="82"/>
      <c r="N61" s="37"/>
    </row>
    <row r="62" spans="1:14" ht="12.75" customHeight="1" x14ac:dyDescent="0.3">
      <c r="A62" s="68" t="s">
        <v>26</v>
      </c>
      <c r="B62" s="68" t="s">
        <v>211</v>
      </c>
      <c r="C62" s="71" t="s">
        <v>461</v>
      </c>
      <c r="D62" s="89">
        <v>0.5</v>
      </c>
      <c r="E62" s="62">
        <v>1.1000000000000001</v>
      </c>
      <c r="F62" s="98"/>
      <c r="G62" s="64"/>
      <c r="H62" s="51"/>
      <c r="I62" s="45"/>
      <c r="J62" s="17"/>
      <c r="K62" s="18" t="str">
        <f t="shared" si="2"/>
        <v xml:space="preserve"> </v>
      </c>
      <c r="L62" s="34"/>
      <c r="M62" s="82"/>
      <c r="N62" s="37"/>
    </row>
    <row r="63" spans="1:14" ht="12.75" customHeight="1" x14ac:dyDescent="0.3">
      <c r="A63" s="27"/>
      <c r="B63" s="41"/>
      <c r="C63" s="71"/>
      <c r="D63" s="28"/>
      <c r="E63" s="29"/>
      <c r="F63" s="98" t="s">
        <v>207</v>
      </c>
      <c r="G63" s="64" t="s">
        <v>208</v>
      </c>
      <c r="H63" s="51" t="s">
        <v>11</v>
      </c>
      <c r="I63" s="97">
        <f>_xlfn.CEILING.MATH(E60/64)</f>
        <v>2</v>
      </c>
      <c r="J63" s="17">
        <v>22529.98</v>
      </c>
      <c r="K63" s="18">
        <f t="shared" si="2"/>
        <v>45059.96</v>
      </c>
      <c r="L63" s="34"/>
      <c r="M63" s="82"/>
      <c r="N63" s="37"/>
    </row>
    <row r="64" spans="1:14" ht="12.75" customHeight="1" x14ac:dyDescent="0.3">
      <c r="A64" s="27"/>
      <c r="B64" s="41"/>
      <c r="C64" s="71"/>
      <c r="D64" s="28"/>
      <c r="E64" s="29"/>
      <c r="F64" s="98" t="s">
        <v>218</v>
      </c>
      <c r="G64" s="64" t="s">
        <v>219</v>
      </c>
      <c r="H64" s="51" t="s">
        <v>11</v>
      </c>
      <c r="I64" s="45">
        <f>E60/10</f>
        <v>10</v>
      </c>
      <c r="J64" s="17">
        <v>549.17999999999995</v>
      </c>
      <c r="K64" s="18">
        <f t="shared" si="2"/>
        <v>5491.7999999999993</v>
      </c>
      <c r="L64" s="34"/>
      <c r="M64" s="82"/>
      <c r="N64" s="37"/>
    </row>
    <row r="65" spans="1:14" ht="12.75" customHeight="1" x14ac:dyDescent="0.3">
      <c r="A65" s="67"/>
      <c r="B65" s="68"/>
      <c r="C65" s="70"/>
      <c r="D65" s="28"/>
      <c r="E65" s="29"/>
      <c r="F65" s="98" t="s">
        <v>220</v>
      </c>
      <c r="G65" s="64" t="s">
        <v>221</v>
      </c>
      <c r="H65" s="51" t="s">
        <v>11</v>
      </c>
      <c r="I65" s="45">
        <f>E60*E62/D62</f>
        <v>220.00000000000003</v>
      </c>
      <c r="J65" s="17">
        <v>421.07</v>
      </c>
      <c r="K65" s="18">
        <f t="shared" si="2"/>
        <v>92635.400000000009</v>
      </c>
      <c r="L65" s="34"/>
      <c r="M65" s="82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64"/>
      <c r="H66" s="51"/>
      <c r="I66" s="45"/>
      <c r="J66" s="17"/>
      <c r="K66" s="18" t="str">
        <f t="shared" si="2"/>
        <v xml:space="preserve"> </v>
      </c>
      <c r="L66" s="34"/>
      <c r="M66" s="82"/>
      <c r="N66" s="37"/>
    </row>
    <row r="67" spans="1:14" ht="12.75" customHeight="1" x14ac:dyDescent="0.3">
      <c r="A67" s="68"/>
      <c r="B67" s="127" t="s">
        <v>309</v>
      </c>
      <c r="C67" s="127"/>
      <c r="D67" s="128"/>
      <c r="E67" s="62">
        <v>100</v>
      </c>
      <c r="F67" s="56"/>
      <c r="G67" s="64"/>
      <c r="H67" s="51"/>
      <c r="I67" s="45"/>
      <c r="J67" s="17"/>
      <c r="K67" s="18" t="str">
        <f t="shared" si="2"/>
        <v xml:space="preserve"> </v>
      </c>
      <c r="L67" s="34"/>
      <c r="M67" s="82"/>
      <c r="N67" s="37"/>
    </row>
    <row r="68" spans="1:14" ht="12.75" customHeight="1" x14ac:dyDescent="0.3">
      <c r="A68" s="27"/>
      <c r="B68" s="41"/>
      <c r="C68" s="71"/>
      <c r="D68" s="28"/>
      <c r="E68" s="29"/>
      <c r="F68" s="56"/>
      <c r="G68" s="64"/>
      <c r="H68" s="51"/>
      <c r="I68" s="45"/>
      <c r="J68" s="17"/>
      <c r="K68" s="18" t="str">
        <f t="shared" si="2"/>
        <v xml:space="preserve"> </v>
      </c>
      <c r="L68" s="34"/>
      <c r="M68" s="82"/>
      <c r="N68" s="37"/>
    </row>
    <row r="69" spans="1:14" ht="12.75" customHeight="1" x14ac:dyDescent="0.3">
      <c r="A69" s="68" t="s">
        <v>26</v>
      </c>
      <c r="B69" s="68" t="s">
        <v>222</v>
      </c>
      <c r="C69" s="71" t="s">
        <v>461</v>
      </c>
      <c r="D69" s="89">
        <v>0.5</v>
      </c>
      <c r="E69" s="62">
        <v>1.1000000000000001</v>
      </c>
      <c r="F69" s="98"/>
      <c r="G69" s="64"/>
      <c r="H69" s="51"/>
      <c r="I69" s="45"/>
      <c r="J69" s="17"/>
      <c r="K69" s="18" t="str">
        <f t="shared" si="2"/>
        <v xml:space="preserve"> </v>
      </c>
      <c r="L69" s="34"/>
      <c r="M69" s="82"/>
      <c r="N69" s="37"/>
    </row>
    <row r="70" spans="1:14" ht="12.75" customHeight="1" x14ac:dyDescent="0.3">
      <c r="A70" s="27"/>
      <c r="B70" s="41"/>
      <c r="C70" s="71"/>
      <c r="D70" s="28"/>
      <c r="E70" s="29"/>
      <c r="F70" s="98" t="s">
        <v>207</v>
      </c>
      <c r="G70" s="64" t="s">
        <v>208</v>
      </c>
      <c r="H70" s="51" t="s">
        <v>11</v>
      </c>
      <c r="I70" s="97">
        <f>_xlfn.CEILING.MATH(E67/64)</f>
        <v>2</v>
      </c>
      <c r="J70" s="17">
        <v>22529.98</v>
      </c>
      <c r="K70" s="18">
        <f t="shared" si="2"/>
        <v>45059.96</v>
      </c>
      <c r="L70" s="34"/>
      <c r="M70" s="82"/>
      <c r="N70" s="37"/>
    </row>
    <row r="71" spans="1:14" ht="12.75" customHeight="1" x14ac:dyDescent="0.3">
      <c r="A71" s="27"/>
      <c r="B71" s="41"/>
      <c r="C71" s="71"/>
      <c r="D71" s="28"/>
      <c r="E71" s="29"/>
      <c r="F71" s="98" t="s">
        <v>299</v>
      </c>
      <c r="G71" s="64" t="s">
        <v>300</v>
      </c>
      <c r="H71" s="51" t="s">
        <v>11</v>
      </c>
      <c r="I71" s="45">
        <f>E67/10</f>
        <v>10</v>
      </c>
      <c r="J71" s="17">
        <v>549.20000000000005</v>
      </c>
      <c r="K71" s="18">
        <f t="shared" si="2"/>
        <v>5492</v>
      </c>
      <c r="L71" s="34"/>
      <c r="M71" s="82" t="s">
        <v>12</v>
      </c>
      <c r="N71" s="37"/>
    </row>
    <row r="72" spans="1:14" ht="12.75" customHeight="1" x14ac:dyDescent="0.3">
      <c r="A72" s="67"/>
      <c r="B72" s="68"/>
      <c r="C72" s="70"/>
      <c r="D72" s="28"/>
      <c r="E72" s="29"/>
      <c r="F72" s="98" t="s">
        <v>229</v>
      </c>
      <c r="G72" s="64" t="s">
        <v>230</v>
      </c>
      <c r="H72" s="51" t="s">
        <v>11</v>
      </c>
      <c r="I72" s="45">
        <f>E67*E69/D69</f>
        <v>220.00000000000003</v>
      </c>
      <c r="J72" s="17">
        <v>434.74</v>
      </c>
      <c r="K72" s="18">
        <f t="shared" si="2"/>
        <v>95642.800000000017</v>
      </c>
      <c r="L72" s="34"/>
      <c r="M72" s="82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2"/>
        <v xml:space="preserve"> </v>
      </c>
      <c r="L73" s="34"/>
      <c r="M73" s="82"/>
      <c r="N73" s="37"/>
    </row>
    <row r="74" spans="1:14" ht="12.75" customHeight="1" x14ac:dyDescent="0.3">
      <c r="A74" s="67"/>
      <c r="B74" s="68"/>
      <c r="C74" s="70"/>
      <c r="D74" s="28"/>
      <c r="E74" s="29"/>
      <c r="F74" s="56"/>
      <c r="G74" s="64"/>
      <c r="H74" s="51"/>
      <c r="I74" s="45"/>
      <c r="J74" s="17"/>
      <c r="K74" s="18" t="str">
        <f t="shared" si="2"/>
        <v xml:space="preserve"> </v>
      </c>
      <c r="L74" s="34"/>
      <c r="M74" s="82"/>
      <c r="N74" s="37"/>
    </row>
    <row r="75" spans="1:14" ht="12.75" customHeight="1" x14ac:dyDescent="0.3">
      <c r="A75" s="109"/>
      <c r="B75" s="127" t="s">
        <v>309</v>
      </c>
      <c r="C75" s="127"/>
      <c r="D75" s="128"/>
      <c r="E75" s="62">
        <v>100</v>
      </c>
      <c r="F75" s="98"/>
      <c r="G75" s="64"/>
      <c r="H75" s="51"/>
      <c r="I75" s="45"/>
      <c r="J75" s="17"/>
      <c r="K75" s="18" t="str">
        <f t="shared" si="2"/>
        <v xml:space="preserve"> </v>
      </c>
      <c r="L75" s="34"/>
      <c r="M75" s="82"/>
      <c r="N75" s="37"/>
    </row>
    <row r="76" spans="1:14" ht="12.75" customHeight="1" x14ac:dyDescent="0.3">
      <c r="A76" s="84"/>
      <c r="B76" s="71"/>
      <c r="C76" s="71"/>
      <c r="D76" s="28"/>
      <c r="E76" s="29"/>
      <c r="F76" s="56"/>
      <c r="G76" s="64"/>
      <c r="H76" s="51"/>
      <c r="I76" s="45"/>
      <c r="J76" s="17"/>
      <c r="K76" s="18" t="str">
        <f t="shared" si="2"/>
        <v xml:space="preserve"> </v>
      </c>
      <c r="L76" s="34"/>
      <c r="M76" s="82"/>
      <c r="N76" s="37"/>
    </row>
    <row r="77" spans="1:14" ht="12.75" customHeight="1" x14ac:dyDescent="0.3">
      <c r="A77" s="68" t="s">
        <v>88</v>
      </c>
      <c r="B77" s="68" t="s">
        <v>156</v>
      </c>
      <c r="C77" s="71" t="s">
        <v>460</v>
      </c>
      <c r="D77" s="89">
        <v>0.5</v>
      </c>
      <c r="E77" s="62">
        <v>1.1000000000000001</v>
      </c>
      <c r="F77" s="56"/>
      <c r="G77" s="39"/>
      <c r="H77" s="51"/>
      <c r="I77" s="45"/>
      <c r="J77" s="17"/>
      <c r="K77" s="18" t="str">
        <f t="shared" si="2"/>
        <v xml:space="preserve"> </v>
      </c>
      <c r="L77" s="34"/>
      <c r="M77" s="82"/>
      <c r="N77" s="37"/>
    </row>
    <row r="78" spans="1:14" ht="12.75" customHeight="1" x14ac:dyDescent="0.3">
      <c r="A78" s="67"/>
      <c r="B78" s="68"/>
      <c r="C78" s="71"/>
      <c r="D78" s="28"/>
      <c r="E78" s="29"/>
      <c r="F78" s="98" t="s">
        <v>304</v>
      </c>
      <c r="G78" s="64" t="s">
        <v>305</v>
      </c>
      <c r="H78" s="51" t="s">
        <v>11</v>
      </c>
      <c r="I78" s="97">
        <f>_xlfn.CEILING.MATH(E75/42)</f>
        <v>3</v>
      </c>
      <c r="J78" s="17">
        <v>253210.19</v>
      </c>
      <c r="K78" s="18">
        <f t="shared" si="2"/>
        <v>759630.57000000007</v>
      </c>
      <c r="L78" s="34"/>
      <c r="M78" s="82" t="s">
        <v>12</v>
      </c>
      <c r="N78" s="37"/>
    </row>
    <row r="79" spans="1:14" ht="12.75" customHeight="1" x14ac:dyDescent="0.3">
      <c r="A79" s="27"/>
      <c r="B79" s="68"/>
      <c r="C79" s="71"/>
      <c r="D79" s="28"/>
      <c r="E79" s="29"/>
      <c r="F79" s="98" t="s">
        <v>235</v>
      </c>
      <c r="G79" s="64" t="s">
        <v>236</v>
      </c>
      <c r="H79" s="51" t="s">
        <v>11</v>
      </c>
      <c r="I79" s="45">
        <f>E75/10</f>
        <v>10</v>
      </c>
      <c r="J79" s="17">
        <v>1840.84</v>
      </c>
      <c r="K79" s="18">
        <f t="shared" si="2"/>
        <v>18408.399999999998</v>
      </c>
      <c r="L79" s="34"/>
      <c r="M79" s="82" t="s">
        <v>12</v>
      </c>
      <c r="N79" s="37"/>
    </row>
    <row r="80" spans="1:14" ht="12.75" customHeight="1" x14ac:dyDescent="0.3">
      <c r="A80" s="27"/>
      <c r="B80" s="41"/>
      <c r="C80" s="71"/>
      <c r="D80" s="28"/>
      <c r="E80" s="29"/>
      <c r="F80" s="98" t="s">
        <v>241</v>
      </c>
      <c r="G80" s="64" t="s">
        <v>242</v>
      </c>
      <c r="H80" s="51" t="s">
        <v>11</v>
      </c>
      <c r="I80" s="45">
        <f>E75*E77/D77</f>
        <v>220.00000000000003</v>
      </c>
      <c r="J80" s="17">
        <v>795.94</v>
      </c>
      <c r="K80" s="18">
        <f t="shared" si="2"/>
        <v>175106.80000000005</v>
      </c>
      <c r="L80" s="34"/>
      <c r="M80" s="82" t="s">
        <v>12</v>
      </c>
      <c r="N80" s="37"/>
    </row>
    <row r="81" spans="1:14" ht="12.75" customHeight="1" x14ac:dyDescent="0.3">
      <c r="A81" s="67"/>
      <c r="B81" s="68"/>
      <c r="C81" s="70"/>
      <c r="D81" s="28"/>
      <c r="E81" s="29"/>
      <c r="F81" s="56"/>
      <c r="G81" s="39"/>
      <c r="H81" s="51"/>
      <c r="I81" s="45"/>
      <c r="J81" s="17"/>
      <c r="K81" s="18" t="str">
        <f t="shared" si="2"/>
        <v xml:space="preserve"> </v>
      </c>
      <c r="L81" s="34"/>
      <c r="M81" s="82"/>
      <c r="N81" s="37"/>
    </row>
    <row r="82" spans="1:14" ht="12.75" customHeight="1" x14ac:dyDescent="0.3">
      <c r="A82" s="109"/>
      <c r="B82" s="127" t="s">
        <v>309</v>
      </c>
      <c r="C82" s="127"/>
      <c r="D82" s="128"/>
      <c r="E82" s="62">
        <v>100</v>
      </c>
      <c r="F82" s="98"/>
      <c r="G82" s="64"/>
      <c r="H82" s="51"/>
      <c r="I82" s="45"/>
      <c r="J82" s="17"/>
      <c r="K82" s="18" t="str">
        <f t="shared" si="2"/>
        <v xml:space="preserve"> </v>
      </c>
      <c r="L82" s="34"/>
      <c r="M82" s="82"/>
      <c r="N82" s="37"/>
    </row>
    <row r="83" spans="1:14" ht="12.75" customHeight="1" x14ac:dyDescent="0.3">
      <c r="A83" s="84"/>
      <c r="B83" s="71"/>
      <c r="C83" s="71"/>
      <c r="D83" s="28"/>
      <c r="E83" s="29"/>
      <c r="F83" s="56"/>
      <c r="G83" s="64"/>
      <c r="H83" s="51"/>
      <c r="I83" s="45"/>
      <c r="J83" s="17"/>
      <c r="K83" s="18" t="str">
        <f t="shared" si="2"/>
        <v xml:space="preserve"> </v>
      </c>
      <c r="L83" s="34"/>
      <c r="M83" s="82"/>
      <c r="N83" s="37"/>
    </row>
    <row r="84" spans="1:14" ht="12.75" customHeight="1" x14ac:dyDescent="0.3">
      <c r="A84" s="68" t="s">
        <v>88</v>
      </c>
      <c r="B84" s="68" t="s">
        <v>88</v>
      </c>
      <c r="C84" s="71" t="s">
        <v>460</v>
      </c>
      <c r="D84" s="89">
        <v>0.5</v>
      </c>
      <c r="E84" s="62">
        <v>1.1000000000000001</v>
      </c>
      <c r="F84" s="56"/>
      <c r="G84" s="39"/>
      <c r="H84" s="51"/>
      <c r="I84" s="45"/>
      <c r="J84" s="17"/>
      <c r="K84" s="18" t="str">
        <f t="shared" si="2"/>
        <v xml:space="preserve"> </v>
      </c>
      <c r="L84" s="34"/>
      <c r="M84" s="82"/>
      <c r="N84" s="37"/>
    </row>
    <row r="85" spans="1:14" ht="12.75" customHeight="1" x14ac:dyDescent="0.3">
      <c r="A85" s="67"/>
      <c r="B85" s="68"/>
      <c r="C85" s="71"/>
      <c r="D85" s="28"/>
      <c r="E85" s="29"/>
      <c r="F85" s="98" t="s">
        <v>304</v>
      </c>
      <c r="G85" s="64" t="s">
        <v>305</v>
      </c>
      <c r="H85" s="51" t="s">
        <v>11</v>
      </c>
      <c r="I85" s="97">
        <f>_xlfn.CEILING.MATH(E82/42)</f>
        <v>3</v>
      </c>
      <c r="J85" s="17">
        <v>253210.19</v>
      </c>
      <c r="K85" s="18">
        <f t="shared" si="2"/>
        <v>759630.57000000007</v>
      </c>
      <c r="L85" s="34"/>
      <c r="M85" s="82" t="s">
        <v>12</v>
      </c>
      <c r="N85" s="37"/>
    </row>
    <row r="86" spans="1:14" ht="12.75" customHeight="1" x14ac:dyDescent="0.3">
      <c r="A86" s="27"/>
      <c r="B86" s="68"/>
      <c r="C86" s="71"/>
      <c r="D86" s="28"/>
      <c r="E86" s="29"/>
      <c r="F86" s="98" t="s">
        <v>245</v>
      </c>
      <c r="G86" s="64" t="s">
        <v>246</v>
      </c>
      <c r="H86" s="51" t="s">
        <v>11</v>
      </c>
      <c r="I86" s="45">
        <f>E82/10</f>
        <v>10</v>
      </c>
      <c r="J86" s="17">
        <v>4578.07</v>
      </c>
      <c r="K86" s="18">
        <f t="shared" si="2"/>
        <v>45780.7</v>
      </c>
      <c r="L86" s="34"/>
      <c r="M86" s="82"/>
      <c r="N86" s="37"/>
    </row>
    <row r="87" spans="1:14" ht="12.75" customHeight="1" x14ac:dyDescent="0.3">
      <c r="A87" s="27"/>
      <c r="B87" s="41"/>
      <c r="C87" s="71"/>
      <c r="D87" s="28"/>
      <c r="E87" s="29"/>
      <c r="F87" s="98" t="s">
        <v>339</v>
      </c>
      <c r="G87" s="64" t="s">
        <v>340</v>
      </c>
      <c r="H87" s="51" t="s">
        <v>11</v>
      </c>
      <c r="I87" s="45">
        <f>E82*E84/D84</f>
        <v>220.00000000000003</v>
      </c>
      <c r="J87" s="17">
        <v>363.42</v>
      </c>
      <c r="K87" s="18">
        <f t="shared" si="2"/>
        <v>79952.400000000009</v>
      </c>
      <c r="L87" s="34"/>
      <c r="M87" s="82" t="s">
        <v>12</v>
      </c>
      <c r="N87" s="37"/>
    </row>
    <row r="88" spans="1:14" ht="12.75" customHeight="1" x14ac:dyDescent="0.3">
      <c r="A88" s="26"/>
      <c r="B88" s="41"/>
      <c r="C88" s="71"/>
      <c r="D88" s="28"/>
      <c r="E88" s="29"/>
      <c r="F88" s="56"/>
      <c r="G88" s="64"/>
      <c r="H88" s="51"/>
      <c r="I88" s="45"/>
      <c r="J88" s="17"/>
      <c r="K88" s="18" t="str">
        <f t="shared" si="2"/>
        <v xml:space="preserve"> </v>
      </c>
      <c r="L88" s="34"/>
      <c r="M88" s="82"/>
      <c r="N88" s="37"/>
    </row>
    <row r="89" spans="1:14" ht="12.75" customHeight="1" x14ac:dyDescent="0.3">
      <c r="A89" s="109"/>
      <c r="B89" s="127" t="s">
        <v>309</v>
      </c>
      <c r="C89" s="127"/>
      <c r="D89" s="128"/>
      <c r="E89" s="62">
        <v>100</v>
      </c>
      <c r="F89" s="98"/>
      <c r="G89" s="64"/>
      <c r="H89" s="51"/>
      <c r="I89" s="45"/>
      <c r="J89" s="17"/>
      <c r="K89" s="18" t="str">
        <f t="shared" si="2"/>
        <v xml:space="preserve"> </v>
      </c>
      <c r="L89" s="34"/>
      <c r="M89" s="82"/>
      <c r="N89" s="37"/>
    </row>
    <row r="90" spans="1:14" ht="12.75" customHeight="1" x14ac:dyDescent="0.3">
      <c r="A90" s="84"/>
      <c r="B90" s="71"/>
      <c r="C90" s="71"/>
      <c r="D90" s="28"/>
      <c r="E90" s="29"/>
      <c r="F90" s="56"/>
      <c r="G90" s="64"/>
      <c r="H90" s="51"/>
      <c r="I90" s="45"/>
      <c r="J90" s="17"/>
      <c r="K90" s="18" t="str">
        <f t="shared" si="2"/>
        <v xml:space="preserve"> </v>
      </c>
      <c r="L90" s="34"/>
      <c r="M90" s="82"/>
      <c r="N90" s="37"/>
    </row>
    <row r="91" spans="1:14" ht="12.75" customHeight="1" x14ac:dyDescent="0.3">
      <c r="A91" s="68" t="s">
        <v>88</v>
      </c>
      <c r="B91" s="68" t="s">
        <v>156</v>
      </c>
      <c r="C91" s="71" t="s">
        <v>461</v>
      </c>
      <c r="D91" s="89">
        <v>0.5</v>
      </c>
      <c r="E91" s="62">
        <v>1.1000000000000001</v>
      </c>
      <c r="F91" s="56"/>
      <c r="G91" s="39"/>
      <c r="H91" s="51"/>
      <c r="I91" s="45"/>
      <c r="J91" s="17"/>
      <c r="K91" s="18" t="str">
        <f t="shared" si="2"/>
        <v xml:space="preserve"> </v>
      </c>
      <c r="L91" s="34"/>
      <c r="M91" s="82"/>
      <c r="N91" s="37"/>
    </row>
    <row r="92" spans="1:14" ht="12.75" customHeight="1" x14ac:dyDescent="0.3">
      <c r="A92" s="67"/>
      <c r="B92" s="68"/>
      <c r="C92" s="71"/>
      <c r="D92" s="28"/>
      <c r="E92" s="29"/>
      <c r="F92" s="98" t="s">
        <v>239</v>
      </c>
      <c r="G92" s="64" t="s">
        <v>240</v>
      </c>
      <c r="H92" s="51" t="s">
        <v>11</v>
      </c>
      <c r="I92" s="97">
        <f>_xlfn.CEILING.MATH(E89/64)</f>
        <v>2</v>
      </c>
      <c r="J92" s="17">
        <v>241861.24</v>
      </c>
      <c r="K92" s="18">
        <f t="shared" si="2"/>
        <v>483722.48</v>
      </c>
      <c r="L92" s="34"/>
      <c r="M92" s="82" t="s">
        <v>12</v>
      </c>
      <c r="N92" s="37"/>
    </row>
    <row r="93" spans="1:14" ht="12.75" customHeight="1" x14ac:dyDescent="0.3">
      <c r="A93" s="27"/>
      <c r="B93" s="68"/>
      <c r="C93" s="71"/>
      <c r="D93" s="28"/>
      <c r="E93" s="29"/>
      <c r="F93" s="98" t="s">
        <v>235</v>
      </c>
      <c r="G93" s="64" t="s">
        <v>236</v>
      </c>
      <c r="H93" s="51" t="s">
        <v>11</v>
      </c>
      <c r="I93" s="45">
        <f>E89/10</f>
        <v>10</v>
      </c>
      <c r="J93" s="17">
        <v>1840.84</v>
      </c>
      <c r="K93" s="18">
        <f t="shared" si="2"/>
        <v>18408.399999999998</v>
      </c>
      <c r="L93" s="34"/>
      <c r="M93" s="82" t="s">
        <v>12</v>
      </c>
      <c r="N93" s="37"/>
    </row>
    <row r="94" spans="1:14" ht="12.75" customHeight="1" x14ac:dyDescent="0.3">
      <c r="A94" s="27"/>
      <c r="B94" s="41"/>
      <c r="C94" s="71"/>
      <c r="D94" s="28"/>
      <c r="E94" s="29"/>
      <c r="F94" s="98" t="s">
        <v>241</v>
      </c>
      <c r="G94" s="64" t="s">
        <v>242</v>
      </c>
      <c r="H94" s="51" t="s">
        <v>11</v>
      </c>
      <c r="I94" s="45">
        <f>E89*E91/D91</f>
        <v>220.00000000000003</v>
      </c>
      <c r="J94" s="17">
        <v>795.94</v>
      </c>
      <c r="K94" s="18">
        <f t="shared" si="2"/>
        <v>175106.80000000005</v>
      </c>
      <c r="L94" s="34"/>
      <c r="M94" s="82" t="s">
        <v>12</v>
      </c>
      <c r="N94" s="37"/>
    </row>
    <row r="95" spans="1:14" ht="12.75" customHeight="1" x14ac:dyDescent="0.3">
      <c r="A95" s="67"/>
      <c r="B95" s="68"/>
      <c r="C95" s="70"/>
      <c r="D95" s="28"/>
      <c r="E95" s="29"/>
      <c r="F95" s="56"/>
      <c r="G95" s="39"/>
      <c r="H95" s="51"/>
      <c r="I95" s="45"/>
      <c r="J95" s="17"/>
      <c r="K95" s="18" t="str">
        <f t="shared" si="2"/>
        <v xml:space="preserve"> </v>
      </c>
      <c r="L95" s="34"/>
      <c r="M95" s="82"/>
      <c r="N95" s="37"/>
    </row>
    <row r="96" spans="1:14" ht="12.75" customHeight="1" x14ac:dyDescent="0.3">
      <c r="A96" s="109"/>
      <c r="B96" s="127" t="s">
        <v>309</v>
      </c>
      <c r="C96" s="127"/>
      <c r="D96" s="128"/>
      <c r="E96" s="62">
        <v>100</v>
      </c>
      <c r="F96" s="98"/>
      <c r="G96" s="64"/>
      <c r="H96" s="51"/>
      <c r="I96" s="45"/>
      <c r="J96" s="17"/>
      <c r="K96" s="18" t="str">
        <f t="shared" si="2"/>
        <v xml:space="preserve"> </v>
      </c>
      <c r="L96" s="34"/>
      <c r="M96" s="82"/>
      <c r="N96" s="37"/>
    </row>
    <row r="97" spans="1:14" ht="12.75" customHeight="1" x14ac:dyDescent="0.3">
      <c r="A97" s="84"/>
      <c r="B97" s="71"/>
      <c r="C97" s="71"/>
      <c r="D97" s="28"/>
      <c r="E97" s="29"/>
      <c r="F97" s="56"/>
      <c r="G97" s="64"/>
      <c r="H97" s="51"/>
      <c r="I97" s="45"/>
      <c r="J97" s="17"/>
      <c r="K97" s="18" t="str">
        <f t="shared" si="2"/>
        <v xml:space="preserve"> </v>
      </c>
      <c r="L97" s="34"/>
      <c r="M97" s="82"/>
      <c r="N97" s="37"/>
    </row>
    <row r="98" spans="1:14" ht="12.75" customHeight="1" x14ac:dyDescent="0.3">
      <c r="A98" s="68" t="s">
        <v>88</v>
      </c>
      <c r="B98" s="68" t="s">
        <v>88</v>
      </c>
      <c r="C98" s="71" t="s">
        <v>461</v>
      </c>
      <c r="D98" s="89">
        <v>0.5</v>
      </c>
      <c r="E98" s="62">
        <v>1.1000000000000001</v>
      </c>
      <c r="F98" s="56"/>
      <c r="G98" s="39"/>
      <c r="H98" s="51"/>
      <c r="I98" s="45"/>
      <c r="J98" s="17"/>
      <c r="K98" s="18" t="str">
        <f t="shared" si="2"/>
        <v xml:space="preserve"> </v>
      </c>
      <c r="L98" s="34"/>
      <c r="M98" s="82"/>
      <c r="N98" s="37"/>
    </row>
    <row r="99" spans="1:14" ht="12.75" customHeight="1" x14ac:dyDescent="0.3">
      <c r="A99" s="67"/>
      <c r="B99" s="68"/>
      <c r="C99" s="71"/>
      <c r="D99" s="28"/>
      <c r="E99" s="29"/>
      <c r="F99" s="98" t="s">
        <v>239</v>
      </c>
      <c r="G99" s="64" t="s">
        <v>240</v>
      </c>
      <c r="H99" s="51" t="s">
        <v>11</v>
      </c>
      <c r="I99" s="97">
        <f>_xlfn.CEILING.MATH(E96/64)</f>
        <v>2</v>
      </c>
      <c r="J99" s="17">
        <v>241861.24</v>
      </c>
      <c r="K99" s="18">
        <f t="shared" si="2"/>
        <v>483722.48</v>
      </c>
      <c r="L99" s="34"/>
      <c r="M99" s="82" t="s">
        <v>12</v>
      </c>
      <c r="N99" s="37"/>
    </row>
    <row r="100" spans="1:14" ht="12.75" customHeight="1" x14ac:dyDescent="0.3">
      <c r="A100" s="27"/>
      <c r="B100" s="68"/>
      <c r="C100" s="71"/>
      <c r="D100" s="28"/>
      <c r="E100" s="29"/>
      <c r="F100" s="98" t="s">
        <v>245</v>
      </c>
      <c r="G100" s="64" t="s">
        <v>246</v>
      </c>
      <c r="H100" s="51" t="s">
        <v>11</v>
      </c>
      <c r="I100" s="45">
        <f>E96/10</f>
        <v>10</v>
      </c>
      <c r="J100" s="17">
        <v>4578.07</v>
      </c>
      <c r="K100" s="18">
        <f t="shared" si="2"/>
        <v>45780.7</v>
      </c>
      <c r="L100" s="34"/>
      <c r="M100" s="82"/>
      <c r="N100" s="37"/>
    </row>
    <row r="101" spans="1:14" ht="12.75" customHeight="1" x14ac:dyDescent="0.3">
      <c r="A101" s="27"/>
      <c r="B101" s="41"/>
      <c r="C101" s="71"/>
      <c r="D101" s="28"/>
      <c r="E101" s="29"/>
      <c r="F101" s="98" t="s">
        <v>339</v>
      </c>
      <c r="G101" s="64" t="s">
        <v>340</v>
      </c>
      <c r="H101" s="51" t="s">
        <v>11</v>
      </c>
      <c r="I101" s="45">
        <f>E96*E98/D98</f>
        <v>220.00000000000003</v>
      </c>
      <c r="J101" s="17">
        <v>363.42</v>
      </c>
      <c r="K101" s="18">
        <f t="shared" si="2"/>
        <v>79952.400000000009</v>
      </c>
      <c r="L101" s="34"/>
      <c r="M101" s="82" t="s">
        <v>12</v>
      </c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2"/>
        <v xml:space="preserve"> </v>
      </c>
      <c r="L102" s="34"/>
      <c r="M102" s="82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2"/>
        <v xml:space="preserve"> </v>
      </c>
      <c r="L103" s="34"/>
      <c r="M103" s="82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2"/>
        <v xml:space="preserve"> </v>
      </c>
      <c r="L104" s="34"/>
      <c r="M104" s="82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2"/>
        <v xml:space="preserve"> </v>
      </c>
      <c r="L105" s="34"/>
      <c r="M105" s="82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2"/>
        <v xml:space="preserve"> </v>
      </c>
      <c r="L106" s="34"/>
      <c r="M106" s="82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2"/>
        <v xml:space="preserve"> </v>
      </c>
      <c r="L107" s="34"/>
      <c r="M107" s="82"/>
      <c r="N107" s="37"/>
    </row>
    <row r="108" spans="1:14" ht="12.75" customHeight="1" x14ac:dyDescent="0.3">
      <c r="A108" s="27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2"/>
        <v xml:space="preserve"> </v>
      </c>
      <c r="L108" s="34"/>
      <c r="M108" s="82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2"/>
        <v xml:space="preserve"> </v>
      </c>
      <c r="L109" s="34"/>
      <c r="M109" s="82"/>
      <c r="N109" s="37"/>
    </row>
    <row r="110" spans="1:14" ht="12.75" customHeight="1" x14ac:dyDescent="0.3">
      <c r="A110" s="26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2"/>
        <v xml:space="preserve"> </v>
      </c>
      <c r="L110" s="34"/>
      <c r="M110" s="82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2"/>
        <v xml:space="preserve"> </v>
      </c>
      <c r="L111" s="34"/>
      <c r="M111" s="82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2"/>
        <v xml:space="preserve"> </v>
      </c>
      <c r="L112" s="34"/>
      <c r="M112" s="82"/>
      <c r="N112" s="37"/>
    </row>
    <row r="113" spans="1:14" ht="12.75" customHeight="1" x14ac:dyDescent="0.3">
      <c r="A113" s="27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2"/>
        <v xml:space="preserve"> </v>
      </c>
      <c r="L113" s="34"/>
      <c r="M113" s="82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2"/>
        <v xml:space="preserve"> </v>
      </c>
      <c r="L114" s="34"/>
      <c r="M114" s="82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2"/>
        <v xml:space="preserve"> </v>
      </c>
      <c r="L115" s="34"/>
      <c r="M115" s="82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2"/>
        <v xml:space="preserve"> </v>
      </c>
      <c r="L116" s="34"/>
      <c r="M116" s="82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2"/>
        <v xml:space="preserve"> </v>
      </c>
      <c r="L117" s="34"/>
      <c r="M117" s="82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2"/>
        <v xml:space="preserve"> </v>
      </c>
      <c r="L118" s="34"/>
      <c r="M118" s="82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2"/>
        <v xml:space="preserve"> </v>
      </c>
      <c r="L119" s="34"/>
      <c r="M119" s="82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2"/>
        <v xml:space="preserve"> </v>
      </c>
      <c r="L120" s="34"/>
      <c r="M120" s="82"/>
      <c r="N120" s="37"/>
    </row>
    <row r="121" spans="1:14" ht="12.75" customHeight="1" x14ac:dyDescent="0.3">
      <c r="A121" s="27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2"/>
        <v xml:space="preserve"> </v>
      </c>
      <c r="L121" s="34"/>
      <c r="M121" s="82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ref="K122:K185" si="3">IF(I122,IF(ISNUMBER(J122),J122*I122," ")," ")</f>
        <v xml:space="preserve"> </v>
      </c>
      <c r="L122" s="34"/>
      <c r="M122" s="82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3"/>
        <v xml:space="preserve"> </v>
      </c>
      <c r="L123" s="34"/>
      <c r="M123" s="82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3"/>
        <v xml:space="preserve"> </v>
      </c>
      <c r="L124" s="34"/>
      <c r="M124" s="82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3"/>
        <v xml:space="preserve"> </v>
      </c>
      <c r="L125" s="34"/>
      <c r="M125" s="82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3"/>
        <v xml:space="preserve"> </v>
      </c>
      <c r="L126" s="34"/>
      <c r="M126" s="82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3"/>
        <v xml:space="preserve"> </v>
      </c>
      <c r="L127" s="34"/>
      <c r="M127" s="82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3"/>
        <v xml:space="preserve"> </v>
      </c>
      <c r="L128" s="34"/>
      <c r="M128" s="82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3"/>
        <v xml:space="preserve"> </v>
      </c>
      <c r="L129" s="34"/>
      <c r="M129" s="82"/>
      <c r="N129" s="37"/>
    </row>
    <row r="130" spans="1:14" ht="12.75" customHeight="1" x14ac:dyDescent="0.3">
      <c r="A130" s="27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3"/>
        <v xml:space="preserve"> </v>
      </c>
      <c r="L130" s="34"/>
      <c r="M130" s="82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3"/>
        <v xml:space="preserve"> </v>
      </c>
      <c r="L131" s="34"/>
      <c r="M131" s="82"/>
      <c r="N131" s="37"/>
    </row>
    <row r="132" spans="1:14" ht="12.75" customHeight="1" x14ac:dyDescent="0.3">
      <c r="A132" s="26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3"/>
        <v xml:space="preserve"> </v>
      </c>
      <c r="L132" s="34"/>
      <c r="M132" s="82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3"/>
        <v xml:space="preserve"> </v>
      </c>
      <c r="L133" s="34"/>
      <c r="M133" s="82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3"/>
        <v xml:space="preserve"> </v>
      </c>
      <c r="L134" s="34"/>
      <c r="M134" s="82"/>
      <c r="N134" s="37"/>
    </row>
    <row r="135" spans="1:14" ht="12.75" customHeight="1" x14ac:dyDescent="0.3">
      <c r="A135" s="27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si="3"/>
        <v xml:space="preserve"> </v>
      </c>
      <c r="L135" s="34"/>
      <c r="M135" s="82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3"/>
        <v xml:space="preserve"> </v>
      </c>
      <c r="L136" s="34"/>
      <c r="M136" s="82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3"/>
        <v xml:space="preserve"> </v>
      </c>
      <c r="L137" s="34"/>
      <c r="M137" s="82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3"/>
        <v xml:space="preserve"> </v>
      </c>
      <c r="L138" s="34"/>
      <c r="M138" s="82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3"/>
        <v xml:space="preserve"> </v>
      </c>
      <c r="L139" s="34"/>
      <c r="M139" s="82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3"/>
        <v xml:space="preserve"> </v>
      </c>
      <c r="L140" s="34"/>
      <c r="M140" s="82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3"/>
        <v xml:space="preserve"> </v>
      </c>
      <c r="L141" s="34"/>
      <c r="M141" s="82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3"/>
        <v xml:space="preserve"> </v>
      </c>
      <c r="L142" s="34"/>
      <c r="M142" s="82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3"/>
        <v xml:space="preserve"> </v>
      </c>
      <c r="L143" s="34"/>
      <c r="M143" s="82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3"/>
        <v xml:space="preserve"> </v>
      </c>
      <c r="L144" s="34"/>
      <c r="M144" s="82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3"/>
        <v xml:space="preserve"> </v>
      </c>
      <c r="L145" s="34"/>
      <c r="M145" s="82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3"/>
        <v xml:space="preserve"> </v>
      </c>
      <c r="L146" s="34"/>
      <c r="M146" s="82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3"/>
        <v xml:space="preserve"> </v>
      </c>
      <c r="L147" s="34"/>
      <c r="M147" s="82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3"/>
        <v xml:space="preserve"> </v>
      </c>
      <c r="L148" s="34"/>
      <c r="M148" s="82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3"/>
        <v xml:space="preserve"> </v>
      </c>
      <c r="L149" s="34"/>
      <c r="M149" s="82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3"/>
        <v xml:space="preserve"> </v>
      </c>
      <c r="L150" s="34"/>
      <c r="M150" s="82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3"/>
        <v xml:space="preserve"> </v>
      </c>
      <c r="L151" s="34"/>
      <c r="M151" s="82"/>
      <c r="N151" s="37"/>
    </row>
    <row r="152" spans="1:14" ht="12.75" customHeight="1" x14ac:dyDescent="0.3">
      <c r="A152" s="27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3"/>
        <v xml:space="preserve"> </v>
      </c>
      <c r="L152" s="34"/>
      <c r="M152" s="82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3"/>
        <v xml:space="preserve"> </v>
      </c>
      <c r="L153" s="34"/>
      <c r="M153" s="82"/>
      <c r="N153" s="37"/>
    </row>
    <row r="154" spans="1:14" ht="12.75" customHeight="1" x14ac:dyDescent="0.3">
      <c r="A154" s="26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3"/>
        <v xml:space="preserve"> </v>
      </c>
      <c r="L154" s="34"/>
      <c r="M154" s="82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3"/>
        <v xml:space="preserve"> </v>
      </c>
      <c r="L155" s="34"/>
      <c r="M155" s="82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3"/>
        <v xml:space="preserve"> </v>
      </c>
      <c r="L156" s="34"/>
      <c r="M156" s="82"/>
      <c r="N156" s="37"/>
    </row>
    <row r="157" spans="1:14" ht="12.75" customHeight="1" x14ac:dyDescent="0.3">
      <c r="A157" s="27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3"/>
        <v xml:space="preserve"> </v>
      </c>
      <c r="L157" s="34"/>
      <c r="M157" s="82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3"/>
        <v xml:space="preserve"> </v>
      </c>
      <c r="L158" s="34"/>
      <c r="M158" s="82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3"/>
        <v xml:space="preserve"> </v>
      </c>
      <c r="L159" s="34"/>
      <c r="M159" s="82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3"/>
        <v xml:space="preserve"> </v>
      </c>
      <c r="L160" s="34"/>
      <c r="M160" s="82"/>
      <c r="N160" s="37"/>
    </row>
    <row r="161" spans="1:14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3"/>
        <v xml:space="preserve"> </v>
      </c>
      <c r="L161" s="34"/>
      <c r="M161" s="82"/>
      <c r="N161" s="37"/>
    </row>
    <row r="162" spans="1:14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3"/>
        <v xml:space="preserve"> </v>
      </c>
      <c r="L162" s="34"/>
      <c r="M162" s="82"/>
      <c r="N162" s="37"/>
    </row>
    <row r="163" spans="1:14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3"/>
        <v xml:space="preserve"> </v>
      </c>
      <c r="L163" s="34"/>
      <c r="M163" s="82"/>
      <c r="N163" s="37"/>
    </row>
    <row r="164" spans="1:14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3"/>
        <v xml:space="preserve"> </v>
      </c>
      <c r="L164" s="34"/>
      <c r="M164" s="82"/>
      <c r="N164" s="37"/>
    </row>
    <row r="165" spans="1:14" ht="12.75" customHeight="1" x14ac:dyDescent="0.3">
      <c r="A165" s="27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3"/>
        <v xml:space="preserve"> </v>
      </c>
      <c r="L165" s="34"/>
      <c r="M165" s="82"/>
      <c r="N165" s="37"/>
    </row>
    <row r="166" spans="1:14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3"/>
        <v xml:space="preserve"> </v>
      </c>
      <c r="L166" s="34"/>
      <c r="M166" s="82"/>
      <c r="N166" s="37"/>
    </row>
    <row r="167" spans="1:14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3"/>
        <v xml:space="preserve"> </v>
      </c>
      <c r="L167" s="34"/>
      <c r="M167" s="82"/>
      <c r="N167" s="37"/>
    </row>
    <row r="168" spans="1:14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3"/>
        <v xml:space="preserve"> </v>
      </c>
      <c r="L168" s="34"/>
      <c r="M168" s="82"/>
      <c r="N168" s="37"/>
    </row>
    <row r="169" spans="1:14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3"/>
        <v xml:space="preserve"> </v>
      </c>
      <c r="L169" s="34"/>
      <c r="M169" s="82"/>
      <c r="N169" s="37"/>
    </row>
    <row r="170" spans="1:14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3"/>
        <v xml:space="preserve"> </v>
      </c>
      <c r="L170" s="34"/>
      <c r="M170" s="82"/>
      <c r="N170" s="37"/>
    </row>
    <row r="171" spans="1:14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3"/>
        <v xml:space="preserve"> </v>
      </c>
      <c r="L171" s="34"/>
      <c r="M171" s="82"/>
      <c r="N171" s="37"/>
    </row>
    <row r="172" spans="1:14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3"/>
        <v xml:space="preserve"> </v>
      </c>
      <c r="L172" s="34"/>
      <c r="M172" s="82"/>
      <c r="N172" s="37"/>
    </row>
    <row r="173" spans="1:14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3"/>
        <v xml:space="preserve"> </v>
      </c>
      <c r="L173" s="34"/>
      <c r="M173" s="82"/>
      <c r="N173" s="37"/>
    </row>
    <row r="174" spans="1:14" ht="12.75" customHeight="1" x14ac:dyDescent="0.3">
      <c r="A174" s="27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3"/>
        <v xml:space="preserve"> </v>
      </c>
      <c r="L174" s="34"/>
      <c r="M174" s="82"/>
      <c r="N174" s="37"/>
    </row>
    <row r="175" spans="1:14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3"/>
        <v xml:space="preserve"> </v>
      </c>
      <c r="L175" s="34"/>
      <c r="M175" s="82"/>
      <c r="N175" s="37"/>
    </row>
    <row r="176" spans="1:14" ht="12.75" customHeight="1" x14ac:dyDescent="0.3">
      <c r="A176" s="26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3"/>
        <v xml:space="preserve"> </v>
      </c>
      <c r="L176" s="34"/>
      <c r="M176" s="82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3"/>
        <v xml:space="preserve"> </v>
      </c>
      <c r="L177" s="34"/>
      <c r="M177" s="82"/>
      <c r="N177" s="37"/>
    </row>
    <row r="178" spans="1:14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3"/>
        <v xml:space="preserve"> </v>
      </c>
      <c r="L178" s="34"/>
      <c r="M178" s="82"/>
      <c r="N178" s="37"/>
    </row>
    <row r="179" spans="1:14" ht="12.75" customHeight="1" x14ac:dyDescent="0.3">
      <c r="A179" s="27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3"/>
        <v xml:space="preserve"> </v>
      </c>
      <c r="L179" s="34"/>
      <c r="M179" s="82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3"/>
        <v xml:space="preserve"> </v>
      </c>
      <c r="L180" s="34"/>
      <c r="M180" s="82"/>
      <c r="N180" s="37"/>
    </row>
    <row r="181" spans="1:14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3"/>
        <v xml:space="preserve"> </v>
      </c>
      <c r="L181" s="34"/>
      <c r="M181" s="82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3"/>
        <v xml:space="preserve"> </v>
      </c>
      <c r="L182" s="34"/>
      <c r="M182" s="82"/>
      <c r="N182" s="37"/>
    </row>
    <row r="183" spans="1:14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3"/>
        <v xml:space="preserve"> </v>
      </c>
      <c r="L183" s="34"/>
      <c r="M183" s="82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3"/>
        <v xml:space="preserve"> </v>
      </c>
      <c r="L184" s="34"/>
      <c r="M184" s="82"/>
      <c r="N184" s="37"/>
    </row>
    <row r="185" spans="1:14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3"/>
        <v xml:space="preserve"> </v>
      </c>
      <c r="L185" s="34"/>
      <c r="M185" s="82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ref="K186:K249" si="4">IF(I186,IF(ISNUMBER(J186),J186*I186," ")," ")</f>
        <v xml:space="preserve"> </v>
      </c>
      <c r="L186" s="34"/>
      <c r="M186" s="82"/>
      <c r="N186" s="37"/>
    </row>
    <row r="187" spans="1:14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4"/>
        <v xml:space="preserve"> </v>
      </c>
      <c r="L187" s="34"/>
      <c r="M187" s="82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4"/>
        <v xml:space="preserve"> </v>
      </c>
      <c r="L188" s="34"/>
      <c r="M188" s="82"/>
      <c r="N188" s="37"/>
    </row>
    <row r="189" spans="1:14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4"/>
        <v xml:space="preserve"> </v>
      </c>
      <c r="L189" s="34"/>
      <c r="M189" s="82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4"/>
        <v xml:space="preserve"> </v>
      </c>
      <c r="L190" s="34"/>
      <c r="M190" s="82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4"/>
        <v xml:space="preserve"> </v>
      </c>
      <c r="L191" s="34"/>
      <c r="M191" s="82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4"/>
        <v xml:space="preserve"> </v>
      </c>
      <c r="L192" s="34"/>
      <c r="M192" s="82"/>
      <c r="N192" s="37"/>
    </row>
    <row r="193" spans="1:14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4"/>
        <v xml:space="preserve"> </v>
      </c>
      <c r="L193" s="34"/>
      <c r="M193" s="82"/>
      <c r="N193" s="37"/>
    </row>
    <row r="194" spans="1:14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4"/>
        <v xml:space="preserve"> </v>
      </c>
      <c r="L194" s="34"/>
      <c r="M194" s="82"/>
      <c r="N194" s="37"/>
    </row>
    <row r="195" spans="1:14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4"/>
        <v xml:space="preserve"> </v>
      </c>
      <c r="L195" s="34"/>
      <c r="M195" s="82"/>
      <c r="N195" s="37"/>
    </row>
    <row r="196" spans="1:14" ht="12.75" customHeight="1" x14ac:dyDescent="0.3">
      <c r="A196" s="27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4"/>
        <v xml:space="preserve"> </v>
      </c>
      <c r="L196" s="34"/>
      <c r="M196" s="82"/>
      <c r="N196" s="37"/>
    </row>
    <row r="197" spans="1:14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4"/>
        <v xml:space="preserve"> </v>
      </c>
      <c r="L197" s="34"/>
      <c r="M197" s="82"/>
      <c r="N197" s="37"/>
    </row>
    <row r="198" spans="1:14" ht="12.75" customHeight="1" x14ac:dyDescent="0.3">
      <c r="A198" s="26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4"/>
        <v xml:space="preserve"> </v>
      </c>
      <c r="L198" s="34"/>
      <c r="M198" s="82"/>
      <c r="N198" s="37"/>
    </row>
    <row r="199" spans="1:14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si="4"/>
        <v xml:space="preserve"> </v>
      </c>
      <c r="L199" s="34"/>
      <c r="M199" s="82"/>
      <c r="N199" s="37"/>
    </row>
    <row r="200" spans="1:14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4"/>
        <v xml:space="preserve"> </v>
      </c>
      <c r="L200" s="34"/>
      <c r="M200" s="82"/>
      <c r="N200" s="37"/>
    </row>
    <row r="201" spans="1:14" ht="12.75" customHeight="1" x14ac:dyDescent="0.3">
      <c r="A201" s="27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4"/>
        <v xml:space="preserve"> </v>
      </c>
      <c r="L201" s="34"/>
      <c r="M201" s="82"/>
      <c r="N201" s="37"/>
    </row>
    <row r="202" spans="1:14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4"/>
        <v xml:space="preserve"> </v>
      </c>
      <c r="L202" s="34"/>
      <c r="M202" s="82"/>
      <c r="N202" s="37"/>
    </row>
    <row r="203" spans="1:14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4"/>
        <v xml:space="preserve"> </v>
      </c>
      <c r="L203" s="34"/>
      <c r="M203" s="82"/>
      <c r="N203" s="37"/>
    </row>
    <row r="204" spans="1:14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4"/>
        <v xml:space="preserve"> </v>
      </c>
      <c r="L204" s="34"/>
      <c r="M204" s="82"/>
      <c r="N204" s="37"/>
    </row>
    <row r="205" spans="1:14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4"/>
        <v xml:space="preserve"> </v>
      </c>
      <c r="L205" s="34"/>
      <c r="M205" s="82"/>
      <c r="N205" s="37"/>
    </row>
    <row r="206" spans="1:14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4"/>
        <v xml:space="preserve"> </v>
      </c>
      <c r="L206" s="34"/>
      <c r="M206" s="82"/>
      <c r="N206" s="37"/>
    </row>
    <row r="207" spans="1:14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4"/>
        <v xml:space="preserve"> </v>
      </c>
      <c r="L207" s="34"/>
      <c r="M207" s="82"/>
      <c r="N207" s="37"/>
    </row>
    <row r="208" spans="1:14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4"/>
        <v xml:space="preserve"> </v>
      </c>
      <c r="L208" s="34"/>
      <c r="M208" s="82"/>
      <c r="N208" s="37"/>
    </row>
    <row r="209" spans="1:14" ht="12.75" customHeight="1" x14ac:dyDescent="0.3">
      <c r="A209" s="27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4"/>
        <v xml:space="preserve"> </v>
      </c>
      <c r="L209" s="34"/>
      <c r="M209" s="82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4"/>
        <v xml:space="preserve"> </v>
      </c>
      <c r="L210" s="34"/>
      <c r="M210" s="82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4"/>
        <v xml:space="preserve"> </v>
      </c>
      <c r="L211" s="34"/>
      <c r="M211" s="82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4"/>
        <v xml:space="preserve"> </v>
      </c>
      <c r="L212" s="34"/>
      <c r="M212" s="82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4"/>
        <v xml:space="preserve"> </v>
      </c>
      <c r="L213" s="34"/>
      <c r="M213" s="82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4"/>
        <v xml:space="preserve"> </v>
      </c>
      <c r="L214" s="34"/>
      <c r="M214" s="82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4"/>
        <v xml:space="preserve"> </v>
      </c>
      <c r="L215" s="34"/>
      <c r="M215" s="82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4"/>
        <v xml:space="preserve"> </v>
      </c>
      <c r="L216" s="34"/>
      <c r="M216" s="82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4"/>
        <v xml:space="preserve"> </v>
      </c>
      <c r="L217" s="34"/>
      <c r="M217" s="82"/>
      <c r="N217" s="37"/>
    </row>
    <row r="218" spans="1:14" ht="12.75" customHeight="1" x14ac:dyDescent="0.3">
      <c r="A218" s="27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4"/>
        <v xml:space="preserve"> </v>
      </c>
      <c r="L218" s="34"/>
      <c r="M218" s="82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4"/>
        <v xml:space="preserve"> </v>
      </c>
      <c r="L219" s="34"/>
      <c r="M219" s="82"/>
      <c r="N219" s="37"/>
    </row>
    <row r="220" spans="1:14" ht="12.75" customHeight="1" x14ac:dyDescent="0.3">
      <c r="A220" s="26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4"/>
        <v xml:space="preserve"> </v>
      </c>
      <c r="L220" s="34"/>
      <c r="M220" s="82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4"/>
        <v xml:space="preserve"> </v>
      </c>
      <c r="L221" s="34"/>
      <c r="M221" s="82"/>
      <c r="N221" s="37"/>
    </row>
    <row r="222" spans="1:14" ht="12.75" customHeight="1" x14ac:dyDescent="0.3">
      <c r="A222" s="27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4"/>
        <v xml:space="preserve"> </v>
      </c>
      <c r="L222" s="34"/>
      <c r="M222" s="82"/>
      <c r="N222" s="37"/>
    </row>
    <row r="223" spans="1:14" ht="12.75" customHeight="1" x14ac:dyDescent="0.3">
      <c r="A223" s="27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4"/>
        <v xml:space="preserve"> </v>
      </c>
      <c r="L223" s="34"/>
      <c r="M223" s="82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4"/>
        <v xml:space="preserve"> </v>
      </c>
      <c r="L224" s="34"/>
      <c r="M224" s="82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4"/>
        <v xml:space="preserve"> </v>
      </c>
      <c r="L225" s="34"/>
      <c r="M225" s="82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4"/>
        <v xml:space="preserve"> </v>
      </c>
      <c r="L226" s="34"/>
      <c r="M226" s="82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4"/>
        <v xml:space="preserve"> </v>
      </c>
      <c r="L227" s="34"/>
      <c r="M227" s="82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4"/>
        <v xml:space="preserve"> </v>
      </c>
      <c r="L228" s="34"/>
      <c r="M228" s="82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4"/>
        <v xml:space="preserve"> </v>
      </c>
      <c r="L229" s="34"/>
      <c r="M229" s="82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4"/>
        <v xml:space="preserve"> </v>
      </c>
      <c r="L230" s="34"/>
      <c r="M230" s="82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4"/>
        <v xml:space="preserve"> </v>
      </c>
      <c r="L231" s="34"/>
      <c r="M231" s="82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4"/>
        <v xml:space="preserve"> </v>
      </c>
      <c r="L232" s="34"/>
      <c r="M232" s="82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4"/>
        <v xml:space="preserve"> </v>
      </c>
      <c r="L233" s="34"/>
      <c r="M233" s="82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4"/>
        <v xml:space="preserve"> </v>
      </c>
      <c r="L234" s="34"/>
      <c r="M234" s="82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4"/>
        <v xml:space="preserve"> </v>
      </c>
      <c r="L235" s="34"/>
      <c r="M235" s="82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4"/>
        <v xml:space="preserve"> </v>
      </c>
      <c r="L236" s="34"/>
      <c r="M236" s="82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4"/>
        <v xml:space="preserve"> </v>
      </c>
      <c r="L237" s="34"/>
      <c r="M237" s="82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4"/>
        <v xml:space="preserve"> </v>
      </c>
      <c r="L238" s="34"/>
      <c r="M238" s="82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4"/>
        <v xml:space="preserve"> </v>
      </c>
      <c r="L239" s="34"/>
      <c r="M239" s="82"/>
      <c r="N239" s="37"/>
    </row>
    <row r="240" spans="1:14" ht="12.75" customHeight="1" x14ac:dyDescent="0.3">
      <c r="A240" s="27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4"/>
        <v xml:space="preserve"> </v>
      </c>
      <c r="L240" s="34"/>
      <c r="M240" s="82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4"/>
        <v xml:space="preserve"> </v>
      </c>
      <c r="L241" s="34"/>
      <c r="M241" s="82"/>
      <c r="N241" s="37"/>
    </row>
    <row r="242" spans="1:14" ht="12.75" customHeight="1" x14ac:dyDescent="0.3">
      <c r="A242" s="26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4"/>
        <v xml:space="preserve"> </v>
      </c>
      <c r="L242" s="34"/>
      <c r="M242" s="82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4"/>
        <v xml:space="preserve"> </v>
      </c>
      <c r="L243" s="34"/>
      <c r="M243" s="82"/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4"/>
        <v xml:space="preserve"> </v>
      </c>
      <c r="L244" s="34"/>
      <c r="M244" s="82"/>
      <c r="N244" s="37"/>
    </row>
    <row r="245" spans="1:14" ht="12.75" customHeight="1" x14ac:dyDescent="0.3">
      <c r="A245" s="27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4"/>
        <v xml:space="preserve"> </v>
      </c>
      <c r="L245" s="34"/>
      <c r="M245" s="82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4"/>
        <v xml:space="preserve"> </v>
      </c>
      <c r="L246" s="34"/>
      <c r="M246" s="82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4"/>
        <v xml:space="preserve"> </v>
      </c>
      <c r="L247" s="34"/>
      <c r="M247" s="82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si="4"/>
        <v xml:space="preserve"> </v>
      </c>
      <c r="L248" s="34"/>
      <c r="M248" s="82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4"/>
        <v xml:space="preserve"> </v>
      </c>
      <c r="L249" s="34"/>
      <c r="M249" s="82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ref="K250:K313" si="5">IF(I250,IF(ISNUMBER(J250),J250*I250," ")," ")</f>
        <v xml:space="preserve"> </v>
      </c>
      <c r="L250" s="34"/>
      <c r="M250" s="82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5"/>
        <v xml:space="preserve"> </v>
      </c>
      <c r="L251" s="34"/>
      <c r="M251" s="82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5"/>
        <v xml:space="preserve"> </v>
      </c>
      <c r="L252" s="34"/>
      <c r="M252" s="82"/>
      <c r="N252" s="37"/>
    </row>
    <row r="253" spans="1:14" ht="12.75" customHeight="1" x14ac:dyDescent="0.3">
      <c r="A253" s="27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5"/>
        <v xml:space="preserve"> </v>
      </c>
      <c r="L253" s="34"/>
      <c r="M253" s="82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5"/>
        <v xml:space="preserve"> </v>
      </c>
      <c r="L254" s="34"/>
      <c r="M254" s="82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5"/>
        <v xml:space="preserve"> </v>
      </c>
      <c r="L255" s="34"/>
      <c r="M255" s="82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5"/>
        <v xml:space="preserve"> </v>
      </c>
      <c r="L256" s="34"/>
      <c r="M256" s="82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5"/>
        <v xml:space="preserve"> </v>
      </c>
      <c r="L257" s="34"/>
      <c r="M257" s="82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5"/>
        <v xml:space="preserve"> </v>
      </c>
      <c r="L258" s="34"/>
      <c r="M258" s="82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5"/>
        <v xml:space="preserve"> </v>
      </c>
      <c r="L259" s="34"/>
      <c r="M259" s="82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5"/>
        <v xml:space="preserve"> </v>
      </c>
      <c r="L260" s="34"/>
      <c r="M260" s="82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5"/>
        <v xml:space="preserve"> </v>
      </c>
      <c r="L261" s="34"/>
      <c r="M261" s="82"/>
      <c r="N261" s="37"/>
    </row>
    <row r="262" spans="1:14" ht="12.75" customHeight="1" x14ac:dyDescent="0.3">
      <c r="A262" s="27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5"/>
        <v xml:space="preserve"> </v>
      </c>
      <c r="L262" s="34"/>
      <c r="M262" s="82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si="5"/>
        <v xml:space="preserve"> </v>
      </c>
      <c r="L263" s="34"/>
      <c r="M263" s="82"/>
      <c r="N263" s="37"/>
    </row>
    <row r="264" spans="1:14" ht="12.75" customHeight="1" x14ac:dyDescent="0.3">
      <c r="A264" s="26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5"/>
        <v xml:space="preserve"> </v>
      </c>
      <c r="L264" s="34"/>
      <c r="M264" s="82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5"/>
        <v xml:space="preserve"> </v>
      </c>
      <c r="L265" s="34"/>
      <c r="M265" s="82"/>
      <c r="N265" s="37"/>
    </row>
    <row r="266" spans="1:14" ht="12.75" customHeight="1" x14ac:dyDescent="0.3">
      <c r="A266" s="27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5"/>
        <v xml:space="preserve"> </v>
      </c>
      <c r="L266" s="34"/>
      <c r="M266" s="82"/>
      <c r="N266" s="37"/>
    </row>
    <row r="267" spans="1:14" ht="12.75" customHeight="1" x14ac:dyDescent="0.3">
      <c r="A267" s="27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5"/>
        <v xml:space="preserve"> </v>
      </c>
      <c r="L267" s="34"/>
      <c r="M267" s="82"/>
      <c r="N267" s="37"/>
    </row>
    <row r="268" spans="1:14" ht="12.75" customHeight="1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5"/>
        <v xml:space="preserve"> </v>
      </c>
      <c r="L268" s="34"/>
      <c r="M268" s="82"/>
      <c r="N268" s="37"/>
    </row>
    <row r="269" spans="1:14" ht="12.75" customHeight="1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5"/>
        <v xml:space="preserve"> </v>
      </c>
      <c r="L269" s="34"/>
      <c r="M269" s="82"/>
      <c r="N269" s="37"/>
    </row>
    <row r="270" spans="1:14" ht="12.75" customHeight="1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5"/>
        <v xml:space="preserve"> </v>
      </c>
      <c r="L270" s="34"/>
      <c r="M270" s="82"/>
      <c r="N270" s="37"/>
    </row>
    <row r="271" spans="1:14" ht="12.75" customHeight="1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5"/>
        <v xml:space="preserve"> </v>
      </c>
      <c r="L271" s="34"/>
      <c r="M271" s="82"/>
      <c r="N271" s="37"/>
    </row>
    <row r="272" spans="1:14" ht="12.75" customHeight="1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5"/>
        <v xml:space="preserve"> </v>
      </c>
      <c r="L272" s="34"/>
      <c r="M272" s="82"/>
      <c r="N272" s="37"/>
    </row>
    <row r="273" spans="1:14" ht="12.75" customHeight="1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5"/>
        <v xml:space="preserve"> </v>
      </c>
      <c r="L273" s="34"/>
      <c r="M273" s="82"/>
      <c r="N273" s="37"/>
    </row>
    <row r="274" spans="1:14" ht="12.75" customHeight="1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5"/>
        <v xml:space="preserve"> </v>
      </c>
      <c r="L274" s="34"/>
      <c r="M274" s="82"/>
      <c r="N274" s="37"/>
    </row>
    <row r="275" spans="1:14" ht="12.75" customHeight="1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5"/>
        <v xml:space="preserve"> </v>
      </c>
      <c r="L275" s="34"/>
      <c r="M275" s="82"/>
      <c r="N275" s="37"/>
    </row>
    <row r="276" spans="1:14" ht="12.75" customHeight="1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5"/>
        <v xml:space="preserve"> </v>
      </c>
      <c r="L276" s="34"/>
      <c r="M276" s="82"/>
      <c r="N276" s="37"/>
    </row>
    <row r="277" spans="1:14" ht="12.75" customHeight="1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5"/>
        <v xml:space="preserve"> </v>
      </c>
      <c r="L277" s="34"/>
      <c r="M277" s="82"/>
      <c r="N277" s="37"/>
    </row>
    <row r="278" spans="1:14" ht="12.75" customHeight="1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5"/>
        <v xml:space="preserve"> </v>
      </c>
      <c r="L278" s="34"/>
      <c r="M278" s="82"/>
      <c r="N278" s="37"/>
    </row>
    <row r="279" spans="1:14" ht="12.75" customHeight="1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5"/>
        <v xml:space="preserve"> </v>
      </c>
      <c r="L279" s="34"/>
      <c r="M279" s="82"/>
      <c r="N279" s="37"/>
    </row>
    <row r="280" spans="1:14" ht="12.75" customHeight="1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5"/>
        <v xml:space="preserve"> </v>
      </c>
      <c r="L280" s="34"/>
      <c r="M280" s="82"/>
      <c r="N280" s="37"/>
    </row>
    <row r="281" spans="1:14" ht="12.75" customHeight="1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5"/>
        <v xml:space="preserve"> </v>
      </c>
      <c r="L281" s="34"/>
      <c r="M281" s="82"/>
      <c r="N281" s="37"/>
    </row>
    <row r="282" spans="1:14" ht="12.75" customHeight="1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5"/>
        <v xml:space="preserve"> </v>
      </c>
      <c r="L282" s="34"/>
      <c r="M282" s="82"/>
      <c r="N282" s="37"/>
    </row>
    <row r="283" spans="1:14" ht="12.75" customHeight="1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5"/>
        <v xml:space="preserve"> </v>
      </c>
      <c r="L283" s="34"/>
      <c r="M283" s="82"/>
      <c r="N283" s="37"/>
    </row>
    <row r="284" spans="1:14" ht="12.75" customHeight="1" x14ac:dyDescent="0.3">
      <c r="A284" s="27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5"/>
        <v xml:space="preserve"> </v>
      </c>
      <c r="L284" s="34"/>
      <c r="M284" s="82"/>
      <c r="N284" s="37"/>
    </row>
    <row r="285" spans="1:14" ht="12.75" customHeight="1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5"/>
        <v xml:space="preserve"> </v>
      </c>
      <c r="L285" s="34"/>
      <c r="M285" s="82"/>
      <c r="N285" s="37"/>
    </row>
    <row r="286" spans="1:14" ht="12.75" customHeight="1" x14ac:dyDescent="0.3">
      <c r="A286" s="26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5"/>
        <v xml:space="preserve"> </v>
      </c>
      <c r="L286" s="34"/>
      <c r="M286" s="82"/>
      <c r="N286" s="37"/>
    </row>
    <row r="287" spans="1:14" ht="12.75" customHeight="1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5"/>
        <v xml:space="preserve"> </v>
      </c>
      <c r="L287" s="34"/>
      <c r="M287" s="82"/>
      <c r="N287" s="37"/>
    </row>
    <row r="288" spans="1:14" ht="12.75" customHeight="1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5"/>
        <v xml:space="preserve"> </v>
      </c>
      <c r="L288" s="34"/>
      <c r="M288" s="82"/>
      <c r="N288" s="37"/>
    </row>
    <row r="289" spans="1:14" ht="12.75" customHeight="1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5"/>
        <v xml:space="preserve"> </v>
      </c>
      <c r="L289" s="34"/>
      <c r="M289" s="82"/>
      <c r="N289" s="37"/>
    </row>
    <row r="290" spans="1:14" ht="12.75" customHeight="1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5"/>
        <v xml:space="preserve"> </v>
      </c>
      <c r="L290" s="34"/>
      <c r="M290" s="82"/>
      <c r="N290" s="37"/>
    </row>
    <row r="291" spans="1:14" ht="12.75" customHeight="1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5"/>
        <v xml:space="preserve"> </v>
      </c>
      <c r="L291" s="34"/>
      <c r="M291" s="82"/>
      <c r="N291" s="37"/>
    </row>
    <row r="292" spans="1:14" ht="12.75" customHeight="1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5"/>
        <v xml:space="preserve"> </v>
      </c>
      <c r="L292" s="34"/>
      <c r="M292" s="82"/>
      <c r="N292" s="37"/>
    </row>
    <row r="293" spans="1:14" ht="12.75" customHeight="1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5"/>
        <v xml:space="preserve"> </v>
      </c>
      <c r="L293" s="34"/>
      <c r="M293" s="82"/>
      <c r="N293" s="37"/>
    </row>
    <row r="294" spans="1:14" ht="12.75" customHeight="1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5"/>
        <v xml:space="preserve"> </v>
      </c>
      <c r="L294" s="34"/>
      <c r="M294" s="82"/>
      <c r="N294" s="37"/>
    </row>
    <row r="295" spans="1:14" ht="12.75" customHeight="1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5"/>
        <v xml:space="preserve"> </v>
      </c>
      <c r="L295" s="34"/>
      <c r="M295" s="82"/>
      <c r="N295" s="37"/>
    </row>
    <row r="296" spans="1:14" ht="12.75" customHeight="1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5"/>
        <v xml:space="preserve"> </v>
      </c>
      <c r="L296" s="34"/>
      <c r="M296" s="82"/>
      <c r="N296" s="37"/>
    </row>
    <row r="297" spans="1:14" ht="12.75" customHeight="1" x14ac:dyDescent="0.3">
      <c r="A297" s="27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5"/>
        <v xml:space="preserve"> </v>
      </c>
      <c r="L297" s="34"/>
      <c r="M297" s="82"/>
      <c r="N297" s="37"/>
    </row>
    <row r="298" spans="1:14" ht="12.75" customHeight="1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5"/>
        <v xml:space="preserve"> </v>
      </c>
      <c r="L298" s="34"/>
      <c r="M298" s="82"/>
      <c r="N298" s="37"/>
    </row>
    <row r="299" spans="1:14" ht="12.75" customHeight="1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5"/>
        <v xml:space="preserve"> </v>
      </c>
      <c r="L299" s="34"/>
      <c r="M299" s="82"/>
      <c r="N299" s="37"/>
    </row>
    <row r="300" spans="1:14" ht="12.75" customHeight="1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5"/>
        <v xml:space="preserve"> </v>
      </c>
      <c r="L300" s="34"/>
      <c r="M300" s="82"/>
      <c r="N300" s="37"/>
    </row>
    <row r="301" spans="1:14" ht="12.75" customHeight="1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5"/>
        <v xml:space="preserve"> </v>
      </c>
      <c r="L301" s="34"/>
      <c r="M301" s="82"/>
      <c r="N301" s="37"/>
    </row>
    <row r="302" spans="1:14" ht="12.75" customHeight="1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5"/>
        <v xml:space="preserve"> </v>
      </c>
      <c r="L302" s="34"/>
      <c r="M302" s="82"/>
      <c r="N302" s="37"/>
    </row>
    <row r="303" spans="1:14" ht="12.75" customHeight="1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5"/>
        <v xml:space="preserve"> </v>
      </c>
      <c r="L303" s="34"/>
      <c r="M303" s="82"/>
      <c r="N303" s="37"/>
    </row>
    <row r="304" spans="1:14" ht="12.75" customHeight="1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5"/>
        <v xml:space="preserve"> </v>
      </c>
      <c r="L304" s="34"/>
      <c r="M304" s="82"/>
      <c r="N304" s="37"/>
    </row>
    <row r="305" spans="1:14" ht="12.75" customHeight="1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5"/>
        <v xml:space="preserve"> </v>
      </c>
      <c r="L305" s="34"/>
      <c r="M305" s="82"/>
      <c r="N305" s="37"/>
    </row>
    <row r="306" spans="1:14" ht="12.75" customHeight="1" x14ac:dyDescent="0.3">
      <c r="A306" s="27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5"/>
        <v xml:space="preserve"> </v>
      </c>
      <c r="L306" s="34"/>
      <c r="M306" s="82"/>
      <c r="N306" s="37"/>
    </row>
    <row r="307" spans="1:14" ht="12.75" customHeight="1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5"/>
        <v xml:space="preserve"> </v>
      </c>
      <c r="L307" s="34"/>
      <c r="M307" s="82"/>
      <c r="N307" s="37"/>
    </row>
    <row r="308" spans="1:14" ht="12.75" customHeight="1" x14ac:dyDescent="0.3">
      <c r="A308" s="26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5"/>
        <v xml:space="preserve"> </v>
      </c>
      <c r="L308" s="34"/>
      <c r="M308" s="82"/>
      <c r="N308" s="37"/>
    </row>
    <row r="309" spans="1:14" ht="12.75" customHeight="1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5"/>
        <v xml:space="preserve"> </v>
      </c>
      <c r="L309" s="34"/>
      <c r="M309" s="82"/>
      <c r="N309" s="37"/>
    </row>
    <row r="310" spans="1:14" ht="12.75" customHeight="1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5"/>
        <v xml:space="preserve"> </v>
      </c>
      <c r="L310" s="34"/>
      <c r="M310" s="82"/>
      <c r="N310" s="37"/>
    </row>
    <row r="311" spans="1:14" ht="12.75" customHeight="1" x14ac:dyDescent="0.3">
      <c r="A311" s="27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5"/>
        <v xml:space="preserve"> </v>
      </c>
      <c r="L311" s="34"/>
      <c r="M311" s="82"/>
      <c r="N311" s="37"/>
    </row>
    <row r="312" spans="1:14" ht="12.75" customHeight="1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5"/>
        <v xml:space="preserve"> </v>
      </c>
      <c r="L312" s="34"/>
      <c r="M312" s="82"/>
      <c r="N312" s="37"/>
    </row>
    <row r="313" spans="1:14" ht="12.75" customHeight="1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5"/>
        <v xml:space="preserve"> </v>
      </c>
      <c r="L313" s="34"/>
      <c r="M313" s="82"/>
      <c r="N313" s="37"/>
    </row>
    <row r="314" spans="1:14" ht="12.75" customHeight="1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ref="K314:K377" si="6">IF(I314,IF(ISNUMBER(J314),J314*I314," ")," ")</f>
        <v xml:space="preserve"> </v>
      </c>
      <c r="L314" s="34"/>
      <c r="M314" s="82"/>
      <c r="N314" s="37"/>
    </row>
    <row r="315" spans="1:14" ht="12.75" customHeight="1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6"/>
        <v xml:space="preserve"> </v>
      </c>
      <c r="L315" s="34"/>
      <c r="M315" s="82"/>
      <c r="N315" s="37"/>
    </row>
    <row r="316" spans="1:14" ht="12.75" customHeight="1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6"/>
        <v xml:space="preserve"> </v>
      </c>
      <c r="L316" s="34"/>
      <c r="M316" s="82"/>
      <c r="N316" s="37"/>
    </row>
    <row r="317" spans="1:14" ht="12.75" customHeight="1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6"/>
        <v xml:space="preserve"> </v>
      </c>
      <c r="L317" s="34"/>
      <c r="M317" s="82"/>
      <c r="N317" s="37"/>
    </row>
    <row r="318" spans="1:14" ht="12.75" customHeight="1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6"/>
        <v xml:space="preserve"> </v>
      </c>
      <c r="L318" s="34"/>
      <c r="M318" s="82"/>
      <c r="N318" s="37"/>
    </row>
    <row r="319" spans="1:14" ht="12.75" customHeight="1" x14ac:dyDescent="0.3">
      <c r="A319" s="27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6"/>
        <v xml:space="preserve"> </v>
      </c>
      <c r="L319" s="34"/>
      <c r="M319" s="82"/>
      <c r="N319" s="37"/>
    </row>
    <row r="320" spans="1:14" ht="12.75" customHeight="1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6"/>
        <v xml:space="preserve"> </v>
      </c>
      <c r="L320" s="34"/>
      <c r="M320" s="82"/>
      <c r="N320" s="37"/>
    </row>
    <row r="321" spans="1:14" ht="12.75" customHeight="1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6"/>
        <v xml:space="preserve"> </v>
      </c>
      <c r="L321" s="34"/>
      <c r="M321" s="82"/>
      <c r="N321" s="37"/>
    </row>
    <row r="322" spans="1:14" ht="12.75" customHeight="1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6"/>
        <v xml:space="preserve"> </v>
      </c>
      <c r="L322" s="34"/>
      <c r="M322" s="82"/>
      <c r="N322" s="37"/>
    </row>
    <row r="323" spans="1:14" ht="12.75" customHeight="1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6"/>
        <v xml:space="preserve"> </v>
      </c>
      <c r="L323" s="34"/>
      <c r="M323" s="82"/>
      <c r="N323" s="37"/>
    </row>
    <row r="324" spans="1:14" ht="12.75" customHeight="1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6"/>
        <v xml:space="preserve"> </v>
      </c>
      <c r="L324" s="34"/>
      <c r="M324" s="82"/>
      <c r="N324" s="37"/>
    </row>
    <row r="325" spans="1:14" ht="12.75" customHeight="1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6"/>
        <v xml:space="preserve"> </v>
      </c>
      <c r="L325" s="34"/>
      <c r="M325" s="82"/>
      <c r="N325" s="37"/>
    </row>
    <row r="326" spans="1:14" ht="12.75" customHeight="1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6"/>
        <v xml:space="preserve"> </v>
      </c>
      <c r="L326" s="34"/>
      <c r="M326" s="82"/>
      <c r="N326" s="37"/>
    </row>
    <row r="327" spans="1:14" ht="12.75" customHeight="1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si="6"/>
        <v xml:space="preserve"> </v>
      </c>
      <c r="L327" s="34"/>
      <c r="M327" s="82"/>
      <c r="N327" s="37"/>
    </row>
    <row r="328" spans="1:14" ht="12.75" customHeight="1" x14ac:dyDescent="0.3">
      <c r="A328" s="27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6"/>
        <v xml:space="preserve"> </v>
      </c>
      <c r="L328" s="34"/>
      <c r="M328" s="82"/>
      <c r="N328" s="37"/>
    </row>
    <row r="329" spans="1:14" ht="12.75" customHeight="1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6"/>
        <v xml:space="preserve"> </v>
      </c>
      <c r="L329" s="34"/>
      <c r="M329" s="82"/>
      <c r="N329" s="37"/>
    </row>
    <row r="330" spans="1:14" ht="12.75" customHeight="1" x14ac:dyDescent="0.3">
      <c r="A330" s="26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6"/>
        <v xml:space="preserve"> </v>
      </c>
      <c r="L330" s="34"/>
      <c r="M330" s="82"/>
      <c r="N330" s="37"/>
    </row>
    <row r="331" spans="1:14" ht="12.75" customHeight="1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6"/>
        <v xml:space="preserve"> </v>
      </c>
      <c r="L331" s="34"/>
      <c r="M331" s="82"/>
      <c r="N331" s="37"/>
    </row>
    <row r="332" spans="1:14" ht="12.75" customHeight="1" x14ac:dyDescent="0.3">
      <c r="A332" s="27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6"/>
        <v xml:space="preserve"> </v>
      </c>
      <c r="L332" s="34"/>
      <c r="M332" s="82"/>
      <c r="N332" s="37"/>
    </row>
    <row r="333" spans="1:14" ht="12.75" customHeight="1" x14ac:dyDescent="0.3">
      <c r="A333" s="27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6"/>
        <v xml:space="preserve"> </v>
      </c>
      <c r="L333" s="34"/>
      <c r="M333" s="82"/>
      <c r="N333" s="37"/>
    </row>
    <row r="334" spans="1:14" ht="12.75" customHeight="1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6"/>
        <v xml:space="preserve"> </v>
      </c>
      <c r="L334" s="34"/>
      <c r="M334" s="82"/>
      <c r="N334" s="37"/>
    </row>
    <row r="335" spans="1:14" ht="12.75" customHeight="1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6"/>
        <v xml:space="preserve"> </v>
      </c>
      <c r="L335" s="34"/>
      <c r="M335" s="82"/>
      <c r="N335" s="37"/>
    </row>
    <row r="336" spans="1:14" ht="12.75" customHeight="1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6"/>
        <v xml:space="preserve"> </v>
      </c>
      <c r="L336" s="34"/>
      <c r="M336" s="82"/>
      <c r="N336" s="37"/>
    </row>
    <row r="337" spans="1:14" ht="12.75" customHeight="1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6"/>
        <v xml:space="preserve"> </v>
      </c>
      <c r="L337" s="34"/>
      <c r="M337" s="82"/>
      <c r="N337" s="37"/>
    </row>
    <row r="338" spans="1:14" ht="12.75" customHeight="1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6"/>
        <v xml:space="preserve"> </v>
      </c>
      <c r="L338" s="34"/>
      <c r="M338" s="82"/>
      <c r="N338" s="37"/>
    </row>
    <row r="339" spans="1:14" ht="12.75" customHeight="1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6"/>
        <v xml:space="preserve"> </v>
      </c>
      <c r="L339" s="34"/>
      <c r="M339" s="82"/>
      <c r="N339" s="37"/>
    </row>
    <row r="340" spans="1:14" ht="12.75" customHeight="1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6"/>
        <v xml:space="preserve"> </v>
      </c>
      <c r="L340" s="34"/>
      <c r="M340" s="82"/>
      <c r="N340" s="37"/>
    </row>
    <row r="341" spans="1:14" ht="12.75" customHeight="1" x14ac:dyDescent="0.3">
      <c r="A341" s="27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6"/>
        <v xml:space="preserve"> </v>
      </c>
      <c r="L341" s="34"/>
      <c r="M341" s="82"/>
      <c r="N341" s="37"/>
    </row>
    <row r="342" spans="1:14" ht="12.75" customHeight="1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6"/>
        <v xml:space="preserve"> </v>
      </c>
      <c r="L342" s="34"/>
      <c r="M342" s="82"/>
      <c r="N342" s="37"/>
    </row>
    <row r="343" spans="1:14" ht="12.75" customHeight="1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6"/>
        <v xml:space="preserve"> </v>
      </c>
      <c r="L343" s="34"/>
      <c r="M343" s="82"/>
      <c r="N343" s="37"/>
    </row>
    <row r="344" spans="1:14" ht="12.75" customHeight="1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6"/>
        <v xml:space="preserve"> </v>
      </c>
      <c r="L344" s="34"/>
      <c r="M344" s="82"/>
      <c r="N344" s="37"/>
    </row>
    <row r="345" spans="1:14" ht="12.75" customHeight="1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6"/>
        <v xml:space="preserve"> </v>
      </c>
      <c r="L345" s="34"/>
      <c r="M345" s="82"/>
      <c r="N345" s="37"/>
    </row>
    <row r="346" spans="1:14" ht="12.75" customHeight="1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6"/>
        <v xml:space="preserve"> </v>
      </c>
      <c r="L346" s="34"/>
      <c r="M346" s="82"/>
      <c r="N346" s="37"/>
    </row>
    <row r="347" spans="1:14" ht="12.75" customHeight="1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6"/>
        <v xml:space="preserve"> </v>
      </c>
      <c r="L347" s="34"/>
      <c r="M347" s="82"/>
      <c r="N347" s="37"/>
    </row>
    <row r="348" spans="1:14" ht="12.75" customHeight="1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6"/>
        <v xml:space="preserve"> </v>
      </c>
      <c r="L348" s="34"/>
      <c r="M348" s="82"/>
      <c r="N348" s="37"/>
    </row>
    <row r="349" spans="1:14" ht="12.75" customHeight="1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6"/>
        <v xml:space="preserve"> </v>
      </c>
      <c r="L349" s="34"/>
      <c r="M349" s="82"/>
      <c r="N349" s="37"/>
    </row>
    <row r="350" spans="1:14" ht="12.75" customHeight="1" x14ac:dyDescent="0.3">
      <c r="A350" s="27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6"/>
        <v xml:space="preserve"> </v>
      </c>
      <c r="L350" s="34"/>
      <c r="M350" s="82"/>
      <c r="N350" s="37"/>
    </row>
    <row r="351" spans="1:14" ht="12.75" customHeight="1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6"/>
        <v xml:space="preserve"> </v>
      </c>
      <c r="L351" s="34"/>
      <c r="M351" s="82"/>
      <c r="N351" s="37"/>
    </row>
    <row r="352" spans="1:14" ht="12.75" customHeight="1" x14ac:dyDescent="0.3">
      <c r="A352" s="26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6"/>
        <v xml:space="preserve"> </v>
      </c>
      <c r="L352" s="34"/>
      <c r="M352" s="82"/>
      <c r="N352" s="37"/>
    </row>
    <row r="353" spans="1:14" ht="12.75" customHeight="1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6"/>
        <v xml:space="preserve"> </v>
      </c>
      <c r="L353" s="34"/>
      <c r="M353" s="82"/>
      <c r="N353" s="37"/>
    </row>
    <row r="354" spans="1:14" ht="12.75" customHeight="1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6"/>
        <v xml:space="preserve"> </v>
      </c>
      <c r="L354" s="34"/>
      <c r="M354" s="82"/>
      <c r="N354" s="37"/>
    </row>
    <row r="355" spans="1:14" ht="12.75" customHeight="1" x14ac:dyDescent="0.3">
      <c r="A355" s="27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6"/>
        <v xml:space="preserve"> </v>
      </c>
      <c r="L355" s="34"/>
      <c r="M355" s="82"/>
      <c r="N355" s="37"/>
    </row>
    <row r="356" spans="1:14" ht="12.75" customHeight="1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6"/>
        <v xml:space="preserve"> </v>
      </c>
      <c r="L356" s="34"/>
      <c r="M356" s="82"/>
      <c r="N356" s="37"/>
    </row>
    <row r="357" spans="1:14" ht="12.75" customHeight="1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6"/>
        <v xml:space="preserve"> </v>
      </c>
      <c r="L357" s="34"/>
      <c r="M357" s="82"/>
      <c r="N357" s="37"/>
    </row>
    <row r="358" spans="1:14" ht="12.75" customHeight="1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6"/>
        <v xml:space="preserve"> </v>
      </c>
      <c r="L358" s="34"/>
      <c r="M358" s="82"/>
      <c r="N358" s="37"/>
    </row>
    <row r="359" spans="1:14" ht="12.75" customHeight="1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6"/>
        <v xml:space="preserve"> </v>
      </c>
      <c r="L359" s="34"/>
      <c r="M359" s="82"/>
      <c r="N359" s="37"/>
    </row>
    <row r="360" spans="1:14" ht="12.75" customHeight="1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6"/>
        <v xml:space="preserve"> </v>
      </c>
      <c r="L360" s="34"/>
      <c r="M360" s="82"/>
      <c r="N360" s="37"/>
    </row>
    <row r="361" spans="1:14" ht="12.75" customHeight="1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6"/>
        <v xml:space="preserve"> </v>
      </c>
      <c r="L361" s="34"/>
      <c r="M361" s="82"/>
      <c r="N361" s="37"/>
    </row>
    <row r="362" spans="1:14" ht="12.75" customHeight="1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6"/>
        <v xml:space="preserve"> </v>
      </c>
      <c r="L362" s="34"/>
      <c r="M362" s="82"/>
      <c r="N362" s="37"/>
    </row>
    <row r="363" spans="1:14" ht="12.75" customHeight="1" x14ac:dyDescent="0.3">
      <c r="A363" s="27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6"/>
        <v xml:space="preserve"> </v>
      </c>
      <c r="L363" s="34"/>
      <c r="M363" s="82"/>
      <c r="N363" s="37"/>
    </row>
    <row r="364" spans="1:14" ht="12.75" customHeight="1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6"/>
        <v xml:space="preserve"> </v>
      </c>
      <c r="L364" s="34"/>
      <c r="M364" s="82"/>
      <c r="N364" s="37"/>
    </row>
    <row r="365" spans="1:14" ht="12.75" customHeight="1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6"/>
        <v xml:space="preserve"> </v>
      </c>
      <c r="L365" s="34"/>
      <c r="M365" s="82"/>
      <c r="N365" s="37"/>
    </row>
    <row r="366" spans="1:14" ht="12.75" customHeight="1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6"/>
        <v xml:space="preserve"> </v>
      </c>
      <c r="L366" s="34"/>
      <c r="M366" s="82"/>
      <c r="N366" s="37"/>
    </row>
    <row r="367" spans="1:14" ht="12.75" customHeight="1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6"/>
        <v xml:space="preserve"> </v>
      </c>
      <c r="L367" s="34"/>
      <c r="M367" s="82"/>
      <c r="N367" s="37"/>
    </row>
    <row r="368" spans="1:14" ht="12.75" customHeight="1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6"/>
        <v xml:space="preserve"> </v>
      </c>
      <c r="L368" s="34"/>
      <c r="M368" s="82"/>
      <c r="N368" s="37"/>
    </row>
    <row r="369" spans="1:14" ht="12.75" customHeight="1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6"/>
        <v xml:space="preserve"> </v>
      </c>
      <c r="L369" s="34"/>
      <c r="M369" s="82"/>
      <c r="N369" s="37"/>
    </row>
    <row r="370" spans="1:14" ht="12.75" customHeight="1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6"/>
        <v xml:space="preserve"> </v>
      </c>
      <c r="L370" s="34"/>
      <c r="M370" s="82"/>
      <c r="N370" s="37"/>
    </row>
    <row r="371" spans="1:14" ht="12.75" customHeight="1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6"/>
        <v xml:space="preserve"> </v>
      </c>
      <c r="L371" s="34"/>
      <c r="M371" s="82"/>
      <c r="N371" s="37"/>
    </row>
    <row r="372" spans="1:14" ht="12.75" customHeight="1" x14ac:dyDescent="0.3">
      <c r="A372" s="27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6"/>
        <v xml:space="preserve"> </v>
      </c>
      <c r="L372" s="34"/>
      <c r="M372" s="82"/>
      <c r="N372" s="37"/>
    </row>
    <row r="373" spans="1:14" ht="12.75" customHeight="1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6"/>
        <v xml:space="preserve"> </v>
      </c>
      <c r="L373" s="34"/>
      <c r="M373" s="82"/>
      <c r="N373" s="37"/>
    </row>
    <row r="374" spans="1:14" ht="12.75" customHeight="1" x14ac:dyDescent="0.3">
      <c r="A374" s="26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6"/>
        <v xml:space="preserve"> </v>
      </c>
      <c r="L374" s="34"/>
      <c r="M374" s="82"/>
      <c r="N374" s="37"/>
    </row>
    <row r="375" spans="1:14" ht="12.75" customHeight="1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6"/>
        <v xml:space="preserve"> </v>
      </c>
      <c r="L375" s="34"/>
      <c r="M375" s="82"/>
      <c r="N375" s="37"/>
    </row>
    <row r="376" spans="1:14" ht="12.75" customHeight="1" x14ac:dyDescent="0.3">
      <c r="A376" s="2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6"/>
        <v xml:space="preserve"> </v>
      </c>
      <c r="L376" s="34"/>
      <c r="M376" s="82"/>
      <c r="N376" s="37"/>
    </row>
    <row r="377" spans="1:14" ht="12.75" customHeight="1" x14ac:dyDescent="0.3">
      <c r="A377" s="27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6"/>
        <v xml:space="preserve"> </v>
      </c>
      <c r="L377" s="34"/>
      <c r="M377" s="82"/>
      <c r="N377" s="37"/>
    </row>
    <row r="378" spans="1:14" ht="12.75" customHeight="1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ref="K378:K441" si="7">IF(I378,IF(ISNUMBER(J378),J378*I378," ")," ")</f>
        <v xml:space="preserve"> </v>
      </c>
      <c r="L378" s="34"/>
      <c r="M378" s="82"/>
      <c r="N378" s="37"/>
    </row>
    <row r="379" spans="1:14" ht="12.75" customHeight="1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7"/>
        <v xml:space="preserve"> </v>
      </c>
      <c r="L379" s="34"/>
      <c r="M379" s="82"/>
      <c r="N379" s="37"/>
    </row>
    <row r="380" spans="1:14" ht="12.75" customHeight="1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7"/>
        <v xml:space="preserve"> </v>
      </c>
      <c r="L380" s="34"/>
      <c r="M380" s="82"/>
      <c r="N380" s="37"/>
    </row>
    <row r="381" spans="1:14" ht="12.75" customHeight="1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7"/>
        <v xml:space="preserve"> </v>
      </c>
      <c r="L381" s="34"/>
      <c r="M381" s="82"/>
      <c r="N381" s="37"/>
    </row>
    <row r="382" spans="1:14" ht="12.75" customHeight="1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7"/>
        <v xml:space="preserve"> </v>
      </c>
      <c r="L382" s="34"/>
      <c r="M382" s="82"/>
      <c r="N382" s="37"/>
    </row>
    <row r="383" spans="1:14" ht="12.75" customHeight="1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7"/>
        <v xml:space="preserve"> </v>
      </c>
      <c r="L383" s="34"/>
      <c r="M383" s="82"/>
      <c r="N383" s="37"/>
    </row>
    <row r="384" spans="1:14" ht="12.75" customHeight="1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7"/>
        <v xml:space="preserve"> </v>
      </c>
      <c r="L384" s="34"/>
      <c r="M384" s="82"/>
      <c r="N384" s="37"/>
    </row>
    <row r="385" spans="1:14" ht="12.75" customHeight="1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7"/>
        <v xml:space="preserve"> </v>
      </c>
      <c r="L385" s="34"/>
      <c r="M385" s="82"/>
      <c r="N385" s="37"/>
    </row>
    <row r="386" spans="1:14" ht="12.75" customHeight="1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7"/>
        <v xml:space="preserve"> </v>
      </c>
      <c r="L386" s="34"/>
      <c r="M386" s="82"/>
      <c r="N386" s="37"/>
    </row>
    <row r="387" spans="1:14" ht="12.75" customHeight="1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7"/>
        <v xml:space="preserve"> </v>
      </c>
      <c r="L387" s="34"/>
      <c r="M387" s="82"/>
      <c r="N387" s="37"/>
    </row>
    <row r="388" spans="1:14" ht="12.75" customHeight="1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7"/>
        <v xml:space="preserve"> </v>
      </c>
      <c r="L388" s="34"/>
      <c r="M388" s="82"/>
      <c r="N388" s="37"/>
    </row>
    <row r="389" spans="1:14" ht="12.75" customHeight="1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7"/>
        <v xml:space="preserve"> </v>
      </c>
      <c r="L389" s="34"/>
      <c r="M389" s="82"/>
      <c r="N389" s="37"/>
    </row>
    <row r="390" spans="1:14" ht="12.75" customHeight="1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7"/>
        <v xml:space="preserve"> </v>
      </c>
      <c r="L390" s="34"/>
      <c r="M390" s="82"/>
      <c r="N390" s="37"/>
    </row>
    <row r="391" spans="1:14" ht="12.75" customHeight="1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si="7"/>
        <v xml:space="preserve"> </v>
      </c>
      <c r="L391" s="34"/>
      <c r="M391" s="82"/>
      <c r="N391" s="37"/>
    </row>
    <row r="392" spans="1:14" ht="12.75" customHeight="1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7"/>
        <v xml:space="preserve"> </v>
      </c>
      <c r="L392" s="34"/>
      <c r="M392" s="82"/>
      <c r="N392" s="37"/>
    </row>
    <row r="393" spans="1:14" ht="12.75" customHeight="1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7"/>
        <v xml:space="preserve"> </v>
      </c>
      <c r="L393" s="34"/>
      <c r="M393" s="82"/>
      <c r="N393" s="37"/>
    </row>
    <row r="394" spans="1:14" ht="12.75" customHeight="1" x14ac:dyDescent="0.3">
      <c r="A394" s="27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7"/>
        <v xml:space="preserve"> </v>
      </c>
      <c r="L394" s="34"/>
      <c r="M394" s="82"/>
      <c r="N394" s="37"/>
    </row>
    <row r="395" spans="1:14" ht="12.75" customHeight="1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7"/>
        <v xml:space="preserve"> </v>
      </c>
      <c r="L395" s="34"/>
      <c r="M395" s="82"/>
      <c r="N395" s="37"/>
    </row>
    <row r="396" spans="1:14" ht="12.75" customHeight="1" x14ac:dyDescent="0.3">
      <c r="A396" s="26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7"/>
        <v xml:space="preserve"> </v>
      </c>
      <c r="L396" s="34"/>
      <c r="M396" s="82"/>
      <c r="N396" s="37"/>
    </row>
    <row r="397" spans="1:14" ht="12.75" customHeight="1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7"/>
        <v xml:space="preserve"> </v>
      </c>
      <c r="L397" s="34"/>
      <c r="M397" s="82"/>
      <c r="N397" s="37"/>
    </row>
    <row r="398" spans="1:14" ht="12.75" customHeight="1" x14ac:dyDescent="0.3">
      <c r="A398" s="2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7"/>
        <v xml:space="preserve"> </v>
      </c>
      <c r="L398" s="34"/>
      <c r="M398" s="82"/>
      <c r="N398" s="37"/>
    </row>
    <row r="399" spans="1:14" ht="12.75" customHeight="1" x14ac:dyDescent="0.3">
      <c r="A399" s="27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7"/>
        <v xml:space="preserve"> </v>
      </c>
      <c r="L399" s="34"/>
      <c r="M399" s="82"/>
      <c r="N399" s="37"/>
    </row>
    <row r="400" spans="1:14" ht="12.75" customHeight="1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7"/>
        <v xml:space="preserve"> </v>
      </c>
      <c r="L400" s="34"/>
      <c r="M400" s="82"/>
      <c r="N400" s="37"/>
    </row>
    <row r="401" spans="1:14" ht="12.75" customHeight="1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7"/>
        <v xml:space="preserve"> </v>
      </c>
      <c r="L401" s="34"/>
      <c r="M401" s="82"/>
      <c r="N401" s="37"/>
    </row>
    <row r="402" spans="1:14" ht="12.75" customHeight="1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7"/>
        <v xml:space="preserve"> </v>
      </c>
      <c r="L402" s="34"/>
      <c r="M402" s="82"/>
      <c r="N402" s="37"/>
    </row>
    <row r="403" spans="1:14" ht="12.75" customHeight="1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7"/>
        <v xml:space="preserve"> </v>
      </c>
      <c r="L403" s="34"/>
      <c r="M403" s="82"/>
      <c r="N403" s="37"/>
    </row>
    <row r="404" spans="1:14" ht="12.75" customHeight="1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7"/>
        <v xml:space="preserve"> </v>
      </c>
      <c r="L404" s="34"/>
      <c r="M404" s="82"/>
      <c r="N404" s="37"/>
    </row>
    <row r="405" spans="1:14" ht="12.75" customHeight="1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7"/>
        <v xml:space="preserve"> </v>
      </c>
      <c r="L405" s="34"/>
      <c r="M405" s="82"/>
      <c r="N405" s="37"/>
    </row>
    <row r="406" spans="1:14" ht="12.75" customHeight="1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7"/>
        <v xml:space="preserve"> </v>
      </c>
      <c r="L406" s="34"/>
      <c r="M406" s="82"/>
      <c r="N406" s="37"/>
    </row>
    <row r="407" spans="1:14" ht="12.75" customHeight="1" x14ac:dyDescent="0.3">
      <c r="A407" s="2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7"/>
        <v xml:space="preserve"> </v>
      </c>
      <c r="L407" s="34"/>
      <c r="M407" s="82"/>
      <c r="N407" s="37"/>
    </row>
    <row r="408" spans="1:14" ht="12.75" customHeight="1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7"/>
        <v xml:space="preserve"> </v>
      </c>
      <c r="L408" s="34"/>
      <c r="M408" s="82"/>
      <c r="N408" s="37"/>
    </row>
    <row r="409" spans="1:14" ht="12.75" customHeight="1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7"/>
        <v xml:space="preserve"> </v>
      </c>
      <c r="L409" s="34"/>
      <c r="M409" s="82"/>
      <c r="N409" s="37"/>
    </row>
    <row r="410" spans="1:14" ht="12.75" customHeight="1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7"/>
        <v xml:space="preserve"> </v>
      </c>
      <c r="L410" s="34"/>
      <c r="M410" s="82"/>
      <c r="N410" s="37"/>
    </row>
    <row r="411" spans="1:14" ht="12.75" customHeight="1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7"/>
        <v xml:space="preserve"> </v>
      </c>
      <c r="L411" s="34"/>
      <c r="M411" s="82"/>
      <c r="N411" s="37"/>
    </row>
    <row r="412" spans="1:14" ht="12.75" customHeight="1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7"/>
        <v xml:space="preserve"> </v>
      </c>
      <c r="L412" s="34"/>
      <c r="M412" s="82"/>
      <c r="N412" s="37"/>
    </row>
    <row r="413" spans="1:14" ht="12.75" customHeight="1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7"/>
        <v xml:space="preserve"> </v>
      </c>
      <c r="L413" s="34"/>
      <c r="M413" s="82"/>
      <c r="N413" s="37"/>
    </row>
    <row r="414" spans="1:14" ht="12.75" customHeight="1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7"/>
        <v xml:space="preserve"> </v>
      </c>
      <c r="L414" s="34"/>
      <c r="M414" s="82"/>
      <c r="N414" s="37"/>
    </row>
    <row r="415" spans="1:14" ht="12.75" customHeight="1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7"/>
        <v xml:space="preserve"> </v>
      </c>
      <c r="L415" s="34"/>
      <c r="M415" s="82"/>
      <c r="N415" s="37"/>
    </row>
    <row r="416" spans="1:14" ht="12.75" customHeight="1" x14ac:dyDescent="0.3">
      <c r="A416" s="27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7"/>
        <v xml:space="preserve"> </v>
      </c>
      <c r="L416" s="34"/>
      <c r="M416" s="82"/>
      <c r="N416" s="37"/>
    </row>
    <row r="417" spans="1:14" ht="12.75" customHeight="1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7"/>
        <v xml:space="preserve"> </v>
      </c>
      <c r="L417" s="34"/>
      <c r="M417" s="82"/>
      <c r="N417" s="37"/>
    </row>
    <row r="418" spans="1:14" ht="12.75" customHeight="1" x14ac:dyDescent="0.3">
      <c r="A418" s="26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7"/>
        <v xml:space="preserve"> </v>
      </c>
      <c r="L418" s="34"/>
      <c r="M418" s="82"/>
      <c r="N418" s="37"/>
    </row>
    <row r="419" spans="1:14" ht="12.75" customHeight="1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7"/>
        <v xml:space="preserve"> </v>
      </c>
      <c r="L419" s="34"/>
      <c r="M419" s="82"/>
      <c r="N419" s="37"/>
    </row>
    <row r="420" spans="1:14" ht="12.75" customHeight="1" x14ac:dyDescent="0.3">
      <c r="A420" s="2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7"/>
        <v xml:space="preserve"> </v>
      </c>
      <c r="L420" s="34"/>
      <c r="M420" s="82"/>
      <c r="N420" s="37"/>
    </row>
    <row r="421" spans="1:14" ht="12.75" customHeight="1" x14ac:dyDescent="0.3">
      <c r="A421" s="27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7"/>
        <v xml:space="preserve"> </v>
      </c>
      <c r="L421" s="34"/>
      <c r="M421" s="82"/>
      <c r="N421" s="37"/>
    </row>
    <row r="422" spans="1:14" ht="12.75" customHeight="1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7"/>
        <v xml:space="preserve"> </v>
      </c>
      <c r="L422" s="34"/>
      <c r="M422" s="82"/>
      <c r="N422" s="37"/>
    </row>
    <row r="423" spans="1:14" ht="12.75" customHeight="1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7"/>
        <v xml:space="preserve"> </v>
      </c>
      <c r="L423" s="34"/>
      <c r="M423" s="82"/>
      <c r="N423" s="37"/>
    </row>
    <row r="424" spans="1:14" ht="12.75" customHeight="1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7"/>
        <v xml:space="preserve"> </v>
      </c>
      <c r="L424" s="34"/>
      <c r="M424" s="82"/>
      <c r="N424" s="37"/>
    </row>
    <row r="425" spans="1:14" ht="12.75" customHeight="1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7"/>
        <v xml:space="preserve"> </v>
      </c>
      <c r="L425" s="34"/>
      <c r="M425" s="82"/>
      <c r="N425" s="37"/>
    </row>
    <row r="426" spans="1:14" ht="12.75" customHeight="1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7"/>
        <v xml:space="preserve"> </v>
      </c>
      <c r="L426" s="34"/>
      <c r="M426" s="82"/>
      <c r="N426" s="37"/>
    </row>
    <row r="427" spans="1:14" ht="12.75" customHeight="1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7"/>
        <v xml:space="preserve"> </v>
      </c>
      <c r="L427" s="34"/>
      <c r="M427" s="82"/>
      <c r="N427" s="37"/>
    </row>
    <row r="428" spans="1:14" ht="12.75" customHeight="1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7"/>
        <v xml:space="preserve"> </v>
      </c>
      <c r="L428" s="34"/>
      <c r="M428" s="82"/>
      <c r="N428" s="37"/>
    </row>
    <row r="429" spans="1:14" ht="12.75" customHeight="1" x14ac:dyDescent="0.3">
      <c r="A429" s="2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7"/>
        <v xml:space="preserve"> </v>
      </c>
      <c r="L429" s="34"/>
      <c r="M429" s="82"/>
      <c r="N429" s="37"/>
    </row>
    <row r="430" spans="1:14" ht="12.75" customHeight="1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7"/>
        <v xml:space="preserve"> </v>
      </c>
      <c r="L430" s="34"/>
      <c r="M430" s="82"/>
      <c r="N430" s="37"/>
    </row>
    <row r="431" spans="1:14" ht="12.75" customHeight="1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7"/>
        <v xml:space="preserve"> </v>
      </c>
      <c r="L431" s="34"/>
      <c r="M431" s="82"/>
      <c r="N431" s="37"/>
    </row>
    <row r="432" spans="1:14" ht="12.75" customHeight="1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7"/>
        <v xml:space="preserve"> </v>
      </c>
      <c r="L432" s="34"/>
      <c r="M432" s="82"/>
      <c r="N432" s="37"/>
    </row>
    <row r="433" spans="1:14" ht="12.75" customHeight="1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7"/>
        <v xml:space="preserve"> </v>
      </c>
      <c r="L433" s="34"/>
      <c r="M433" s="82"/>
      <c r="N433" s="37"/>
    </row>
    <row r="434" spans="1:14" ht="12.75" customHeight="1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7"/>
        <v xml:space="preserve"> </v>
      </c>
      <c r="L434" s="34"/>
      <c r="M434" s="82"/>
      <c r="N434" s="37"/>
    </row>
    <row r="435" spans="1:14" ht="12.75" customHeight="1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7"/>
        <v xml:space="preserve"> </v>
      </c>
      <c r="L435" s="34"/>
      <c r="M435" s="82"/>
      <c r="N435" s="37"/>
    </row>
    <row r="436" spans="1:14" ht="12.75" customHeight="1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7"/>
        <v xml:space="preserve"> </v>
      </c>
      <c r="L436" s="34"/>
      <c r="M436" s="82"/>
      <c r="N436" s="37"/>
    </row>
    <row r="437" spans="1:14" ht="12.75" customHeight="1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7"/>
        <v xml:space="preserve"> </v>
      </c>
      <c r="L437" s="34"/>
      <c r="M437" s="82"/>
      <c r="N437" s="37"/>
    </row>
    <row r="438" spans="1:14" ht="12.75" customHeight="1" x14ac:dyDescent="0.3">
      <c r="A438" s="27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7"/>
        <v xml:space="preserve"> </v>
      </c>
      <c r="L438" s="34"/>
      <c r="M438" s="82"/>
      <c r="N438" s="37"/>
    </row>
    <row r="439" spans="1:14" ht="12.75" customHeight="1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7"/>
        <v xml:space="preserve"> </v>
      </c>
      <c r="L439" s="34"/>
      <c r="M439" s="82"/>
      <c r="N439" s="37"/>
    </row>
    <row r="440" spans="1:14" ht="12.75" customHeight="1" x14ac:dyDescent="0.3">
      <c r="A440" s="26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7"/>
        <v xml:space="preserve"> </v>
      </c>
      <c r="L440" s="34"/>
      <c r="M440" s="82"/>
      <c r="N440" s="37"/>
    </row>
    <row r="441" spans="1:14" ht="12.75" customHeight="1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7"/>
        <v xml:space="preserve"> </v>
      </c>
      <c r="L441" s="34"/>
      <c r="M441" s="82"/>
      <c r="N441" s="37"/>
    </row>
    <row r="442" spans="1:14" ht="12.75" customHeight="1" x14ac:dyDescent="0.3">
      <c r="A442" s="2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ref="K442:K505" si="8">IF(I442,IF(ISNUMBER(J442),J442*I442," ")," ")</f>
        <v xml:space="preserve"> </v>
      </c>
      <c r="L442" s="34"/>
      <c r="M442" s="82"/>
      <c r="N442" s="37"/>
    </row>
    <row r="443" spans="1:14" ht="12.75" customHeight="1" x14ac:dyDescent="0.3">
      <c r="A443" s="27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8"/>
        <v xml:space="preserve"> </v>
      </c>
      <c r="L443" s="34"/>
      <c r="M443" s="82"/>
      <c r="N443" s="37"/>
    </row>
    <row r="444" spans="1:14" ht="12.75" customHeight="1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8"/>
        <v xml:space="preserve"> </v>
      </c>
      <c r="L444" s="34"/>
      <c r="M444" s="82"/>
      <c r="N444" s="37"/>
    </row>
    <row r="445" spans="1:14" ht="12.75" customHeight="1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8"/>
        <v xml:space="preserve"> </v>
      </c>
      <c r="L445" s="34"/>
      <c r="M445" s="82"/>
      <c r="N445" s="37"/>
    </row>
    <row r="446" spans="1:14" ht="12.75" customHeight="1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8"/>
        <v xml:space="preserve"> </v>
      </c>
      <c r="L446" s="34"/>
      <c r="M446" s="82"/>
      <c r="N446" s="37"/>
    </row>
    <row r="447" spans="1:14" ht="12.75" customHeight="1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8"/>
        <v xml:space="preserve"> </v>
      </c>
      <c r="L447" s="34"/>
      <c r="M447" s="82"/>
      <c r="N447" s="37"/>
    </row>
    <row r="448" spans="1:14" ht="12.75" customHeight="1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8"/>
        <v xml:space="preserve"> </v>
      </c>
      <c r="L448" s="34"/>
      <c r="M448" s="82"/>
      <c r="N448" s="37"/>
    </row>
    <row r="449" spans="1:14" ht="12.75" customHeight="1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8"/>
        <v xml:space="preserve"> </v>
      </c>
      <c r="L449" s="34"/>
      <c r="M449" s="82"/>
      <c r="N449" s="37"/>
    </row>
    <row r="450" spans="1:14" ht="12.75" customHeight="1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8"/>
        <v xml:space="preserve"> </v>
      </c>
      <c r="L450" s="34"/>
      <c r="M450" s="82"/>
      <c r="N450" s="37"/>
    </row>
    <row r="451" spans="1:14" ht="12.75" customHeight="1" x14ac:dyDescent="0.3">
      <c r="A451" s="2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8"/>
        <v xml:space="preserve"> </v>
      </c>
      <c r="L451" s="34"/>
      <c r="M451" s="82"/>
      <c r="N451" s="37"/>
    </row>
    <row r="452" spans="1:14" ht="12.75" customHeight="1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8"/>
        <v xml:space="preserve"> </v>
      </c>
      <c r="L452" s="34"/>
      <c r="M452" s="82"/>
      <c r="N452" s="37"/>
    </row>
    <row r="453" spans="1:14" ht="12.75" customHeight="1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8"/>
        <v xml:space="preserve"> </v>
      </c>
      <c r="L453" s="34"/>
      <c r="M453" s="82"/>
      <c r="N453" s="37"/>
    </row>
    <row r="454" spans="1:14" ht="12.75" customHeight="1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8"/>
        <v xml:space="preserve"> </v>
      </c>
      <c r="L454" s="34"/>
      <c r="M454" s="82"/>
      <c r="N454" s="37"/>
    </row>
    <row r="455" spans="1:14" ht="12.75" customHeight="1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si="8"/>
        <v xml:space="preserve"> </v>
      </c>
      <c r="L455" s="34"/>
      <c r="M455" s="82"/>
      <c r="N455" s="37"/>
    </row>
    <row r="456" spans="1:14" ht="12.75" customHeight="1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8"/>
        <v xml:space="preserve"> </v>
      </c>
      <c r="L456" s="34"/>
      <c r="M456" s="82"/>
      <c r="N456" s="37"/>
    </row>
    <row r="457" spans="1:14" ht="12.75" customHeight="1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8"/>
        <v xml:space="preserve"> </v>
      </c>
      <c r="L457" s="34"/>
      <c r="M457" s="82"/>
      <c r="N457" s="37"/>
    </row>
    <row r="458" spans="1:14" ht="12.75" customHeight="1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8"/>
        <v xml:space="preserve"> </v>
      </c>
      <c r="L458" s="34"/>
      <c r="M458" s="82"/>
      <c r="N458" s="37"/>
    </row>
    <row r="459" spans="1:14" ht="12.75" customHeight="1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8"/>
        <v xml:space="preserve"> </v>
      </c>
      <c r="L459" s="34"/>
      <c r="M459" s="82"/>
      <c r="N459" s="37"/>
    </row>
    <row r="460" spans="1:14" ht="12.75" customHeight="1" x14ac:dyDescent="0.3">
      <c r="A460" s="27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8"/>
        <v xml:space="preserve"> </v>
      </c>
      <c r="L460" s="34"/>
      <c r="M460" s="82"/>
      <c r="N460" s="37"/>
    </row>
    <row r="461" spans="1:14" ht="12.75" customHeight="1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8"/>
        <v xml:space="preserve"> </v>
      </c>
      <c r="L461" s="34"/>
      <c r="M461" s="82"/>
      <c r="N461" s="37"/>
    </row>
    <row r="462" spans="1:14" ht="12.75" customHeight="1" x14ac:dyDescent="0.3">
      <c r="A462" s="26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8"/>
        <v xml:space="preserve"> </v>
      </c>
      <c r="L462" s="34"/>
      <c r="M462" s="82"/>
      <c r="N462" s="37"/>
    </row>
    <row r="463" spans="1:14" ht="12.75" customHeight="1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8"/>
        <v xml:space="preserve"> </v>
      </c>
      <c r="L463" s="34"/>
      <c r="M463" s="82"/>
      <c r="N463" s="37"/>
    </row>
    <row r="464" spans="1:14" ht="12.75" customHeight="1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8"/>
        <v xml:space="preserve"> </v>
      </c>
      <c r="L464" s="34"/>
      <c r="M464" s="82"/>
      <c r="N464" s="37"/>
    </row>
    <row r="465" spans="1:14" ht="12.75" customHeight="1" x14ac:dyDescent="0.3">
      <c r="A465" s="27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8"/>
        <v xml:space="preserve"> </v>
      </c>
      <c r="L465" s="34"/>
      <c r="M465" s="82"/>
      <c r="N465" s="37"/>
    </row>
    <row r="466" spans="1:14" ht="12.75" customHeight="1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8"/>
        <v xml:space="preserve"> </v>
      </c>
      <c r="L466" s="34"/>
      <c r="M466" s="82"/>
      <c r="N466" s="37"/>
    </row>
    <row r="467" spans="1:14" ht="12.75" customHeight="1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8"/>
        <v xml:space="preserve"> </v>
      </c>
      <c r="L467" s="34"/>
      <c r="M467" s="82"/>
      <c r="N467" s="37"/>
    </row>
    <row r="468" spans="1:14" ht="12.75" customHeight="1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8"/>
        <v xml:space="preserve"> </v>
      </c>
      <c r="L468" s="34"/>
      <c r="M468" s="82"/>
      <c r="N468" s="37"/>
    </row>
    <row r="469" spans="1:14" ht="12.75" customHeight="1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8"/>
        <v xml:space="preserve"> </v>
      </c>
      <c r="L469" s="34"/>
      <c r="M469" s="82"/>
      <c r="N469" s="37"/>
    </row>
    <row r="470" spans="1:14" ht="12.75" customHeight="1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8"/>
        <v xml:space="preserve"> </v>
      </c>
      <c r="L470" s="34"/>
      <c r="M470" s="82"/>
      <c r="N470" s="37"/>
    </row>
    <row r="471" spans="1:14" ht="12.75" customHeight="1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8"/>
        <v xml:space="preserve"> </v>
      </c>
      <c r="L471" s="34"/>
      <c r="M471" s="82"/>
      <c r="N471" s="37"/>
    </row>
    <row r="472" spans="1:14" ht="12.75" customHeight="1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8"/>
        <v xml:space="preserve"> </v>
      </c>
      <c r="L472" s="34"/>
      <c r="M472" s="82"/>
      <c r="N472" s="37"/>
    </row>
    <row r="473" spans="1:14" ht="12.75" customHeight="1" x14ac:dyDescent="0.3">
      <c r="A473" s="2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8"/>
        <v xml:space="preserve"> </v>
      </c>
      <c r="L473" s="34"/>
      <c r="M473" s="82"/>
      <c r="N473" s="37"/>
    </row>
    <row r="474" spans="1:14" ht="12.75" customHeight="1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8"/>
        <v xml:space="preserve"> </v>
      </c>
      <c r="L474" s="34"/>
      <c r="M474" s="82"/>
      <c r="N474" s="37"/>
    </row>
    <row r="475" spans="1:14" ht="12.75" customHeight="1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8"/>
        <v xml:space="preserve"> </v>
      </c>
      <c r="L475" s="34"/>
      <c r="M475" s="82"/>
      <c r="N475" s="37"/>
    </row>
    <row r="476" spans="1:14" ht="12.75" customHeight="1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8"/>
        <v xml:space="preserve"> </v>
      </c>
      <c r="L476" s="34"/>
      <c r="M476" s="82"/>
      <c r="N476" s="37"/>
    </row>
    <row r="477" spans="1:14" ht="12.75" customHeight="1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8"/>
        <v xml:space="preserve"> </v>
      </c>
      <c r="L477" s="34"/>
      <c r="M477" s="82"/>
      <c r="N477" s="37"/>
    </row>
    <row r="478" spans="1:14" ht="12.75" customHeight="1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8"/>
        <v xml:space="preserve"> </v>
      </c>
      <c r="L478" s="34"/>
      <c r="M478" s="82"/>
      <c r="N478" s="37"/>
    </row>
    <row r="479" spans="1:14" ht="12.75" customHeight="1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8"/>
        <v xml:space="preserve"> </v>
      </c>
      <c r="L479" s="34"/>
      <c r="M479" s="82"/>
      <c r="N479" s="37"/>
    </row>
    <row r="480" spans="1:14" ht="12.75" customHeight="1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8"/>
        <v xml:space="preserve"> </v>
      </c>
      <c r="L480" s="34"/>
      <c r="M480" s="82"/>
      <c r="N480" s="37"/>
    </row>
    <row r="481" spans="1:14" ht="12.75" customHeight="1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8"/>
        <v xml:space="preserve"> </v>
      </c>
      <c r="L481" s="34"/>
      <c r="M481" s="82"/>
      <c r="N481" s="37"/>
    </row>
    <row r="482" spans="1:14" ht="12.75" customHeight="1" x14ac:dyDescent="0.3">
      <c r="A482" s="27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8"/>
        <v xml:space="preserve"> </v>
      </c>
      <c r="L482" s="34"/>
      <c r="M482" s="82"/>
      <c r="N482" s="37"/>
    </row>
    <row r="483" spans="1:14" ht="12.75" customHeight="1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8"/>
        <v xml:space="preserve"> </v>
      </c>
      <c r="L483" s="34"/>
      <c r="M483" s="82"/>
      <c r="N483" s="37"/>
    </row>
    <row r="484" spans="1:14" ht="12.75" customHeight="1" x14ac:dyDescent="0.3">
      <c r="A484" s="26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8"/>
        <v xml:space="preserve"> </v>
      </c>
      <c r="L484" s="34"/>
      <c r="M484" s="82"/>
      <c r="N484" s="37"/>
    </row>
    <row r="485" spans="1:14" ht="12.75" customHeight="1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8"/>
        <v xml:space="preserve"> </v>
      </c>
      <c r="L485" s="34"/>
      <c r="M485" s="82"/>
      <c r="N485" s="37"/>
    </row>
    <row r="486" spans="1:14" ht="12.75" customHeight="1" x14ac:dyDescent="0.3">
      <c r="A486" s="2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8"/>
        <v xml:space="preserve"> </v>
      </c>
      <c r="L486" s="34"/>
      <c r="M486" s="82"/>
      <c r="N486" s="37"/>
    </row>
    <row r="487" spans="1:14" ht="12.75" customHeight="1" x14ac:dyDescent="0.3">
      <c r="A487" s="2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8"/>
        <v xml:space="preserve"> </v>
      </c>
      <c r="L487" s="34"/>
      <c r="M487" s="82"/>
      <c r="N487" s="37"/>
    </row>
    <row r="488" spans="1:14" ht="12.75" customHeight="1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8"/>
        <v xml:space="preserve"> </v>
      </c>
      <c r="L488" s="34"/>
      <c r="M488" s="82"/>
      <c r="N488" s="37"/>
    </row>
    <row r="489" spans="1:14" ht="12.75" customHeight="1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8"/>
        <v xml:space="preserve"> </v>
      </c>
      <c r="L489" s="34"/>
      <c r="M489" s="82"/>
      <c r="N489" s="37"/>
    </row>
    <row r="490" spans="1:14" ht="12.75" customHeight="1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8"/>
        <v xml:space="preserve"> </v>
      </c>
      <c r="L490" s="34"/>
      <c r="M490" s="82"/>
      <c r="N490" s="37"/>
    </row>
    <row r="491" spans="1:14" ht="12.75" customHeight="1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8"/>
        <v xml:space="preserve"> </v>
      </c>
      <c r="L491" s="34"/>
      <c r="M491" s="82"/>
      <c r="N491" s="37"/>
    </row>
    <row r="492" spans="1:14" ht="12.75" customHeight="1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8"/>
        <v xml:space="preserve"> </v>
      </c>
      <c r="L492" s="34"/>
      <c r="M492" s="82"/>
      <c r="N492" s="37"/>
    </row>
    <row r="493" spans="1:14" ht="12.75" customHeight="1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8"/>
        <v xml:space="preserve"> </v>
      </c>
      <c r="L493" s="34"/>
      <c r="M493" s="82"/>
      <c r="N493" s="37"/>
    </row>
    <row r="494" spans="1:14" ht="12.75" customHeight="1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8"/>
        <v xml:space="preserve"> </v>
      </c>
      <c r="L494" s="34"/>
      <c r="M494" s="82"/>
      <c r="N494" s="37"/>
    </row>
    <row r="495" spans="1:14" ht="12.75" customHeight="1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8"/>
        <v xml:space="preserve"> </v>
      </c>
      <c r="L495" s="34"/>
      <c r="M495" s="82"/>
      <c r="N495" s="37"/>
    </row>
    <row r="496" spans="1:14" ht="12.75" customHeight="1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8"/>
        <v xml:space="preserve"> </v>
      </c>
      <c r="L496" s="34"/>
      <c r="M496" s="82"/>
      <c r="N496" s="37"/>
    </row>
    <row r="497" spans="1:14" ht="12.75" customHeight="1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8"/>
        <v xml:space="preserve"> </v>
      </c>
      <c r="L497" s="34"/>
      <c r="M497" s="82"/>
      <c r="N497" s="37"/>
    </row>
    <row r="498" spans="1:14" ht="12.75" customHeight="1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8"/>
        <v xml:space="preserve"> </v>
      </c>
      <c r="L498" s="34"/>
      <c r="M498" s="82"/>
      <c r="N498" s="37"/>
    </row>
    <row r="499" spans="1:14" ht="12.75" customHeight="1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8"/>
        <v xml:space="preserve"> </v>
      </c>
      <c r="L499" s="34"/>
      <c r="M499" s="82"/>
      <c r="N499" s="37"/>
    </row>
    <row r="500" spans="1:14" ht="12.75" customHeight="1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8"/>
        <v xml:space="preserve"> </v>
      </c>
      <c r="L500" s="34"/>
      <c r="M500" s="82"/>
      <c r="N500" s="37"/>
    </row>
    <row r="501" spans="1:14" ht="12.75" customHeight="1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8"/>
        <v xml:space="preserve"> </v>
      </c>
      <c r="L501" s="34"/>
      <c r="M501" s="82"/>
      <c r="N501" s="37"/>
    </row>
    <row r="502" spans="1:14" ht="12.75" customHeight="1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8"/>
        <v xml:space="preserve"> </v>
      </c>
      <c r="L502" s="34"/>
      <c r="M502" s="82"/>
      <c r="N502" s="37"/>
    </row>
    <row r="503" spans="1:14" ht="12.75" customHeight="1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8"/>
        <v xml:space="preserve"> </v>
      </c>
      <c r="L503" s="34"/>
      <c r="M503" s="82"/>
      <c r="N503" s="37"/>
    </row>
    <row r="504" spans="1:14" ht="12.75" customHeight="1" x14ac:dyDescent="0.3">
      <c r="A504" s="27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8"/>
        <v xml:space="preserve"> </v>
      </c>
      <c r="L504" s="34"/>
      <c r="M504" s="82"/>
      <c r="N504" s="37"/>
    </row>
    <row r="505" spans="1:14" ht="12.75" customHeight="1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8"/>
        <v xml:space="preserve"> </v>
      </c>
      <c r="L505" s="34"/>
      <c r="M505" s="82"/>
      <c r="N505" s="37"/>
    </row>
    <row r="506" spans="1:14" ht="12.75" customHeight="1" x14ac:dyDescent="0.3">
      <c r="A506" s="26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ref="K506:K569" si="9">IF(I506,IF(ISNUMBER(J506),J506*I506," ")," ")</f>
        <v xml:space="preserve"> </v>
      </c>
      <c r="L506" s="34"/>
      <c r="M506" s="82"/>
      <c r="N506" s="37"/>
    </row>
    <row r="507" spans="1:14" ht="12.75" customHeight="1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9"/>
        <v xml:space="preserve"> </v>
      </c>
      <c r="L507" s="34"/>
      <c r="M507" s="82"/>
      <c r="N507" s="37"/>
    </row>
    <row r="508" spans="1:14" ht="12.75" customHeight="1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9"/>
        <v xml:space="preserve"> </v>
      </c>
      <c r="L508" s="34"/>
      <c r="M508" s="82"/>
      <c r="N508" s="37"/>
    </row>
    <row r="509" spans="1:14" ht="12.75" customHeight="1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9"/>
        <v xml:space="preserve"> </v>
      </c>
      <c r="L509" s="34"/>
      <c r="M509" s="82"/>
      <c r="N509" s="37"/>
    </row>
    <row r="510" spans="1:14" ht="12.75" customHeight="1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9"/>
        <v xml:space="preserve"> </v>
      </c>
      <c r="L510" s="34"/>
      <c r="M510" s="82"/>
      <c r="N510" s="37"/>
    </row>
    <row r="511" spans="1:14" ht="12.75" customHeight="1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9"/>
        <v xml:space="preserve"> </v>
      </c>
      <c r="L511" s="34"/>
      <c r="M511" s="82"/>
      <c r="N511" s="37"/>
    </row>
    <row r="512" spans="1:14" ht="12.75" customHeight="1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9"/>
        <v xml:space="preserve"> </v>
      </c>
      <c r="L512" s="34"/>
      <c r="M512" s="82"/>
      <c r="N512" s="37"/>
    </row>
    <row r="513" spans="1:14" ht="12.75" customHeight="1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9"/>
        <v xml:space="preserve"> </v>
      </c>
      <c r="L513" s="34"/>
      <c r="M513" s="82"/>
      <c r="N513" s="37"/>
    </row>
    <row r="514" spans="1:14" ht="12.75" customHeight="1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9"/>
        <v xml:space="preserve"> </v>
      </c>
      <c r="L514" s="34"/>
      <c r="M514" s="82"/>
      <c r="N514" s="37"/>
    </row>
    <row r="515" spans="1:14" ht="12.75" customHeight="1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9"/>
        <v xml:space="preserve"> </v>
      </c>
      <c r="L515" s="34"/>
      <c r="M515" s="82"/>
      <c r="N515" s="37"/>
    </row>
    <row r="516" spans="1:14" ht="12.75" customHeight="1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9"/>
        <v xml:space="preserve"> </v>
      </c>
      <c r="L516" s="34"/>
      <c r="M516" s="82"/>
      <c r="N516" s="37"/>
    </row>
    <row r="517" spans="1:14" ht="12.75" customHeight="1" x14ac:dyDescent="0.3">
      <c r="A517" s="2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9"/>
        <v xml:space="preserve"> </v>
      </c>
      <c r="L517" s="34"/>
      <c r="M517" s="82"/>
      <c r="N517" s="37"/>
    </row>
    <row r="518" spans="1:14" ht="12.75" customHeight="1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9"/>
        <v xml:space="preserve"> </v>
      </c>
      <c r="L518" s="34"/>
      <c r="M518" s="82"/>
      <c r="N518" s="37"/>
    </row>
    <row r="519" spans="1:14" ht="12.75" customHeight="1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si="9"/>
        <v xml:space="preserve"> </v>
      </c>
      <c r="L519" s="34"/>
      <c r="M519" s="82"/>
      <c r="N519" s="37"/>
    </row>
    <row r="520" spans="1:14" ht="12.75" customHeight="1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9"/>
        <v xml:space="preserve"> </v>
      </c>
      <c r="L520" s="34"/>
      <c r="M520" s="82"/>
      <c r="N520" s="37"/>
    </row>
    <row r="521" spans="1:14" ht="12.75" customHeight="1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9"/>
        <v xml:space="preserve"> </v>
      </c>
      <c r="L521" s="34"/>
      <c r="M521" s="82"/>
      <c r="N521" s="37"/>
    </row>
    <row r="522" spans="1:14" ht="12.75" customHeight="1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9"/>
        <v xml:space="preserve"> </v>
      </c>
      <c r="L522" s="34"/>
      <c r="M522" s="82"/>
      <c r="N522" s="37"/>
    </row>
    <row r="523" spans="1:14" ht="12.75" customHeight="1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9"/>
        <v xml:space="preserve"> </v>
      </c>
      <c r="L523" s="34"/>
      <c r="M523" s="82"/>
      <c r="N523" s="37"/>
    </row>
    <row r="524" spans="1:14" ht="12.75" customHeight="1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9"/>
        <v xml:space="preserve"> </v>
      </c>
      <c r="L524" s="34"/>
      <c r="M524" s="82"/>
      <c r="N524" s="37"/>
    </row>
    <row r="525" spans="1:14" ht="12.75" customHeight="1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9"/>
        <v xml:space="preserve"> </v>
      </c>
      <c r="L525" s="34"/>
      <c r="M525" s="82"/>
      <c r="N525" s="37"/>
    </row>
    <row r="526" spans="1:14" ht="12.75" customHeight="1" x14ac:dyDescent="0.3">
      <c r="A526" s="27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9"/>
        <v xml:space="preserve"> </v>
      </c>
      <c r="L526" s="34"/>
      <c r="M526" s="82"/>
      <c r="N526" s="37"/>
    </row>
    <row r="527" spans="1:14" ht="12.75" customHeight="1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9"/>
        <v xml:space="preserve"> </v>
      </c>
      <c r="L527" s="34"/>
      <c r="M527" s="82"/>
      <c r="N527" s="37"/>
    </row>
    <row r="528" spans="1:14" ht="12.75" customHeight="1" x14ac:dyDescent="0.3">
      <c r="A528" s="26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9"/>
        <v xml:space="preserve"> </v>
      </c>
      <c r="L528" s="34"/>
      <c r="M528" s="82"/>
      <c r="N528" s="37"/>
    </row>
    <row r="529" spans="1:14" ht="12.75" customHeight="1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9"/>
        <v xml:space="preserve"> </v>
      </c>
      <c r="L529" s="34"/>
      <c r="M529" s="82"/>
      <c r="N529" s="37"/>
    </row>
    <row r="530" spans="1:14" ht="12.75" customHeight="1" x14ac:dyDescent="0.3">
      <c r="A530" s="2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9"/>
        <v xml:space="preserve"> </v>
      </c>
      <c r="L530" s="34"/>
      <c r="M530" s="82"/>
      <c r="N530" s="37"/>
    </row>
    <row r="531" spans="1:14" ht="12.75" customHeight="1" x14ac:dyDescent="0.3">
      <c r="A531" s="27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9"/>
        <v xml:space="preserve"> </v>
      </c>
      <c r="L531" s="34"/>
      <c r="M531" s="82"/>
      <c r="N531" s="37"/>
    </row>
    <row r="532" spans="1:14" ht="12.75" customHeight="1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9"/>
        <v xml:space="preserve"> </v>
      </c>
      <c r="L532" s="34"/>
      <c r="M532" s="82"/>
      <c r="N532" s="37"/>
    </row>
    <row r="533" spans="1:14" ht="12.75" customHeight="1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9"/>
        <v xml:space="preserve"> </v>
      </c>
      <c r="L533" s="34"/>
      <c r="M533" s="82"/>
      <c r="N533" s="37"/>
    </row>
    <row r="534" spans="1:14" ht="12.75" customHeight="1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9"/>
        <v xml:space="preserve"> </v>
      </c>
      <c r="L534" s="34"/>
      <c r="M534" s="82"/>
      <c r="N534" s="37"/>
    </row>
    <row r="535" spans="1:14" ht="12.75" customHeight="1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9"/>
        <v xml:space="preserve"> </v>
      </c>
      <c r="L535" s="34"/>
      <c r="M535" s="82"/>
      <c r="N535" s="37"/>
    </row>
    <row r="536" spans="1:14" ht="12.75" customHeight="1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9"/>
        <v xml:space="preserve"> </v>
      </c>
      <c r="L536" s="34"/>
      <c r="M536" s="82"/>
      <c r="N536" s="37"/>
    </row>
    <row r="537" spans="1:14" ht="12.75" customHeight="1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9"/>
        <v xml:space="preserve"> </v>
      </c>
      <c r="L537" s="34"/>
      <c r="M537" s="82"/>
      <c r="N537" s="37"/>
    </row>
    <row r="538" spans="1:14" ht="12.75" customHeight="1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9"/>
        <v xml:space="preserve"> </v>
      </c>
      <c r="L538" s="34"/>
      <c r="M538" s="82"/>
      <c r="N538" s="37"/>
    </row>
    <row r="539" spans="1:14" ht="12.75" customHeight="1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9"/>
        <v xml:space="preserve"> </v>
      </c>
      <c r="L539" s="34"/>
      <c r="M539" s="82"/>
      <c r="N539" s="37"/>
    </row>
    <row r="540" spans="1:14" ht="12.75" customHeight="1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9"/>
        <v xml:space="preserve"> </v>
      </c>
      <c r="L540" s="34"/>
      <c r="M540" s="82"/>
      <c r="N540" s="37"/>
    </row>
    <row r="541" spans="1:14" ht="12.75" customHeight="1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9"/>
        <v xml:space="preserve"> </v>
      </c>
      <c r="L541" s="34"/>
      <c r="M541" s="82"/>
      <c r="N541" s="37"/>
    </row>
    <row r="542" spans="1:14" ht="12.75" customHeight="1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9"/>
        <v xml:space="preserve"> </v>
      </c>
      <c r="L542" s="34"/>
      <c r="M542" s="82"/>
      <c r="N542" s="37"/>
    </row>
    <row r="543" spans="1:14" ht="12.75" customHeight="1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9"/>
        <v xml:space="preserve"> </v>
      </c>
      <c r="L543" s="34"/>
      <c r="M543" s="82"/>
      <c r="N543" s="37"/>
    </row>
    <row r="544" spans="1:14" ht="12.75" customHeight="1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9"/>
        <v xml:space="preserve"> </v>
      </c>
      <c r="L544" s="34"/>
      <c r="M544" s="82"/>
      <c r="N544" s="37"/>
    </row>
    <row r="545" spans="1:14" ht="12.75" customHeight="1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9"/>
        <v xml:space="preserve"> </v>
      </c>
      <c r="L545" s="34"/>
      <c r="M545" s="82"/>
      <c r="N545" s="37"/>
    </row>
    <row r="546" spans="1:14" ht="12.75" customHeight="1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9"/>
        <v xml:space="preserve"> </v>
      </c>
      <c r="L546" s="34"/>
      <c r="M546" s="82"/>
      <c r="N546" s="37"/>
    </row>
    <row r="547" spans="1:14" ht="12.75" customHeight="1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9"/>
        <v xml:space="preserve"> </v>
      </c>
      <c r="L547" s="34"/>
      <c r="M547" s="82"/>
      <c r="N547" s="37"/>
    </row>
    <row r="548" spans="1:14" ht="12.75" customHeight="1" x14ac:dyDescent="0.3">
      <c r="A548" s="27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9"/>
        <v xml:space="preserve"> </v>
      </c>
      <c r="L548" s="34"/>
      <c r="M548" s="82"/>
      <c r="N548" s="37"/>
    </row>
    <row r="549" spans="1:14" ht="12.75" customHeight="1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9"/>
        <v xml:space="preserve"> </v>
      </c>
      <c r="L549" s="34"/>
      <c r="M549" s="82"/>
      <c r="N549" s="37"/>
    </row>
    <row r="550" spans="1:14" ht="12.75" customHeight="1" x14ac:dyDescent="0.3">
      <c r="A550" s="26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9"/>
        <v xml:space="preserve"> </v>
      </c>
      <c r="L550" s="34"/>
      <c r="M550" s="82"/>
      <c r="N550" s="37"/>
    </row>
    <row r="551" spans="1:14" ht="12.75" customHeight="1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9"/>
        <v xml:space="preserve"> </v>
      </c>
      <c r="L551" s="34"/>
      <c r="M551" s="82"/>
      <c r="N551" s="37"/>
    </row>
    <row r="552" spans="1:14" ht="12.75" customHeight="1" x14ac:dyDescent="0.3">
      <c r="A552" s="2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9"/>
        <v xml:space="preserve"> </v>
      </c>
      <c r="L552" s="34"/>
      <c r="M552" s="82"/>
      <c r="N552" s="37"/>
    </row>
    <row r="553" spans="1:14" ht="12.75" customHeight="1" x14ac:dyDescent="0.3">
      <c r="A553" s="2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9"/>
        <v xml:space="preserve"> </v>
      </c>
      <c r="L553" s="34"/>
      <c r="M553" s="82"/>
      <c r="N553" s="37"/>
    </row>
    <row r="554" spans="1:14" ht="12.75" customHeight="1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9"/>
        <v xml:space="preserve"> </v>
      </c>
      <c r="L554" s="34"/>
      <c r="M554" s="82"/>
      <c r="N554" s="37"/>
    </row>
    <row r="555" spans="1:14" ht="12.75" customHeight="1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9"/>
        <v xml:space="preserve"> </v>
      </c>
      <c r="L555" s="34"/>
      <c r="M555" s="82"/>
      <c r="N555" s="37"/>
    </row>
    <row r="556" spans="1:14" ht="12.75" customHeight="1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9"/>
        <v xml:space="preserve"> </v>
      </c>
      <c r="L556" s="34"/>
      <c r="M556" s="82"/>
      <c r="N556" s="37"/>
    </row>
    <row r="557" spans="1:14" ht="12.75" customHeight="1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9"/>
        <v xml:space="preserve"> </v>
      </c>
      <c r="L557" s="34"/>
      <c r="M557" s="82"/>
      <c r="N557" s="37"/>
    </row>
    <row r="558" spans="1:14" ht="12.75" customHeight="1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9"/>
        <v xml:space="preserve"> </v>
      </c>
      <c r="L558" s="34"/>
      <c r="M558" s="82"/>
      <c r="N558" s="37"/>
    </row>
    <row r="559" spans="1:14" ht="12.75" customHeight="1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9"/>
        <v xml:space="preserve"> </v>
      </c>
      <c r="L559" s="34"/>
      <c r="M559" s="82"/>
      <c r="N559" s="37"/>
    </row>
    <row r="560" spans="1:14" ht="12.75" customHeight="1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9"/>
        <v xml:space="preserve"> </v>
      </c>
      <c r="L560" s="34"/>
      <c r="M560" s="82"/>
      <c r="N560" s="37"/>
    </row>
    <row r="561" spans="1:14" ht="12.75" customHeight="1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9"/>
        <v xml:space="preserve"> </v>
      </c>
      <c r="L561" s="34"/>
      <c r="M561" s="82"/>
      <c r="N561" s="37"/>
    </row>
    <row r="562" spans="1:14" ht="12.75" customHeight="1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9"/>
        <v xml:space="preserve"> </v>
      </c>
      <c r="L562" s="34"/>
      <c r="M562" s="82"/>
      <c r="N562" s="37"/>
    </row>
    <row r="563" spans="1:14" ht="12.75" customHeight="1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9"/>
        <v xml:space="preserve"> </v>
      </c>
      <c r="L563" s="34"/>
      <c r="M563" s="82"/>
      <c r="N563" s="37"/>
    </row>
    <row r="564" spans="1:14" ht="12.75" customHeight="1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9"/>
        <v xml:space="preserve"> </v>
      </c>
      <c r="L564" s="34"/>
      <c r="M564" s="82"/>
      <c r="N564" s="37"/>
    </row>
    <row r="565" spans="1:14" ht="12.75" customHeight="1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9"/>
        <v xml:space="preserve"> </v>
      </c>
      <c r="L565" s="34"/>
      <c r="M565" s="82"/>
      <c r="N565" s="37"/>
    </row>
    <row r="566" spans="1:14" ht="12.75" customHeight="1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9"/>
        <v xml:space="preserve"> </v>
      </c>
      <c r="L566" s="34"/>
      <c r="M566" s="82"/>
      <c r="N566" s="37"/>
    </row>
    <row r="567" spans="1:14" ht="12.75" customHeight="1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9"/>
        <v xml:space="preserve"> </v>
      </c>
      <c r="L567" s="34"/>
      <c r="M567" s="82"/>
      <c r="N567" s="37"/>
    </row>
    <row r="568" spans="1:14" ht="12.75" customHeight="1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9"/>
        <v xml:space="preserve"> </v>
      </c>
      <c r="L568" s="34"/>
      <c r="M568" s="82"/>
      <c r="N568" s="37"/>
    </row>
    <row r="569" spans="1:14" ht="12.75" customHeight="1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9"/>
        <v xml:space="preserve"> </v>
      </c>
      <c r="L569" s="34"/>
      <c r="M569" s="82"/>
      <c r="N569" s="37"/>
    </row>
    <row r="570" spans="1:14" ht="12.75" customHeight="1" x14ac:dyDescent="0.3">
      <c r="A570" s="27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ref="K570:K633" si="10">IF(I570,IF(ISNUMBER(J570),J570*I570," ")," ")</f>
        <v xml:space="preserve"> </v>
      </c>
      <c r="L570" s="34"/>
      <c r="M570" s="82"/>
      <c r="N570" s="37"/>
    </row>
    <row r="571" spans="1:14" ht="12.75" customHeight="1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10"/>
        <v xml:space="preserve"> </v>
      </c>
      <c r="L571" s="34"/>
      <c r="M571" s="82"/>
      <c r="N571" s="37"/>
    </row>
    <row r="572" spans="1:14" ht="12.75" customHeight="1" x14ac:dyDescent="0.3">
      <c r="A572" s="26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10"/>
        <v xml:space="preserve"> </v>
      </c>
      <c r="L572" s="34"/>
      <c r="M572" s="82"/>
      <c r="N572" s="37"/>
    </row>
    <row r="573" spans="1:14" ht="12.75" customHeight="1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10"/>
        <v xml:space="preserve"> </v>
      </c>
      <c r="L573" s="34"/>
      <c r="M573" s="82"/>
      <c r="N573" s="37"/>
    </row>
    <row r="574" spans="1:14" ht="12.75" customHeight="1" x14ac:dyDescent="0.3">
      <c r="A574" s="2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10"/>
        <v xml:space="preserve"> </v>
      </c>
      <c r="L574" s="34"/>
      <c r="M574" s="82"/>
      <c r="N574" s="37"/>
    </row>
    <row r="575" spans="1:14" ht="12.75" customHeight="1" x14ac:dyDescent="0.3">
      <c r="A575" s="2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10"/>
        <v xml:space="preserve"> </v>
      </c>
      <c r="L575" s="34"/>
      <c r="M575" s="82"/>
      <c r="N575" s="37"/>
    </row>
    <row r="576" spans="1:14" ht="12.75" customHeight="1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10"/>
        <v xml:space="preserve"> </v>
      </c>
      <c r="L576" s="34"/>
      <c r="M576" s="82"/>
      <c r="N576" s="37"/>
    </row>
    <row r="577" spans="1:14" ht="12.75" customHeight="1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10"/>
        <v xml:space="preserve"> </v>
      </c>
      <c r="L577" s="34"/>
      <c r="M577" s="82"/>
      <c r="N577" s="37"/>
    </row>
    <row r="578" spans="1:14" ht="12.75" customHeight="1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10"/>
        <v xml:space="preserve"> </v>
      </c>
      <c r="L578" s="34"/>
      <c r="M578" s="82"/>
      <c r="N578" s="37"/>
    </row>
    <row r="579" spans="1:14" ht="12.75" customHeight="1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10"/>
        <v xml:space="preserve"> </v>
      </c>
      <c r="L579" s="34"/>
      <c r="M579" s="82"/>
      <c r="N579" s="37"/>
    </row>
    <row r="580" spans="1:14" ht="12.75" customHeight="1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10"/>
        <v xml:space="preserve"> </v>
      </c>
      <c r="L580" s="34"/>
      <c r="M580" s="82"/>
      <c r="N580" s="37"/>
    </row>
    <row r="581" spans="1:14" ht="12.75" customHeight="1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10"/>
        <v xml:space="preserve"> </v>
      </c>
      <c r="L581" s="34"/>
      <c r="M581" s="82"/>
      <c r="N581" s="37"/>
    </row>
    <row r="582" spans="1:14" ht="12.75" customHeight="1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10"/>
        <v xml:space="preserve"> </v>
      </c>
      <c r="L582" s="34"/>
      <c r="M582" s="82"/>
      <c r="N582" s="37"/>
    </row>
    <row r="583" spans="1:14" ht="12.75" customHeight="1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si="10"/>
        <v xml:space="preserve"> </v>
      </c>
      <c r="L583" s="34"/>
      <c r="M583" s="82"/>
      <c r="N583" s="37"/>
    </row>
    <row r="584" spans="1:14" ht="12.75" customHeight="1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10"/>
        <v xml:space="preserve"> </v>
      </c>
      <c r="L584" s="34"/>
      <c r="M584" s="82"/>
      <c r="N584" s="37"/>
    </row>
    <row r="585" spans="1:14" ht="12.75" customHeight="1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10"/>
        <v xml:space="preserve"> </v>
      </c>
      <c r="L585" s="34"/>
      <c r="M585" s="82"/>
      <c r="N585" s="37"/>
    </row>
    <row r="586" spans="1:14" ht="12.75" customHeight="1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10"/>
        <v xml:space="preserve"> </v>
      </c>
      <c r="L586" s="34"/>
      <c r="M586" s="82"/>
      <c r="N586" s="37"/>
    </row>
    <row r="587" spans="1:14" ht="12.75" customHeight="1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10"/>
        <v xml:space="preserve"> </v>
      </c>
      <c r="L587" s="34"/>
      <c r="M587" s="82"/>
      <c r="N587" s="37"/>
    </row>
    <row r="588" spans="1:14" ht="12.75" customHeight="1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10"/>
        <v xml:space="preserve"> </v>
      </c>
      <c r="L588" s="34"/>
      <c r="M588" s="82"/>
      <c r="N588" s="37"/>
    </row>
    <row r="589" spans="1:14" ht="12.75" customHeight="1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10"/>
        <v xml:space="preserve"> </v>
      </c>
      <c r="L589" s="34"/>
      <c r="M589" s="82"/>
      <c r="N589" s="37"/>
    </row>
    <row r="590" spans="1:14" ht="12.75" customHeight="1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10"/>
        <v xml:space="preserve"> </v>
      </c>
      <c r="L590" s="34"/>
      <c r="M590" s="82"/>
      <c r="N590" s="37"/>
    </row>
    <row r="591" spans="1:14" ht="12.75" customHeight="1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10"/>
        <v xml:space="preserve"> </v>
      </c>
      <c r="L591" s="34"/>
      <c r="M591" s="82"/>
      <c r="N591" s="37"/>
    </row>
    <row r="592" spans="1:14" ht="12.75" customHeight="1" x14ac:dyDescent="0.3">
      <c r="A592" s="27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10"/>
        <v xml:space="preserve"> </v>
      </c>
      <c r="L592" s="34"/>
      <c r="M592" s="82"/>
      <c r="N592" s="37"/>
    </row>
    <row r="593" spans="1:14" ht="12.75" customHeight="1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10"/>
        <v xml:space="preserve"> </v>
      </c>
      <c r="L593" s="34"/>
      <c r="M593" s="82"/>
      <c r="N593" s="37"/>
    </row>
    <row r="594" spans="1:14" ht="12.75" customHeight="1" x14ac:dyDescent="0.3">
      <c r="A594" s="26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10"/>
        <v xml:space="preserve"> </v>
      </c>
      <c r="L594" s="34"/>
      <c r="M594" s="82"/>
      <c r="N594" s="37"/>
    </row>
    <row r="595" spans="1:14" ht="12.75" customHeight="1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10"/>
        <v xml:space="preserve"> </v>
      </c>
      <c r="L595" s="34"/>
      <c r="M595" s="82"/>
      <c r="N595" s="37"/>
    </row>
    <row r="596" spans="1:14" ht="12.75" customHeight="1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10"/>
        <v xml:space="preserve"> </v>
      </c>
      <c r="L596" s="34"/>
      <c r="M596" s="82"/>
      <c r="N596" s="37"/>
    </row>
    <row r="597" spans="1:14" ht="12.75" customHeight="1" x14ac:dyDescent="0.3">
      <c r="A597" s="2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10"/>
        <v xml:space="preserve"> </v>
      </c>
      <c r="L597" s="34"/>
      <c r="M597" s="82"/>
      <c r="N597" s="37"/>
    </row>
    <row r="598" spans="1:14" ht="12.75" customHeight="1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10"/>
        <v xml:space="preserve"> </v>
      </c>
      <c r="L598" s="34"/>
      <c r="M598" s="82"/>
      <c r="N598" s="37"/>
    </row>
    <row r="599" spans="1:14" ht="12.75" customHeight="1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10"/>
        <v xml:space="preserve"> </v>
      </c>
      <c r="L599" s="34"/>
      <c r="M599" s="82"/>
      <c r="N599" s="37"/>
    </row>
    <row r="600" spans="1:14" ht="12.75" customHeight="1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10"/>
        <v xml:space="preserve"> </v>
      </c>
      <c r="L600" s="34"/>
      <c r="M600" s="82"/>
      <c r="N600" s="37"/>
    </row>
    <row r="601" spans="1:14" ht="12.75" customHeight="1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10"/>
        <v xml:space="preserve"> </v>
      </c>
      <c r="L601" s="34"/>
      <c r="M601" s="82"/>
      <c r="N601" s="37"/>
    </row>
    <row r="602" spans="1:14" ht="12.75" customHeight="1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10"/>
        <v xml:space="preserve"> </v>
      </c>
      <c r="L602" s="34"/>
      <c r="M602" s="82"/>
      <c r="N602" s="37"/>
    </row>
    <row r="603" spans="1:14" ht="12.75" customHeight="1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10"/>
        <v xml:space="preserve"> </v>
      </c>
      <c r="L603" s="34"/>
      <c r="M603" s="82"/>
      <c r="N603" s="37"/>
    </row>
    <row r="604" spans="1:14" ht="12.75" customHeight="1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10"/>
        <v xml:space="preserve"> </v>
      </c>
      <c r="L604" s="34"/>
      <c r="M604" s="82"/>
      <c r="N604" s="37"/>
    </row>
    <row r="605" spans="1:14" ht="12.75" customHeight="1" x14ac:dyDescent="0.3">
      <c r="A605" s="2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10"/>
        <v xml:space="preserve"> </v>
      </c>
      <c r="L605" s="34"/>
      <c r="M605" s="82"/>
      <c r="N605" s="37"/>
    </row>
    <row r="606" spans="1:14" ht="12.75" customHeight="1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10"/>
        <v xml:space="preserve"> </v>
      </c>
      <c r="L606" s="34"/>
      <c r="M606" s="82"/>
      <c r="N606" s="37"/>
    </row>
    <row r="607" spans="1:14" ht="12.75" customHeight="1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10"/>
        <v xml:space="preserve"> </v>
      </c>
      <c r="L607" s="34"/>
      <c r="M607" s="82"/>
      <c r="N607" s="37"/>
    </row>
    <row r="608" spans="1:14" ht="12.75" customHeight="1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10"/>
        <v xml:space="preserve"> </v>
      </c>
      <c r="L608" s="34"/>
      <c r="M608" s="82"/>
      <c r="N608" s="37"/>
    </row>
    <row r="609" spans="1:14" ht="12.75" customHeight="1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10"/>
        <v xml:space="preserve"> </v>
      </c>
      <c r="L609" s="34"/>
      <c r="M609" s="82"/>
      <c r="N609" s="37"/>
    </row>
    <row r="610" spans="1:14" ht="12.75" customHeight="1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10"/>
        <v xml:space="preserve"> </v>
      </c>
      <c r="L610" s="34"/>
      <c r="M610" s="82"/>
      <c r="N610" s="37"/>
    </row>
    <row r="611" spans="1:14" ht="12.75" customHeight="1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10"/>
        <v xml:space="preserve"> </v>
      </c>
      <c r="L611" s="34"/>
      <c r="M611" s="82"/>
      <c r="N611" s="37"/>
    </row>
    <row r="612" spans="1:14" ht="12.75" customHeight="1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10"/>
        <v xml:space="preserve"> </v>
      </c>
      <c r="L612" s="34"/>
      <c r="M612" s="82"/>
      <c r="N612" s="37"/>
    </row>
    <row r="613" spans="1:14" ht="12.75" customHeight="1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10"/>
        <v xml:space="preserve"> </v>
      </c>
      <c r="L613" s="34"/>
      <c r="M613" s="82"/>
      <c r="N613" s="37"/>
    </row>
    <row r="614" spans="1:14" ht="12.75" customHeight="1" x14ac:dyDescent="0.3">
      <c r="A614" s="27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10"/>
        <v xml:space="preserve"> </v>
      </c>
      <c r="L614" s="34"/>
      <c r="M614" s="82"/>
      <c r="N614" s="37"/>
    </row>
    <row r="615" spans="1:14" ht="12.75" customHeight="1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10"/>
        <v xml:space="preserve"> </v>
      </c>
      <c r="L615" s="34"/>
      <c r="M615" s="82"/>
      <c r="N615" s="37"/>
    </row>
    <row r="616" spans="1:14" ht="12.75" customHeight="1" x14ac:dyDescent="0.3">
      <c r="A616" s="26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10"/>
        <v xml:space="preserve"> </v>
      </c>
      <c r="L616" s="34"/>
      <c r="M616" s="82"/>
      <c r="N616" s="37"/>
    </row>
    <row r="617" spans="1:14" ht="12.75" customHeight="1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10"/>
        <v xml:space="preserve"> </v>
      </c>
      <c r="L617" s="34"/>
      <c r="M617" s="82"/>
      <c r="N617" s="37"/>
    </row>
    <row r="618" spans="1:14" ht="12.75" customHeight="1" x14ac:dyDescent="0.3">
      <c r="A618" s="2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10"/>
        <v xml:space="preserve"> </v>
      </c>
      <c r="L618" s="34"/>
      <c r="M618" s="82"/>
      <c r="N618" s="37"/>
    </row>
    <row r="619" spans="1:14" ht="12.75" customHeight="1" x14ac:dyDescent="0.3">
      <c r="A619" s="27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10"/>
        <v xml:space="preserve"> </v>
      </c>
      <c r="L619" s="34"/>
      <c r="M619" s="82"/>
      <c r="N619" s="37"/>
    </row>
    <row r="620" spans="1:14" ht="12.75" customHeight="1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10"/>
        <v xml:space="preserve"> </v>
      </c>
      <c r="L620" s="34"/>
      <c r="M620" s="82"/>
      <c r="N620" s="37"/>
    </row>
    <row r="621" spans="1:14" ht="12.75" customHeight="1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10"/>
        <v xml:space="preserve"> </v>
      </c>
      <c r="L621" s="34"/>
      <c r="M621" s="82"/>
      <c r="N621" s="37"/>
    </row>
    <row r="622" spans="1:14" ht="12.75" customHeight="1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10"/>
        <v xml:space="preserve"> </v>
      </c>
      <c r="L622" s="34"/>
      <c r="M622" s="82"/>
      <c r="N622" s="37"/>
    </row>
    <row r="623" spans="1:14" ht="12.75" customHeight="1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10"/>
        <v xml:space="preserve"> </v>
      </c>
      <c r="L623" s="34"/>
      <c r="M623" s="82"/>
      <c r="N623" s="37"/>
    </row>
    <row r="624" spans="1:14" ht="12.75" customHeight="1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10"/>
        <v xml:space="preserve"> </v>
      </c>
      <c r="L624" s="34"/>
      <c r="M624" s="82"/>
      <c r="N624" s="37"/>
    </row>
    <row r="625" spans="1:14" ht="12.75" customHeight="1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10"/>
        <v xml:space="preserve"> </v>
      </c>
      <c r="L625" s="34"/>
      <c r="M625" s="82"/>
      <c r="N625" s="37"/>
    </row>
    <row r="626" spans="1:14" ht="12.75" customHeight="1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10"/>
        <v xml:space="preserve"> </v>
      </c>
      <c r="L626" s="34"/>
      <c r="M626" s="82"/>
      <c r="N626" s="37"/>
    </row>
    <row r="627" spans="1:14" ht="12.75" customHeight="1" x14ac:dyDescent="0.3">
      <c r="A627" s="2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10"/>
        <v xml:space="preserve"> </v>
      </c>
      <c r="L627" s="34"/>
      <c r="M627" s="82"/>
      <c r="N627" s="37"/>
    </row>
    <row r="628" spans="1:14" ht="12.75" customHeight="1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10"/>
        <v xml:space="preserve"> </v>
      </c>
      <c r="L628" s="34"/>
      <c r="M628" s="82"/>
      <c r="N628" s="37"/>
    </row>
    <row r="629" spans="1:14" ht="12.75" customHeight="1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10"/>
        <v xml:space="preserve"> </v>
      </c>
      <c r="L629" s="34"/>
      <c r="M629" s="82"/>
      <c r="N629" s="37"/>
    </row>
    <row r="630" spans="1:14" ht="12.75" customHeight="1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10"/>
        <v xml:space="preserve"> </v>
      </c>
      <c r="L630" s="34"/>
      <c r="M630" s="82"/>
      <c r="N630" s="37"/>
    </row>
    <row r="631" spans="1:14" ht="12.75" customHeight="1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10"/>
        <v xml:space="preserve"> </v>
      </c>
      <c r="L631" s="34"/>
      <c r="M631" s="82"/>
      <c r="N631" s="37"/>
    </row>
    <row r="632" spans="1:14" ht="12.75" customHeight="1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10"/>
        <v xml:space="preserve"> </v>
      </c>
      <c r="L632" s="34"/>
      <c r="M632" s="82"/>
      <c r="N632" s="37"/>
    </row>
    <row r="633" spans="1:14" ht="12.75" customHeight="1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10"/>
        <v xml:space="preserve"> </v>
      </c>
      <c r="L633" s="34"/>
      <c r="M633" s="82"/>
      <c r="N633" s="37"/>
    </row>
    <row r="634" spans="1:14" ht="12.75" customHeight="1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ref="K634:K697" si="11">IF(I634,IF(ISNUMBER(J634),J634*I634," ")," ")</f>
        <v xml:space="preserve"> </v>
      </c>
      <c r="L634" s="34"/>
      <c r="M634" s="82"/>
      <c r="N634" s="37"/>
    </row>
    <row r="635" spans="1:14" ht="12.75" customHeight="1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11"/>
        <v xml:space="preserve"> </v>
      </c>
      <c r="L635" s="34"/>
      <c r="M635" s="82"/>
      <c r="N635" s="37"/>
    </row>
    <row r="636" spans="1:14" ht="12.75" customHeight="1" x14ac:dyDescent="0.3">
      <c r="A636" s="27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11"/>
        <v xml:space="preserve"> </v>
      </c>
      <c r="L636" s="34"/>
      <c r="M636" s="82"/>
      <c r="N636" s="37"/>
    </row>
    <row r="637" spans="1:14" ht="12.75" customHeight="1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11"/>
        <v xml:space="preserve"> </v>
      </c>
      <c r="L637" s="34"/>
      <c r="M637" s="82"/>
      <c r="N637" s="37"/>
    </row>
    <row r="638" spans="1:14" ht="12.75" customHeight="1" x14ac:dyDescent="0.3">
      <c r="A638" s="26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11"/>
        <v xml:space="preserve"> </v>
      </c>
      <c r="L638" s="34"/>
      <c r="M638" s="82"/>
      <c r="N638" s="37"/>
    </row>
    <row r="639" spans="1:14" ht="12.75" customHeight="1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11"/>
        <v xml:space="preserve"> </v>
      </c>
      <c r="L639" s="34"/>
      <c r="M639" s="82"/>
      <c r="N639" s="37"/>
    </row>
    <row r="640" spans="1:14" ht="12.75" customHeight="1" x14ac:dyDescent="0.3">
      <c r="A640" s="2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11"/>
        <v xml:space="preserve"> </v>
      </c>
      <c r="L640" s="34"/>
      <c r="M640" s="82"/>
      <c r="N640" s="37"/>
    </row>
    <row r="641" spans="1:14" ht="12.75" customHeight="1" x14ac:dyDescent="0.3">
      <c r="A641" s="27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11"/>
        <v xml:space="preserve"> </v>
      </c>
      <c r="L641" s="34"/>
      <c r="M641" s="82"/>
      <c r="N641" s="37"/>
    </row>
    <row r="642" spans="1:14" ht="12.75" customHeight="1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11"/>
        <v xml:space="preserve"> </v>
      </c>
      <c r="L642" s="34"/>
      <c r="M642" s="82"/>
      <c r="N642" s="37"/>
    </row>
    <row r="643" spans="1:14" ht="12.75" customHeight="1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11"/>
        <v xml:space="preserve"> </v>
      </c>
      <c r="L643" s="34"/>
      <c r="M643" s="82"/>
      <c r="N643" s="37"/>
    </row>
    <row r="644" spans="1:14" ht="12.75" customHeight="1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11"/>
        <v xml:space="preserve"> </v>
      </c>
      <c r="L644" s="34"/>
      <c r="M644" s="82"/>
      <c r="N644" s="37"/>
    </row>
    <row r="645" spans="1:14" ht="12.75" customHeight="1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11"/>
        <v xml:space="preserve"> </v>
      </c>
      <c r="L645" s="34"/>
      <c r="M645" s="82"/>
      <c r="N645" s="37"/>
    </row>
    <row r="646" spans="1:14" ht="12.75" customHeight="1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11"/>
        <v xml:space="preserve"> </v>
      </c>
      <c r="L646" s="34"/>
      <c r="M646" s="82"/>
      <c r="N646" s="37"/>
    </row>
    <row r="647" spans="1:14" ht="12.75" customHeight="1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si="11"/>
        <v xml:space="preserve"> </v>
      </c>
      <c r="L647" s="34"/>
      <c r="M647" s="82"/>
      <c r="N647" s="37"/>
    </row>
    <row r="648" spans="1:14" ht="12.75" customHeight="1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1"/>
        <v xml:space="preserve"> </v>
      </c>
      <c r="L648" s="34"/>
      <c r="M648" s="82"/>
      <c r="N648" s="37"/>
    </row>
    <row r="649" spans="1:14" ht="12.75" customHeight="1" x14ac:dyDescent="0.3">
      <c r="A649" s="2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1"/>
        <v xml:space="preserve"> </v>
      </c>
      <c r="L649" s="34"/>
      <c r="M649" s="82"/>
      <c r="N649" s="37"/>
    </row>
    <row r="650" spans="1:14" ht="12.75" customHeight="1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1"/>
        <v xml:space="preserve"> </v>
      </c>
      <c r="L650" s="34"/>
      <c r="M650" s="82"/>
      <c r="N650" s="37"/>
    </row>
    <row r="651" spans="1:14" ht="12.75" customHeight="1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1"/>
        <v xml:space="preserve"> </v>
      </c>
      <c r="L651" s="34"/>
      <c r="M651" s="82"/>
      <c r="N651" s="37"/>
    </row>
    <row r="652" spans="1:14" ht="12.75" customHeight="1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1"/>
        <v xml:space="preserve"> </v>
      </c>
      <c r="L652" s="34"/>
      <c r="M652" s="82"/>
      <c r="N652" s="37"/>
    </row>
    <row r="653" spans="1:14" ht="12.75" customHeight="1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1"/>
        <v xml:space="preserve"> </v>
      </c>
      <c r="L653" s="34"/>
      <c r="M653" s="82"/>
      <c r="N653" s="37"/>
    </row>
    <row r="654" spans="1:14" ht="12.75" customHeight="1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1"/>
        <v xml:space="preserve"> </v>
      </c>
      <c r="L654" s="34"/>
      <c r="M654" s="82"/>
      <c r="N654" s="37"/>
    </row>
    <row r="655" spans="1:14" ht="12.75" customHeight="1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1"/>
        <v xml:space="preserve"> </v>
      </c>
      <c r="L655" s="34"/>
      <c r="M655" s="82"/>
      <c r="N655" s="37"/>
    </row>
    <row r="656" spans="1:14" ht="12.75" customHeight="1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1"/>
        <v xml:space="preserve"> </v>
      </c>
      <c r="L656" s="34"/>
      <c r="M656" s="82"/>
      <c r="N656" s="37"/>
    </row>
    <row r="657" spans="1:14" ht="12.75" customHeight="1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1"/>
        <v xml:space="preserve"> </v>
      </c>
      <c r="L657" s="34"/>
      <c r="M657" s="82"/>
      <c r="N657" s="37"/>
    </row>
    <row r="658" spans="1:14" ht="12.75" customHeight="1" x14ac:dyDescent="0.3">
      <c r="A658" s="27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1"/>
        <v xml:space="preserve"> </v>
      </c>
      <c r="L658" s="34"/>
      <c r="M658" s="82"/>
      <c r="N658" s="37"/>
    </row>
    <row r="659" spans="1:14" ht="12.75" customHeight="1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1"/>
        <v xml:space="preserve"> </v>
      </c>
      <c r="L659" s="34"/>
      <c r="M659" s="82"/>
      <c r="N659" s="37"/>
    </row>
    <row r="660" spans="1:14" ht="12.75" customHeight="1" x14ac:dyDescent="0.3">
      <c r="A660" s="26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1"/>
        <v xml:space="preserve"> </v>
      </c>
      <c r="L660" s="34"/>
      <c r="M660" s="82"/>
      <c r="N660" s="37"/>
    </row>
    <row r="661" spans="1:14" ht="12.75" customHeight="1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1"/>
        <v xml:space="preserve"> </v>
      </c>
      <c r="L661" s="34"/>
      <c r="M661" s="82"/>
      <c r="N661" s="37"/>
    </row>
    <row r="662" spans="1:14" ht="12.75" customHeight="1" x14ac:dyDescent="0.3">
      <c r="A662" s="2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1"/>
        <v xml:space="preserve"> </v>
      </c>
      <c r="L662" s="34"/>
      <c r="M662" s="82"/>
      <c r="N662" s="37"/>
    </row>
    <row r="663" spans="1:14" ht="12.75" customHeight="1" x14ac:dyDescent="0.3">
      <c r="A663" s="2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1"/>
        <v xml:space="preserve"> </v>
      </c>
      <c r="L663" s="34"/>
      <c r="M663" s="82"/>
      <c r="N663" s="37"/>
    </row>
    <row r="664" spans="1:14" ht="12.75" customHeight="1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1"/>
        <v xml:space="preserve"> </v>
      </c>
      <c r="L664" s="34"/>
      <c r="M664" s="82"/>
      <c r="N664" s="37"/>
    </row>
    <row r="665" spans="1:14" ht="12.75" customHeight="1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1"/>
        <v xml:space="preserve"> </v>
      </c>
      <c r="L665" s="34"/>
      <c r="M665" s="82"/>
      <c r="N665" s="37"/>
    </row>
    <row r="666" spans="1:14" ht="12.75" customHeight="1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1"/>
        <v xml:space="preserve"> </v>
      </c>
      <c r="L666" s="34"/>
      <c r="M666" s="82"/>
      <c r="N666" s="37"/>
    </row>
    <row r="667" spans="1:14" ht="12.75" customHeight="1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1"/>
        <v xml:space="preserve"> </v>
      </c>
      <c r="L667" s="34"/>
      <c r="M667" s="82"/>
      <c r="N667" s="37"/>
    </row>
    <row r="668" spans="1:14" ht="12.75" customHeight="1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1"/>
        <v xml:space="preserve"> </v>
      </c>
      <c r="L668" s="34"/>
      <c r="M668" s="82"/>
      <c r="N668" s="37"/>
    </row>
    <row r="669" spans="1:14" ht="12.75" customHeight="1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1"/>
        <v xml:space="preserve"> </v>
      </c>
      <c r="L669" s="34"/>
      <c r="M669" s="82"/>
      <c r="N669" s="37"/>
    </row>
    <row r="670" spans="1:14" ht="12.75" customHeight="1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1"/>
        <v xml:space="preserve"> </v>
      </c>
      <c r="L670" s="34"/>
      <c r="M670" s="82"/>
      <c r="N670" s="37"/>
    </row>
    <row r="671" spans="1:14" ht="12.75" customHeight="1" x14ac:dyDescent="0.3">
      <c r="A671" s="2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1"/>
        <v xml:space="preserve"> </v>
      </c>
      <c r="L671" s="34"/>
      <c r="M671" s="82"/>
      <c r="N671" s="37"/>
    </row>
    <row r="672" spans="1:14" ht="12.75" customHeight="1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1"/>
        <v xml:space="preserve"> </v>
      </c>
      <c r="L672" s="34"/>
      <c r="M672" s="82"/>
      <c r="N672" s="37"/>
    </row>
    <row r="673" spans="1:14" ht="12.75" customHeight="1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1"/>
        <v xml:space="preserve"> </v>
      </c>
      <c r="L673" s="34"/>
      <c r="M673" s="82"/>
      <c r="N673" s="37"/>
    </row>
    <row r="674" spans="1:14" ht="12.75" customHeight="1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1"/>
        <v xml:space="preserve"> </v>
      </c>
      <c r="L674" s="34"/>
      <c r="M674" s="82"/>
      <c r="N674" s="37"/>
    </row>
    <row r="675" spans="1:14" ht="12.75" customHeight="1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1"/>
        <v xml:space="preserve"> </v>
      </c>
      <c r="L675" s="34"/>
      <c r="M675" s="82"/>
      <c r="N675" s="37"/>
    </row>
    <row r="676" spans="1:14" ht="12.75" customHeight="1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1"/>
        <v xml:space="preserve"> </v>
      </c>
      <c r="L676" s="34"/>
      <c r="M676" s="82"/>
      <c r="N676" s="37"/>
    </row>
    <row r="677" spans="1:14" ht="12.75" customHeight="1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1"/>
        <v xml:space="preserve"> </v>
      </c>
      <c r="L677" s="34"/>
      <c r="M677" s="82"/>
      <c r="N677" s="37"/>
    </row>
    <row r="678" spans="1:14" ht="12.75" customHeight="1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1"/>
        <v xml:space="preserve"> </v>
      </c>
      <c r="L678" s="34"/>
      <c r="M678" s="82"/>
      <c r="N678" s="37"/>
    </row>
    <row r="679" spans="1:14" ht="12.75" customHeight="1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1"/>
        <v xml:space="preserve"> </v>
      </c>
      <c r="L679" s="34"/>
      <c r="M679" s="82"/>
      <c r="N679" s="37"/>
    </row>
    <row r="680" spans="1:14" ht="12.75" customHeight="1" x14ac:dyDescent="0.3">
      <c r="A680" s="27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1"/>
        <v xml:space="preserve"> </v>
      </c>
      <c r="L680" s="34"/>
      <c r="M680" s="82"/>
      <c r="N680" s="37"/>
    </row>
    <row r="681" spans="1:14" ht="12.75" customHeight="1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1"/>
        <v xml:space="preserve"> </v>
      </c>
      <c r="L681" s="34"/>
      <c r="M681" s="82"/>
      <c r="N681" s="37"/>
    </row>
    <row r="682" spans="1:14" ht="12.75" customHeight="1" x14ac:dyDescent="0.3">
      <c r="A682" s="26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1"/>
        <v xml:space="preserve"> </v>
      </c>
      <c r="L682" s="34"/>
      <c r="M682" s="82"/>
      <c r="N682" s="37"/>
    </row>
    <row r="683" spans="1:14" ht="12.75" customHeight="1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1"/>
        <v xml:space="preserve"> </v>
      </c>
      <c r="L683" s="34"/>
      <c r="M683" s="82"/>
      <c r="N683" s="37"/>
    </row>
    <row r="684" spans="1:14" ht="12.75" customHeight="1" x14ac:dyDescent="0.3">
      <c r="A684" s="2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1"/>
        <v xml:space="preserve"> </v>
      </c>
      <c r="L684" s="34"/>
      <c r="M684" s="82"/>
      <c r="N684" s="37"/>
    </row>
    <row r="685" spans="1:14" ht="12.75" customHeight="1" x14ac:dyDescent="0.3">
      <c r="A685" s="27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1"/>
        <v xml:space="preserve"> </v>
      </c>
      <c r="L685" s="34"/>
      <c r="M685" s="82"/>
      <c r="N685" s="37"/>
    </row>
    <row r="686" spans="1:14" ht="12.75" customHeight="1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1"/>
        <v xml:space="preserve"> </v>
      </c>
      <c r="L686" s="34"/>
      <c r="M686" s="82"/>
      <c r="N686" s="37"/>
    </row>
    <row r="687" spans="1:14" ht="12.75" customHeight="1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1"/>
        <v xml:space="preserve"> </v>
      </c>
      <c r="L687" s="34"/>
      <c r="M687" s="82"/>
      <c r="N687" s="37"/>
    </row>
    <row r="688" spans="1:14" ht="12.75" customHeight="1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1"/>
        <v xml:space="preserve"> </v>
      </c>
      <c r="L688" s="34"/>
      <c r="M688" s="82"/>
      <c r="N688" s="37"/>
    </row>
    <row r="689" spans="1:14" ht="12.75" customHeight="1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1"/>
        <v xml:space="preserve"> </v>
      </c>
      <c r="L689" s="34"/>
      <c r="M689" s="82"/>
      <c r="N689" s="37"/>
    </row>
    <row r="690" spans="1:14" ht="12.75" customHeight="1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1"/>
        <v xml:space="preserve"> </v>
      </c>
      <c r="L690" s="34"/>
      <c r="M690" s="82"/>
      <c r="N690" s="37"/>
    </row>
    <row r="691" spans="1:14" ht="12.75" customHeight="1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1"/>
        <v xml:space="preserve"> </v>
      </c>
      <c r="L691" s="34"/>
      <c r="M691" s="82"/>
      <c r="N691" s="37"/>
    </row>
    <row r="692" spans="1:14" ht="12.75" customHeight="1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1"/>
        <v xml:space="preserve"> </v>
      </c>
      <c r="L692" s="34"/>
      <c r="M692" s="82"/>
      <c r="N692" s="37"/>
    </row>
    <row r="693" spans="1:14" ht="12.75" customHeight="1" x14ac:dyDescent="0.3">
      <c r="A693" s="2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1"/>
        <v xml:space="preserve"> </v>
      </c>
      <c r="L693" s="34"/>
      <c r="M693" s="82"/>
      <c r="N693" s="37"/>
    </row>
    <row r="694" spans="1:14" ht="12.75" customHeight="1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1"/>
        <v xml:space="preserve"> </v>
      </c>
      <c r="L694" s="34"/>
      <c r="M694" s="82"/>
      <c r="N694" s="37"/>
    </row>
    <row r="695" spans="1:14" ht="12.75" customHeight="1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1"/>
        <v xml:space="preserve"> </v>
      </c>
      <c r="L695" s="34"/>
      <c r="M695" s="82"/>
      <c r="N695" s="37"/>
    </row>
    <row r="696" spans="1:14" ht="12.75" customHeight="1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11"/>
        <v xml:space="preserve"> </v>
      </c>
      <c r="L696" s="34"/>
      <c r="M696" s="82"/>
      <c r="N696" s="37"/>
    </row>
    <row r="697" spans="1:14" ht="12.75" customHeight="1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1"/>
        <v xml:space="preserve"> </v>
      </c>
      <c r="L697" s="34"/>
      <c r="M697" s="82"/>
      <c r="N697" s="37"/>
    </row>
    <row r="698" spans="1:14" ht="12.75" customHeight="1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ref="K698:K761" si="12">IF(I698,IF(ISNUMBER(J698),J698*I698," ")," ")</f>
        <v xml:space="preserve"> </v>
      </c>
      <c r="L698" s="34"/>
      <c r="M698" s="82"/>
      <c r="N698" s="37"/>
    </row>
    <row r="699" spans="1:14" ht="12.75" customHeight="1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2"/>
        <v xml:space="preserve"> </v>
      </c>
      <c r="L699" s="34"/>
      <c r="M699" s="82"/>
      <c r="N699" s="37"/>
    </row>
    <row r="700" spans="1:14" ht="12.75" customHeight="1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2"/>
        <v xml:space="preserve"> </v>
      </c>
      <c r="L700" s="34"/>
      <c r="M700" s="82"/>
      <c r="N700" s="37"/>
    </row>
    <row r="701" spans="1:14" ht="12.75" customHeight="1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2"/>
        <v xml:space="preserve"> </v>
      </c>
      <c r="L701" s="34"/>
      <c r="M701" s="82"/>
      <c r="N701" s="37"/>
    </row>
    <row r="702" spans="1:14" ht="12.75" customHeight="1" x14ac:dyDescent="0.3">
      <c r="A702" s="27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2"/>
        <v xml:space="preserve"> </v>
      </c>
      <c r="L702" s="34"/>
      <c r="M702" s="82"/>
      <c r="N702" s="37"/>
    </row>
    <row r="703" spans="1:14" ht="12.75" customHeight="1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2"/>
        <v xml:space="preserve"> </v>
      </c>
      <c r="L703" s="34"/>
      <c r="M703" s="82"/>
      <c r="N703" s="37"/>
    </row>
    <row r="704" spans="1:14" ht="12.75" customHeight="1" x14ac:dyDescent="0.3">
      <c r="A704" s="26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2"/>
        <v xml:space="preserve"> </v>
      </c>
      <c r="L704" s="34"/>
      <c r="M704" s="82"/>
      <c r="N704" s="37"/>
    </row>
    <row r="705" spans="1:14" ht="12.75" customHeight="1" x14ac:dyDescent="0.3">
      <c r="A705" s="27"/>
      <c r="B705" s="41"/>
      <c r="C705" s="71"/>
      <c r="D705" s="28"/>
      <c r="E705" s="29"/>
      <c r="F705" s="56"/>
      <c r="G705" s="39"/>
      <c r="H705" s="51"/>
      <c r="I705" s="45"/>
      <c r="J705" s="17"/>
      <c r="K705" s="18" t="str">
        <f t="shared" si="12"/>
        <v xml:space="preserve"> </v>
      </c>
      <c r="L705" s="34"/>
      <c r="M705" s="82"/>
      <c r="N705" s="37"/>
    </row>
    <row r="706" spans="1:14" ht="12.75" customHeight="1" x14ac:dyDescent="0.3">
      <c r="A706" s="27"/>
      <c r="B706" s="41"/>
      <c r="C706" s="71"/>
      <c r="D706" s="28"/>
      <c r="E706" s="29"/>
      <c r="F706" s="56"/>
      <c r="G706" s="39"/>
      <c r="H706" s="51"/>
      <c r="I706" s="45"/>
      <c r="J706" s="17"/>
      <c r="K706" s="18" t="str">
        <f t="shared" si="12"/>
        <v xml:space="preserve"> </v>
      </c>
      <c r="L706" s="34"/>
      <c r="M706" s="82"/>
      <c r="N706" s="37"/>
    </row>
    <row r="707" spans="1:14" ht="12.75" customHeight="1" x14ac:dyDescent="0.3">
      <c r="A707" s="27"/>
      <c r="B707" s="41"/>
      <c r="C707" s="71"/>
      <c r="D707" s="28"/>
      <c r="E707" s="29"/>
      <c r="F707" s="56"/>
      <c r="G707" s="39"/>
      <c r="H707" s="51"/>
      <c r="I707" s="45"/>
      <c r="J707" s="17"/>
      <c r="K707" s="18" t="str">
        <f t="shared" si="12"/>
        <v xml:space="preserve"> </v>
      </c>
      <c r="L707" s="34"/>
      <c r="M707" s="82"/>
      <c r="N707" s="37"/>
    </row>
    <row r="708" spans="1:14" ht="12.75" customHeight="1" x14ac:dyDescent="0.3">
      <c r="A708" s="27"/>
      <c r="B708" s="41"/>
      <c r="C708" s="71"/>
      <c r="D708" s="28"/>
      <c r="E708" s="29"/>
      <c r="F708" s="56"/>
      <c r="G708" s="39"/>
      <c r="H708" s="51"/>
      <c r="I708" s="45"/>
      <c r="J708" s="17"/>
      <c r="K708" s="18" t="str">
        <f t="shared" si="12"/>
        <v xml:space="preserve"> </v>
      </c>
      <c r="L708" s="34"/>
      <c r="M708" s="82"/>
      <c r="N708" s="37"/>
    </row>
    <row r="709" spans="1:14" ht="12.75" customHeight="1" x14ac:dyDescent="0.3">
      <c r="A709" s="27"/>
      <c r="B709" s="41"/>
      <c r="C709" s="71"/>
      <c r="D709" s="28"/>
      <c r="E709" s="29"/>
      <c r="F709" s="56"/>
      <c r="G709" s="39"/>
      <c r="H709" s="51"/>
      <c r="I709" s="45"/>
      <c r="J709" s="17"/>
      <c r="K709" s="18" t="str">
        <f t="shared" si="12"/>
        <v xml:space="preserve"> </v>
      </c>
      <c r="L709" s="34"/>
      <c r="M709" s="82"/>
      <c r="N709" s="37"/>
    </row>
    <row r="710" spans="1:14" ht="12.75" customHeight="1" x14ac:dyDescent="0.3">
      <c r="A710" s="27"/>
      <c r="B710" s="41"/>
      <c r="C710" s="71"/>
      <c r="D710" s="28"/>
      <c r="E710" s="29"/>
      <c r="F710" s="56"/>
      <c r="G710" s="39"/>
      <c r="H710" s="51"/>
      <c r="I710" s="45"/>
      <c r="J710" s="17"/>
      <c r="K710" s="18" t="str">
        <f t="shared" si="12"/>
        <v xml:space="preserve"> </v>
      </c>
      <c r="L710" s="34"/>
      <c r="M710" s="82"/>
      <c r="N710" s="37"/>
    </row>
    <row r="711" spans="1:14" ht="12.75" customHeight="1" x14ac:dyDescent="0.3">
      <c r="A711" s="27"/>
      <c r="B711" s="41"/>
      <c r="C711" s="71"/>
      <c r="D711" s="28"/>
      <c r="E711" s="29"/>
      <c r="F711" s="56"/>
      <c r="G711" s="39"/>
      <c r="H711" s="51"/>
      <c r="I711" s="45"/>
      <c r="J711" s="17"/>
      <c r="K711" s="18" t="str">
        <f t="shared" si="12"/>
        <v xml:space="preserve"> </v>
      </c>
      <c r="L711" s="34"/>
      <c r="M711" s="82"/>
      <c r="N711" s="37"/>
    </row>
    <row r="712" spans="1:14" ht="12.75" customHeight="1" x14ac:dyDescent="0.3">
      <c r="A712" s="27"/>
      <c r="B712" s="41"/>
      <c r="C712" s="71"/>
      <c r="D712" s="28"/>
      <c r="E712" s="29"/>
      <c r="F712" s="56"/>
      <c r="G712" s="39"/>
      <c r="H712" s="51"/>
      <c r="I712" s="45"/>
      <c r="J712" s="17"/>
      <c r="K712" s="18" t="str">
        <f t="shared" si="12"/>
        <v xml:space="preserve"> </v>
      </c>
      <c r="L712" s="34"/>
      <c r="M712" s="82"/>
      <c r="N712" s="37"/>
    </row>
    <row r="713" spans="1:14" ht="12.75" customHeight="1" x14ac:dyDescent="0.3">
      <c r="A713" s="27"/>
      <c r="B713" s="41"/>
      <c r="C713" s="71"/>
      <c r="D713" s="28"/>
      <c r="E713" s="29"/>
      <c r="F713" s="56"/>
      <c r="G713" s="39"/>
      <c r="H713" s="51"/>
      <c r="I713" s="45"/>
      <c r="J713" s="17"/>
      <c r="K713" s="18" t="str">
        <f t="shared" si="12"/>
        <v xml:space="preserve"> </v>
      </c>
      <c r="L713" s="34"/>
      <c r="M713" s="82"/>
      <c r="N713" s="37"/>
    </row>
    <row r="714" spans="1:14" ht="12.75" customHeight="1" x14ac:dyDescent="0.3">
      <c r="A714" s="27"/>
      <c r="B714" s="41"/>
      <c r="C714" s="71"/>
      <c r="D714" s="28"/>
      <c r="E714" s="29"/>
      <c r="F714" s="56"/>
      <c r="G714" s="39"/>
      <c r="H714" s="51"/>
      <c r="I714" s="45"/>
      <c r="J714" s="17"/>
      <c r="K714" s="18" t="str">
        <f t="shared" si="12"/>
        <v xml:space="preserve"> </v>
      </c>
      <c r="L714" s="34"/>
      <c r="M714" s="82"/>
      <c r="N714" s="37"/>
    </row>
    <row r="715" spans="1:14" ht="12.75" customHeight="1" x14ac:dyDescent="0.3">
      <c r="A715" s="27"/>
      <c r="B715" s="41"/>
      <c r="C715" s="71"/>
      <c r="D715" s="28"/>
      <c r="E715" s="29"/>
      <c r="F715" s="56"/>
      <c r="G715" s="39"/>
      <c r="H715" s="51"/>
      <c r="I715" s="45"/>
      <c r="J715" s="17"/>
      <c r="K715" s="18" t="str">
        <f t="shared" si="12"/>
        <v xml:space="preserve"> </v>
      </c>
      <c r="L715" s="34"/>
      <c r="M715" s="82"/>
      <c r="N715" s="37"/>
    </row>
    <row r="716" spans="1:14" ht="12.75" customHeight="1" x14ac:dyDescent="0.3">
      <c r="A716" s="27"/>
      <c r="B716" s="41"/>
      <c r="C716" s="71"/>
      <c r="D716" s="28"/>
      <c r="E716" s="29"/>
      <c r="F716" s="56"/>
      <c r="G716" s="39"/>
      <c r="H716" s="51"/>
      <c r="I716" s="45"/>
      <c r="J716" s="17"/>
      <c r="K716" s="18" t="str">
        <f t="shared" si="12"/>
        <v xml:space="preserve"> </v>
      </c>
      <c r="L716" s="34"/>
      <c r="M716" s="82"/>
      <c r="N716" s="37"/>
    </row>
    <row r="717" spans="1:14" ht="12.75" customHeight="1" x14ac:dyDescent="0.3">
      <c r="A717" s="27"/>
      <c r="B717" s="41"/>
      <c r="C717" s="71"/>
      <c r="D717" s="28"/>
      <c r="E717" s="29"/>
      <c r="F717" s="56"/>
      <c r="G717" s="39"/>
      <c r="H717" s="51"/>
      <c r="I717" s="45"/>
      <c r="J717" s="17"/>
      <c r="K717" s="18" t="str">
        <f t="shared" si="12"/>
        <v xml:space="preserve"> </v>
      </c>
      <c r="L717" s="34"/>
      <c r="M717" s="82"/>
      <c r="N717" s="37"/>
    </row>
    <row r="718" spans="1:14" ht="12.75" customHeight="1" x14ac:dyDescent="0.3">
      <c r="A718" s="27"/>
      <c r="B718" s="41"/>
      <c r="C718" s="71"/>
      <c r="D718" s="28"/>
      <c r="E718" s="29"/>
      <c r="F718" s="56"/>
      <c r="G718" s="39"/>
      <c r="H718" s="51"/>
      <c r="I718" s="45"/>
      <c r="J718" s="17"/>
      <c r="K718" s="18" t="str">
        <f t="shared" si="12"/>
        <v xml:space="preserve"> </v>
      </c>
      <c r="L718" s="34"/>
      <c r="M718" s="82"/>
      <c r="N718" s="37"/>
    </row>
    <row r="719" spans="1:14" ht="12.75" customHeight="1" x14ac:dyDescent="0.3">
      <c r="A719" s="27"/>
      <c r="B719" s="41"/>
      <c r="C719" s="71"/>
      <c r="D719" s="28"/>
      <c r="E719" s="29"/>
      <c r="F719" s="56"/>
      <c r="G719" s="39"/>
      <c r="H719" s="51"/>
      <c r="I719" s="45"/>
      <c r="J719" s="17"/>
      <c r="K719" s="18" t="str">
        <f t="shared" si="12"/>
        <v xml:space="preserve"> </v>
      </c>
      <c r="L719" s="34"/>
      <c r="M719" s="82"/>
      <c r="N719" s="37"/>
    </row>
    <row r="720" spans="1:14" ht="12.75" customHeight="1" x14ac:dyDescent="0.3">
      <c r="A720" s="27"/>
      <c r="B720" s="41"/>
      <c r="C720" s="71"/>
      <c r="D720" s="28"/>
      <c r="E720" s="29"/>
      <c r="F720" s="56"/>
      <c r="G720" s="39"/>
      <c r="H720" s="51"/>
      <c r="I720" s="45"/>
      <c r="J720" s="17"/>
      <c r="K720" s="18" t="str">
        <f t="shared" si="12"/>
        <v xml:space="preserve"> </v>
      </c>
      <c r="L720" s="34"/>
      <c r="M720" s="82"/>
      <c r="N720" s="37"/>
    </row>
    <row r="721" spans="1:14" ht="12.75" customHeight="1" x14ac:dyDescent="0.3">
      <c r="A721" s="27"/>
      <c r="B721" s="41"/>
      <c r="C721" s="71"/>
      <c r="D721" s="28"/>
      <c r="E721" s="29"/>
      <c r="F721" s="56"/>
      <c r="G721" s="39"/>
      <c r="H721" s="51"/>
      <c r="I721" s="45"/>
      <c r="J721" s="17"/>
      <c r="K721" s="18" t="str">
        <f t="shared" si="12"/>
        <v xml:space="preserve"> </v>
      </c>
      <c r="L721" s="34"/>
      <c r="M721" s="82"/>
      <c r="N721" s="37"/>
    </row>
    <row r="722" spans="1:14" ht="12.75" customHeight="1" x14ac:dyDescent="0.3">
      <c r="A722" s="27"/>
      <c r="B722" s="41"/>
      <c r="C722" s="71"/>
      <c r="D722" s="28"/>
      <c r="E722" s="29"/>
      <c r="F722" s="56"/>
      <c r="G722" s="39"/>
      <c r="H722" s="51"/>
      <c r="I722" s="45"/>
      <c r="J722" s="17"/>
      <c r="K722" s="18" t="str">
        <f t="shared" si="12"/>
        <v xml:space="preserve"> </v>
      </c>
      <c r="L722" s="34"/>
      <c r="M722" s="82"/>
      <c r="N722" s="37"/>
    </row>
    <row r="723" spans="1:14" ht="12.75" customHeight="1" x14ac:dyDescent="0.3">
      <c r="A723" s="27"/>
      <c r="B723" s="41"/>
      <c r="C723" s="71"/>
      <c r="D723" s="28"/>
      <c r="E723" s="29"/>
      <c r="F723" s="56"/>
      <c r="G723" s="39"/>
      <c r="H723" s="51"/>
      <c r="I723" s="45"/>
      <c r="J723" s="17"/>
      <c r="K723" s="18" t="str">
        <f t="shared" si="12"/>
        <v xml:space="preserve"> </v>
      </c>
      <c r="L723" s="34"/>
      <c r="M723" s="82"/>
      <c r="N723" s="37"/>
    </row>
    <row r="724" spans="1:14" ht="12.75" customHeight="1" x14ac:dyDescent="0.3">
      <c r="A724" s="27"/>
      <c r="B724" s="41"/>
      <c r="C724" s="71"/>
      <c r="D724" s="28"/>
      <c r="E724" s="29"/>
      <c r="F724" s="56"/>
      <c r="G724" s="39"/>
      <c r="H724" s="51"/>
      <c r="I724" s="45"/>
      <c r="J724" s="17"/>
      <c r="K724" s="18" t="str">
        <f t="shared" si="12"/>
        <v xml:space="preserve"> </v>
      </c>
      <c r="L724" s="34"/>
      <c r="M724" s="82"/>
      <c r="N724" s="37"/>
    </row>
    <row r="725" spans="1:14" ht="12.75" customHeight="1" x14ac:dyDescent="0.3">
      <c r="A725" s="27"/>
      <c r="B725" s="41"/>
      <c r="C725" s="71"/>
      <c r="D725" s="28"/>
      <c r="E725" s="29"/>
      <c r="F725" s="56"/>
      <c r="G725" s="39"/>
      <c r="H725" s="51"/>
      <c r="I725" s="45"/>
      <c r="J725" s="17"/>
      <c r="K725" s="18" t="str">
        <f t="shared" si="12"/>
        <v xml:space="preserve"> </v>
      </c>
      <c r="L725" s="34"/>
      <c r="M725" s="82"/>
      <c r="N725" s="37"/>
    </row>
    <row r="726" spans="1:14" ht="12.75" customHeight="1" x14ac:dyDescent="0.3">
      <c r="A726" s="26"/>
      <c r="B726" s="41"/>
      <c r="C726" s="71"/>
      <c r="D726" s="28"/>
      <c r="E726" s="29"/>
      <c r="F726" s="56"/>
      <c r="G726" s="39"/>
      <c r="H726" s="51"/>
      <c r="I726" s="45"/>
      <c r="J726" s="17"/>
      <c r="K726" s="18" t="str">
        <f t="shared" si="12"/>
        <v xml:space="preserve"> </v>
      </c>
      <c r="L726" s="34"/>
      <c r="M726" s="82"/>
      <c r="N726" s="37"/>
    </row>
    <row r="727" spans="1:14" ht="12.75" customHeight="1" x14ac:dyDescent="0.3">
      <c r="A727" s="27"/>
      <c r="B727" s="41"/>
      <c r="C727" s="71"/>
      <c r="D727" s="28"/>
      <c r="E727" s="29"/>
      <c r="F727" s="56"/>
      <c r="G727" s="39"/>
      <c r="H727" s="51"/>
      <c r="I727" s="45"/>
      <c r="J727" s="17"/>
      <c r="K727" s="18" t="str">
        <f t="shared" si="12"/>
        <v xml:space="preserve"> </v>
      </c>
      <c r="L727" s="34"/>
      <c r="M727" s="82"/>
      <c r="N727" s="37"/>
    </row>
    <row r="728" spans="1:14" ht="12.75" customHeight="1" x14ac:dyDescent="0.3">
      <c r="A728" s="27"/>
      <c r="B728" s="41"/>
      <c r="C728" s="71"/>
      <c r="D728" s="28"/>
      <c r="E728" s="29"/>
      <c r="F728" s="56"/>
      <c r="G728" s="39"/>
      <c r="H728" s="51"/>
      <c r="I728" s="45"/>
      <c r="J728" s="17"/>
      <c r="K728" s="18" t="str">
        <f t="shared" si="12"/>
        <v xml:space="preserve"> </v>
      </c>
      <c r="L728" s="34"/>
      <c r="M728" s="82"/>
      <c r="N728" s="37"/>
    </row>
    <row r="729" spans="1:14" ht="12.75" customHeight="1" x14ac:dyDescent="0.3">
      <c r="A729" s="27"/>
      <c r="B729" s="41"/>
      <c r="C729" s="71"/>
      <c r="D729" s="28"/>
      <c r="E729" s="29"/>
      <c r="F729" s="56"/>
      <c r="G729" s="39"/>
      <c r="H729" s="51"/>
      <c r="I729" s="45"/>
      <c r="J729" s="17"/>
      <c r="K729" s="18" t="str">
        <f t="shared" si="12"/>
        <v xml:space="preserve"> </v>
      </c>
      <c r="L729" s="34"/>
      <c r="M729" s="82"/>
      <c r="N729" s="37"/>
    </row>
    <row r="730" spans="1:14" ht="12.75" customHeight="1" x14ac:dyDescent="0.3">
      <c r="A730" s="27"/>
      <c r="B730" s="41"/>
      <c r="C730" s="71"/>
      <c r="D730" s="28"/>
      <c r="E730" s="29"/>
      <c r="F730" s="56"/>
      <c r="G730" s="39"/>
      <c r="H730" s="51"/>
      <c r="I730" s="45"/>
      <c r="J730" s="17"/>
      <c r="K730" s="18" t="str">
        <f t="shared" si="12"/>
        <v xml:space="preserve"> </v>
      </c>
      <c r="L730" s="34"/>
      <c r="M730" s="82"/>
      <c r="N730" s="37"/>
    </row>
    <row r="731" spans="1:14" ht="12.75" customHeight="1" x14ac:dyDescent="0.3">
      <c r="A731" s="27"/>
      <c r="B731" s="41"/>
      <c r="C731" s="71"/>
      <c r="D731" s="28"/>
      <c r="E731" s="29"/>
      <c r="F731" s="56"/>
      <c r="G731" s="39"/>
      <c r="H731" s="51"/>
      <c r="I731" s="45"/>
      <c r="J731" s="17"/>
      <c r="K731" s="18" t="str">
        <f t="shared" si="12"/>
        <v xml:space="preserve"> </v>
      </c>
      <c r="L731" s="34"/>
      <c r="M731" s="82"/>
      <c r="N731" s="37"/>
    </row>
    <row r="732" spans="1:14" ht="12.75" customHeight="1" x14ac:dyDescent="0.3">
      <c r="A732" s="27"/>
      <c r="B732" s="41"/>
      <c r="C732" s="71"/>
      <c r="D732" s="28"/>
      <c r="E732" s="29"/>
      <c r="F732" s="56"/>
      <c r="G732" s="39"/>
      <c r="H732" s="51"/>
      <c r="I732" s="45"/>
      <c r="J732" s="17"/>
      <c r="K732" s="18" t="str">
        <f t="shared" si="12"/>
        <v xml:space="preserve"> </v>
      </c>
      <c r="L732" s="34"/>
      <c r="M732" s="82"/>
      <c r="N732" s="37"/>
    </row>
    <row r="733" spans="1:14" ht="12.75" customHeight="1" x14ac:dyDescent="0.3">
      <c r="A733" s="27"/>
      <c r="B733" s="41"/>
      <c r="C733" s="71"/>
      <c r="D733" s="28"/>
      <c r="E733" s="29"/>
      <c r="F733" s="56"/>
      <c r="G733" s="39"/>
      <c r="H733" s="51"/>
      <c r="I733" s="45"/>
      <c r="J733" s="17"/>
      <c r="K733" s="18" t="str">
        <f t="shared" si="12"/>
        <v xml:space="preserve"> </v>
      </c>
      <c r="L733" s="34"/>
      <c r="M733" s="82"/>
      <c r="N733" s="37"/>
    </row>
    <row r="734" spans="1:14" ht="12.75" customHeight="1" x14ac:dyDescent="0.3">
      <c r="A734" s="27"/>
      <c r="B734" s="41"/>
      <c r="C734" s="71"/>
      <c r="D734" s="28"/>
      <c r="E734" s="29"/>
      <c r="F734" s="56"/>
      <c r="G734" s="39"/>
      <c r="H734" s="51"/>
      <c r="I734" s="45"/>
      <c r="J734" s="17"/>
      <c r="K734" s="18" t="str">
        <f t="shared" si="12"/>
        <v xml:space="preserve"> </v>
      </c>
      <c r="L734" s="34"/>
      <c r="M734" s="82"/>
      <c r="N734" s="37"/>
    </row>
    <row r="735" spans="1:14" ht="12.75" customHeight="1" x14ac:dyDescent="0.3">
      <c r="A735" s="27"/>
      <c r="B735" s="41"/>
      <c r="C735" s="71"/>
      <c r="D735" s="28"/>
      <c r="E735" s="29"/>
      <c r="F735" s="56"/>
      <c r="G735" s="39"/>
      <c r="H735" s="51"/>
      <c r="I735" s="45"/>
      <c r="J735" s="17"/>
      <c r="K735" s="18" t="str">
        <f t="shared" si="12"/>
        <v xml:space="preserve"> </v>
      </c>
      <c r="L735" s="34"/>
      <c r="M735" s="82"/>
      <c r="N735" s="37"/>
    </row>
    <row r="736" spans="1:14" ht="12.75" customHeight="1" x14ac:dyDescent="0.3">
      <c r="A736" s="27"/>
      <c r="B736" s="41"/>
      <c r="C736" s="71"/>
      <c r="D736" s="28"/>
      <c r="E736" s="29"/>
      <c r="F736" s="56"/>
      <c r="G736" s="39"/>
      <c r="H736" s="51"/>
      <c r="I736" s="45"/>
      <c r="J736" s="17"/>
      <c r="K736" s="18" t="str">
        <f t="shared" si="12"/>
        <v xml:space="preserve"> </v>
      </c>
      <c r="L736" s="34"/>
      <c r="M736" s="82"/>
      <c r="N736" s="37"/>
    </row>
    <row r="737" spans="1:14" ht="12.75" customHeight="1" x14ac:dyDescent="0.3">
      <c r="A737" s="27"/>
      <c r="B737" s="41"/>
      <c r="C737" s="71"/>
      <c r="D737" s="28"/>
      <c r="E737" s="29"/>
      <c r="F737" s="56"/>
      <c r="G737" s="39"/>
      <c r="H737" s="51"/>
      <c r="I737" s="45"/>
      <c r="J737" s="17"/>
      <c r="K737" s="18" t="str">
        <f t="shared" si="12"/>
        <v xml:space="preserve"> </v>
      </c>
      <c r="L737" s="34"/>
      <c r="M737" s="82"/>
      <c r="N737" s="37"/>
    </row>
    <row r="738" spans="1:14" ht="12.75" customHeight="1" x14ac:dyDescent="0.3">
      <c r="A738" s="27"/>
      <c r="B738" s="41"/>
      <c r="C738" s="71"/>
      <c r="D738" s="28"/>
      <c r="E738" s="29"/>
      <c r="F738" s="56"/>
      <c r="G738" s="39"/>
      <c r="H738" s="51"/>
      <c r="I738" s="45"/>
      <c r="J738" s="17"/>
      <c r="K738" s="18" t="str">
        <f t="shared" si="12"/>
        <v xml:space="preserve"> </v>
      </c>
      <c r="L738" s="34"/>
      <c r="M738" s="82"/>
      <c r="N738" s="37"/>
    </row>
    <row r="739" spans="1:14" ht="12.75" customHeight="1" x14ac:dyDescent="0.3">
      <c r="A739" s="27"/>
      <c r="B739" s="41"/>
      <c r="C739" s="71"/>
      <c r="D739" s="28"/>
      <c r="E739" s="29"/>
      <c r="F739" s="56"/>
      <c r="G739" s="39"/>
      <c r="H739" s="51"/>
      <c r="I739" s="45"/>
      <c r="J739" s="17"/>
      <c r="K739" s="18" t="str">
        <f t="shared" si="12"/>
        <v xml:space="preserve"> </v>
      </c>
      <c r="L739" s="34"/>
      <c r="M739" s="82"/>
      <c r="N739" s="37"/>
    </row>
    <row r="740" spans="1:14" ht="12.75" customHeight="1" x14ac:dyDescent="0.3">
      <c r="A740" s="27"/>
      <c r="B740" s="41"/>
      <c r="C740" s="71"/>
      <c r="D740" s="28"/>
      <c r="E740" s="29"/>
      <c r="F740" s="56"/>
      <c r="G740" s="39"/>
      <c r="H740" s="51"/>
      <c r="I740" s="45"/>
      <c r="J740" s="17"/>
      <c r="K740" s="18" t="str">
        <f t="shared" si="12"/>
        <v xml:space="preserve"> </v>
      </c>
      <c r="L740" s="34"/>
      <c r="M740" s="82"/>
      <c r="N740" s="37"/>
    </row>
    <row r="741" spans="1:14" ht="12.75" customHeight="1" x14ac:dyDescent="0.3">
      <c r="A741" s="27"/>
      <c r="B741" s="41"/>
      <c r="C741" s="71"/>
      <c r="D741" s="28"/>
      <c r="E741" s="29"/>
      <c r="F741" s="56"/>
      <c r="G741" s="39"/>
      <c r="H741" s="51"/>
      <c r="I741" s="45"/>
      <c r="J741" s="17"/>
      <c r="K741" s="18" t="str">
        <f t="shared" si="12"/>
        <v xml:space="preserve"> </v>
      </c>
      <c r="L741" s="34"/>
      <c r="M741" s="82"/>
      <c r="N741" s="37"/>
    </row>
    <row r="742" spans="1:14" ht="12.75" customHeight="1" x14ac:dyDescent="0.3">
      <c r="A742" s="27"/>
      <c r="B742" s="41"/>
      <c r="C742" s="71"/>
      <c r="D742" s="28"/>
      <c r="E742" s="29"/>
      <c r="F742" s="56"/>
      <c r="G742" s="39"/>
      <c r="H742" s="51"/>
      <c r="I742" s="45"/>
      <c r="J742" s="17"/>
      <c r="K742" s="18" t="str">
        <f t="shared" si="12"/>
        <v xml:space="preserve"> </v>
      </c>
      <c r="L742" s="34"/>
      <c r="M742" s="82"/>
      <c r="N742" s="37"/>
    </row>
    <row r="743" spans="1:14" ht="12.75" customHeight="1" x14ac:dyDescent="0.3">
      <c r="A743" s="27"/>
      <c r="B743" s="41"/>
      <c r="C743" s="71"/>
      <c r="D743" s="28"/>
      <c r="E743" s="29"/>
      <c r="F743" s="56"/>
      <c r="G743" s="39"/>
      <c r="H743" s="51"/>
      <c r="I743" s="45"/>
      <c r="J743" s="17"/>
      <c r="K743" s="18" t="str">
        <f t="shared" si="12"/>
        <v xml:space="preserve"> </v>
      </c>
      <c r="L743" s="34"/>
      <c r="M743" s="82"/>
      <c r="N743" s="37"/>
    </row>
    <row r="744" spans="1:14" ht="12.75" customHeight="1" x14ac:dyDescent="0.3">
      <c r="A744" s="27"/>
      <c r="B744" s="41"/>
      <c r="C744" s="71"/>
      <c r="D744" s="28"/>
      <c r="E744" s="29"/>
      <c r="F744" s="56"/>
      <c r="G744" s="39"/>
      <c r="H744" s="51"/>
      <c r="I744" s="45"/>
      <c r="J744" s="17"/>
      <c r="K744" s="18" t="str">
        <f t="shared" si="12"/>
        <v xml:space="preserve"> </v>
      </c>
      <c r="L744" s="34"/>
      <c r="M744" s="82"/>
      <c r="N744" s="37"/>
    </row>
    <row r="745" spans="1:14" ht="12.75" customHeight="1" x14ac:dyDescent="0.3">
      <c r="A745" s="27"/>
      <c r="B745" s="41"/>
      <c r="C745" s="71"/>
      <c r="D745" s="28"/>
      <c r="E745" s="29"/>
      <c r="F745" s="56"/>
      <c r="G745" s="39"/>
      <c r="H745" s="51"/>
      <c r="I745" s="45"/>
      <c r="J745" s="17"/>
      <c r="K745" s="18" t="str">
        <f t="shared" si="12"/>
        <v xml:space="preserve"> </v>
      </c>
      <c r="L745" s="34"/>
      <c r="M745" s="82"/>
      <c r="N745" s="37"/>
    </row>
    <row r="746" spans="1:14" ht="12.75" customHeight="1" x14ac:dyDescent="0.3">
      <c r="A746" s="27"/>
      <c r="B746" s="41"/>
      <c r="C746" s="71"/>
      <c r="D746" s="28"/>
      <c r="E746" s="29"/>
      <c r="F746" s="56"/>
      <c r="G746" s="39"/>
      <c r="H746" s="51"/>
      <c r="I746" s="45"/>
      <c r="J746" s="17"/>
      <c r="K746" s="18" t="str">
        <f t="shared" si="12"/>
        <v xml:space="preserve"> </v>
      </c>
      <c r="L746" s="34"/>
      <c r="M746" s="82"/>
      <c r="N746" s="37"/>
    </row>
    <row r="747" spans="1:14" ht="12.75" customHeight="1" x14ac:dyDescent="0.3">
      <c r="A747" s="27"/>
      <c r="B747" s="41"/>
      <c r="C747" s="71"/>
      <c r="D747" s="28"/>
      <c r="E747" s="29"/>
      <c r="F747" s="56"/>
      <c r="G747" s="39"/>
      <c r="H747" s="51"/>
      <c r="I747" s="45"/>
      <c r="J747" s="17"/>
      <c r="K747" s="18" t="str">
        <f t="shared" si="12"/>
        <v xml:space="preserve"> </v>
      </c>
      <c r="L747" s="34"/>
      <c r="M747" s="82"/>
      <c r="N747" s="37"/>
    </row>
    <row r="748" spans="1:14" ht="12.75" customHeight="1" x14ac:dyDescent="0.3">
      <c r="A748" s="26"/>
      <c r="B748" s="41"/>
      <c r="C748" s="71"/>
      <c r="D748" s="28"/>
      <c r="E748" s="29"/>
      <c r="F748" s="56"/>
      <c r="G748" s="39"/>
      <c r="H748" s="51"/>
      <c r="I748" s="45"/>
      <c r="J748" s="17"/>
      <c r="K748" s="18" t="str">
        <f t="shared" si="12"/>
        <v xml:space="preserve"> </v>
      </c>
      <c r="L748" s="34"/>
      <c r="M748" s="82"/>
      <c r="N748" s="37"/>
    </row>
    <row r="749" spans="1:14" ht="12.75" customHeight="1" x14ac:dyDescent="0.3">
      <c r="A749" s="27"/>
      <c r="B749" s="41"/>
      <c r="C749" s="71"/>
      <c r="D749" s="28"/>
      <c r="E749" s="29"/>
      <c r="F749" s="56"/>
      <c r="G749" s="39"/>
      <c r="H749" s="51"/>
      <c r="I749" s="45"/>
      <c r="J749" s="17"/>
      <c r="K749" s="18" t="str">
        <f t="shared" si="12"/>
        <v xml:space="preserve"> </v>
      </c>
      <c r="L749" s="34"/>
      <c r="M749" s="82"/>
      <c r="N749" s="37"/>
    </row>
    <row r="750" spans="1:14" ht="12.75" customHeight="1" x14ac:dyDescent="0.3">
      <c r="A750" s="27"/>
      <c r="B750" s="41"/>
      <c r="C750" s="71"/>
      <c r="D750" s="28"/>
      <c r="E750" s="29"/>
      <c r="F750" s="56"/>
      <c r="G750" s="39"/>
      <c r="H750" s="51"/>
      <c r="I750" s="45"/>
      <c r="J750" s="17"/>
      <c r="K750" s="18" t="str">
        <f t="shared" si="12"/>
        <v xml:space="preserve"> </v>
      </c>
      <c r="L750" s="34"/>
      <c r="M750" s="82"/>
      <c r="N750" s="37"/>
    </row>
    <row r="751" spans="1:14" ht="12.75" customHeight="1" x14ac:dyDescent="0.3">
      <c r="A751" s="27"/>
      <c r="B751" s="41"/>
      <c r="C751" s="71"/>
      <c r="D751" s="28"/>
      <c r="E751" s="29"/>
      <c r="F751" s="56"/>
      <c r="G751" s="39"/>
      <c r="H751" s="51"/>
      <c r="I751" s="45"/>
      <c r="J751" s="17"/>
      <c r="K751" s="18" t="str">
        <f t="shared" si="12"/>
        <v xml:space="preserve"> </v>
      </c>
      <c r="L751" s="34"/>
      <c r="M751" s="82"/>
      <c r="N751" s="37"/>
    </row>
    <row r="752" spans="1:14" ht="12.75" customHeight="1" x14ac:dyDescent="0.3">
      <c r="A752" s="27"/>
      <c r="B752" s="41"/>
      <c r="C752" s="71"/>
      <c r="D752" s="28"/>
      <c r="E752" s="29"/>
      <c r="F752" s="56"/>
      <c r="G752" s="39"/>
      <c r="H752" s="51"/>
      <c r="I752" s="45"/>
      <c r="J752" s="17"/>
      <c r="K752" s="18" t="str">
        <f t="shared" si="12"/>
        <v xml:space="preserve"> </v>
      </c>
      <c r="L752" s="34"/>
      <c r="M752" s="82"/>
      <c r="N752" s="37"/>
    </row>
    <row r="753" spans="1:23" ht="12.75" customHeight="1" x14ac:dyDescent="0.3">
      <c r="A753" s="27"/>
      <c r="B753" s="41"/>
      <c r="C753" s="71"/>
      <c r="D753" s="28"/>
      <c r="E753" s="29"/>
      <c r="F753" s="56"/>
      <c r="G753" s="39"/>
      <c r="H753" s="51"/>
      <c r="I753" s="45"/>
      <c r="J753" s="17"/>
      <c r="K753" s="18" t="str">
        <f t="shared" si="12"/>
        <v xml:space="preserve"> </v>
      </c>
      <c r="L753" s="34"/>
      <c r="M753" s="82"/>
      <c r="N753" s="37"/>
    </row>
    <row r="754" spans="1:23" ht="12.75" customHeight="1" x14ac:dyDescent="0.3">
      <c r="A754" s="27"/>
      <c r="B754" s="41"/>
      <c r="C754" s="71"/>
      <c r="D754" s="28"/>
      <c r="E754" s="29"/>
      <c r="F754" s="56"/>
      <c r="G754" s="39"/>
      <c r="H754" s="51"/>
      <c r="I754" s="45"/>
      <c r="J754" s="17"/>
      <c r="K754" s="18" t="str">
        <f t="shared" si="12"/>
        <v xml:space="preserve"> </v>
      </c>
      <c r="L754" s="34"/>
      <c r="M754" s="82"/>
      <c r="N754" s="37"/>
    </row>
    <row r="755" spans="1:23" ht="12.75" customHeight="1" x14ac:dyDescent="0.3">
      <c r="A755" s="27"/>
      <c r="B755" s="41"/>
      <c r="C755" s="71"/>
      <c r="D755" s="28"/>
      <c r="E755" s="29"/>
      <c r="F755" s="56"/>
      <c r="G755" s="39"/>
      <c r="H755" s="51"/>
      <c r="I755" s="45"/>
      <c r="J755" s="17"/>
      <c r="K755" s="18" t="str">
        <f t="shared" si="12"/>
        <v xml:space="preserve"> </v>
      </c>
      <c r="L755" s="34"/>
      <c r="M755" s="82"/>
      <c r="N755" s="37"/>
    </row>
    <row r="756" spans="1:23" ht="12.75" customHeight="1" x14ac:dyDescent="0.3">
      <c r="A756" s="27"/>
      <c r="B756" s="41"/>
      <c r="C756" s="71"/>
      <c r="D756" s="28"/>
      <c r="E756" s="29"/>
      <c r="F756" s="56"/>
      <c r="G756" s="39"/>
      <c r="H756" s="51"/>
      <c r="I756" s="45"/>
      <c r="J756" s="17"/>
      <c r="K756" s="18" t="str">
        <f t="shared" si="12"/>
        <v xml:space="preserve"> </v>
      </c>
      <c r="L756" s="34"/>
      <c r="M756" s="82"/>
      <c r="N756" s="37"/>
    </row>
    <row r="757" spans="1:23" ht="12.75" customHeight="1" x14ac:dyDescent="0.3">
      <c r="A757" s="27"/>
      <c r="B757" s="41"/>
      <c r="C757" s="71"/>
      <c r="D757" s="28"/>
      <c r="E757" s="29"/>
      <c r="F757" s="56"/>
      <c r="G757" s="39"/>
      <c r="H757" s="51"/>
      <c r="I757" s="45"/>
      <c r="J757" s="17"/>
      <c r="K757" s="18" t="str">
        <f t="shared" si="12"/>
        <v xml:space="preserve"> </v>
      </c>
      <c r="L757" s="34"/>
      <c r="M757" s="82"/>
      <c r="N757" s="37"/>
    </row>
    <row r="758" spans="1:23" ht="12.75" customHeight="1" x14ac:dyDescent="0.3">
      <c r="A758" s="27"/>
      <c r="B758" s="41"/>
      <c r="C758" s="71"/>
      <c r="D758" s="28"/>
      <c r="E758" s="29"/>
      <c r="F758" s="56"/>
      <c r="G758" s="39"/>
      <c r="H758" s="51"/>
      <c r="I758" s="45"/>
      <c r="J758" s="17"/>
      <c r="K758" s="18" t="str">
        <f t="shared" si="12"/>
        <v xml:space="preserve"> </v>
      </c>
      <c r="L758" s="34"/>
      <c r="M758" s="82"/>
      <c r="N758" s="37"/>
    </row>
    <row r="759" spans="1:23" ht="12.75" customHeight="1" x14ac:dyDescent="0.3">
      <c r="A759" s="27"/>
      <c r="B759" s="41"/>
      <c r="C759" s="71"/>
      <c r="D759" s="28"/>
      <c r="E759" s="29"/>
      <c r="F759" s="56"/>
      <c r="G759" s="39"/>
      <c r="H759" s="51"/>
      <c r="I759" s="45"/>
      <c r="J759" s="17"/>
      <c r="K759" s="18" t="str">
        <f t="shared" si="12"/>
        <v xml:space="preserve"> </v>
      </c>
      <c r="L759" s="34"/>
      <c r="M759" s="82"/>
      <c r="N759" s="37"/>
    </row>
    <row r="760" spans="1:23" ht="12.75" customHeight="1" x14ac:dyDescent="0.3">
      <c r="A760" s="27"/>
      <c r="B760" s="41"/>
      <c r="C760" s="71"/>
      <c r="D760" s="28"/>
      <c r="E760" s="29"/>
      <c r="F760" s="56"/>
      <c r="G760" s="39"/>
      <c r="H760" s="51"/>
      <c r="I760" s="45"/>
      <c r="J760" s="17"/>
      <c r="K760" s="18" t="str">
        <f t="shared" si="12"/>
        <v xml:space="preserve"> </v>
      </c>
      <c r="L760" s="34"/>
      <c r="M760" s="82"/>
      <c r="N760" s="37"/>
    </row>
    <row r="761" spans="1:23" ht="12.75" customHeight="1" x14ac:dyDescent="0.3">
      <c r="A761" s="27"/>
      <c r="B761" s="41"/>
      <c r="C761" s="71"/>
      <c r="D761" s="28"/>
      <c r="E761" s="29"/>
      <c r="F761" s="56"/>
      <c r="G761" s="39"/>
      <c r="H761" s="51"/>
      <c r="I761" s="45"/>
      <c r="J761" s="17"/>
      <c r="K761" s="18" t="str">
        <f t="shared" si="12"/>
        <v xml:space="preserve"> </v>
      </c>
      <c r="L761" s="34"/>
      <c r="M761" s="82"/>
      <c r="N761" s="37"/>
    </row>
    <row r="762" spans="1:23" ht="12.75" customHeight="1" x14ac:dyDescent="0.3">
      <c r="A762" s="27"/>
      <c r="B762" s="41"/>
      <c r="C762" s="71"/>
      <c r="D762" s="28"/>
      <c r="E762" s="29"/>
      <c r="F762" s="56"/>
      <c r="G762" s="39"/>
      <c r="H762" s="51"/>
      <c r="I762" s="45"/>
      <c r="J762" s="17"/>
      <c r="K762" s="18" t="str">
        <f t="shared" ref="K762:K825" si="13">IF(I762,IF(ISNUMBER(J762),J762*I762," ")," ")</f>
        <v xml:space="preserve"> </v>
      </c>
      <c r="L762" s="34"/>
      <c r="M762" s="82"/>
      <c r="N762" s="37"/>
    </row>
    <row r="763" spans="1:23" ht="12.75" customHeight="1" x14ac:dyDescent="0.3">
      <c r="A763" s="27"/>
      <c r="B763" s="41"/>
      <c r="C763" s="71"/>
      <c r="D763" s="28"/>
      <c r="E763" s="29"/>
      <c r="F763" s="56"/>
      <c r="G763" s="39"/>
      <c r="H763" s="51"/>
      <c r="I763" s="45"/>
      <c r="J763" s="17"/>
      <c r="K763" s="18" t="str">
        <f t="shared" si="13"/>
        <v xml:space="preserve"> </v>
      </c>
      <c r="L763" s="34"/>
      <c r="M763" s="82"/>
      <c r="N763" s="37"/>
    </row>
    <row r="764" spans="1:23" ht="12.75" customHeight="1" x14ac:dyDescent="0.3">
      <c r="A764" s="27"/>
      <c r="B764" s="41"/>
      <c r="C764" s="71"/>
      <c r="D764" s="28"/>
      <c r="E764" s="29"/>
      <c r="F764" s="56"/>
      <c r="G764" s="39"/>
      <c r="H764" s="51"/>
      <c r="I764" s="45"/>
      <c r="J764" s="17"/>
      <c r="K764" s="18" t="str">
        <f t="shared" si="13"/>
        <v xml:space="preserve"> </v>
      </c>
      <c r="L764" s="34"/>
      <c r="M764" s="82"/>
      <c r="N764" s="37"/>
      <c r="W764" s="12"/>
    </row>
    <row r="765" spans="1:23" ht="12.75" customHeight="1" x14ac:dyDescent="0.3">
      <c r="A765" s="27"/>
      <c r="B765" s="41"/>
      <c r="C765" s="71"/>
      <c r="D765" s="28"/>
      <c r="E765" s="29"/>
      <c r="F765" s="56"/>
      <c r="G765" s="39"/>
      <c r="H765" s="51"/>
      <c r="I765" s="45"/>
      <c r="J765" s="17"/>
      <c r="K765" s="18" t="str">
        <f t="shared" si="13"/>
        <v xml:space="preserve"> </v>
      </c>
      <c r="L765" s="34"/>
      <c r="M765" s="82"/>
      <c r="N765" s="37"/>
    </row>
    <row r="766" spans="1:23" ht="12.75" customHeight="1" x14ac:dyDescent="0.3">
      <c r="A766" s="27"/>
      <c r="B766" s="41"/>
      <c r="C766" s="71"/>
      <c r="D766" s="28"/>
      <c r="E766" s="29"/>
      <c r="F766" s="56"/>
      <c r="G766" s="39"/>
      <c r="H766" s="51"/>
      <c r="I766" s="45"/>
      <c r="J766" s="17"/>
      <c r="K766" s="18" t="str">
        <f t="shared" si="13"/>
        <v xml:space="preserve"> </v>
      </c>
      <c r="L766" s="34"/>
      <c r="M766" s="82"/>
      <c r="N766" s="37"/>
    </row>
    <row r="767" spans="1:23" ht="12.75" customHeight="1" x14ac:dyDescent="0.3">
      <c r="A767" s="27"/>
      <c r="B767" s="41"/>
      <c r="C767" s="71"/>
      <c r="D767" s="28"/>
      <c r="E767" s="29"/>
      <c r="F767" s="56"/>
      <c r="G767" s="39"/>
      <c r="H767" s="51"/>
      <c r="I767" s="45"/>
      <c r="J767" s="17"/>
      <c r="K767" s="18" t="str">
        <f t="shared" si="13"/>
        <v xml:space="preserve"> </v>
      </c>
      <c r="L767" s="34"/>
      <c r="M767" s="82"/>
      <c r="N767" s="37"/>
    </row>
    <row r="768" spans="1:23" ht="12.75" customHeight="1" x14ac:dyDescent="0.3">
      <c r="A768" s="27"/>
      <c r="B768" s="41"/>
      <c r="C768" s="71"/>
      <c r="D768" s="28"/>
      <c r="E768" s="29"/>
      <c r="F768" s="56"/>
      <c r="G768" s="39"/>
      <c r="H768" s="51"/>
      <c r="I768" s="45"/>
      <c r="J768" s="17"/>
      <c r="K768" s="18" t="str">
        <f t="shared" si="13"/>
        <v xml:space="preserve"> </v>
      </c>
      <c r="L768" s="34"/>
      <c r="M768" s="82"/>
      <c r="N768" s="37"/>
      <c r="W768" s="12"/>
    </row>
    <row r="769" spans="1:14" ht="12.75" customHeight="1" x14ac:dyDescent="0.3">
      <c r="A769" s="27"/>
      <c r="B769" s="41"/>
      <c r="C769" s="71"/>
      <c r="D769" s="28"/>
      <c r="E769" s="29"/>
      <c r="F769" s="56"/>
      <c r="G769" s="39"/>
      <c r="H769" s="51"/>
      <c r="I769" s="45"/>
      <c r="J769" s="17"/>
      <c r="K769" s="18" t="str">
        <f t="shared" si="13"/>
        <v xml:space="preserve"> </v>
      </c>
      <c r="L769" s="34"/>
      <c r="M769" s="82"/>
      <c r="N769" s="37"/>
    </row>
    <row r="770" spans="1:14" ht="12.75" customHeight="1" x14ac:dyDescent="0.3">
      <c r="A770" s="26"/>
      <c r="B770" s="41"/>
      <c r="C770" s="71"/>
      <c r="D770" s="28"/>
      <c r="E770" s="29"/>
      <c r="F770" s="56"/>
      <c r="G770" s="39"/>
      <c r="H770" s="51"/>
      <c r="I770" s="45"/>
      <c r="J770" s="17"/>
      <c r="K770" s="18" t="str">
        <f t="shared" si="13"/>
        <v xml:space="preserve"> </v>
      </c>
      <c r="L770" s="34"/>
      <c r="M770" s="82"/>
      <c r="N770" s="37"/>
    </row>
    <row r="771" spans="1:14" ht="12.75" customHeight="1" x14ac:dyDescent="0.3">
      <c r="A771" s="27"/>
      <c r="B771" s="41"/>
      <c r="C771" s="71"/>
      <c r="D771" s="28"/>
      <c r="E771" s="29"/>
      <c r="F771" s="56"/>
      <c r="G771" s="39"/>
      <c r="H771" s="51"/>
      <c r="I771" s="45"/>
      <c r="J771" s="17"/>
      <c r="K771" s="18" t="str">
        <f t="shared" si="13"/>
        <v xml:space="preserve"> </v>
      </c>
      <c r="L771" s="34"/>
      <c r="M771" s="82"/>
      <c r="N771" s="37"/>
    </row>
    <row r="772" spans="1:14" ht="12.75" customHeight="1" x14ac:dyDescent="0.3">
      <c r="A772" s="27"/>
      <c r="B772" s="41"/>
      <c r="C772" s="71"/>
      <c r="D772" s="28"/>
      <c r="E772" s="29"/>
      <c r="F772" s="56"/>
      <c r="G772" s="39"/>
      <c r="H772" s="51"/>
      <c r="I772" s="45"/>
      <c r="J772" s="17"/>
      <c r="K772" s="18" t="str">
        <f t="shared" si="13"/>
        <v xml:space="preserve"> </v>
      </c>
      <c r="L772" s="34"/>
      <c r="M772" s="82"/>
      <c r="N772" s="37"/>
    </row>
    <row r="773" spans="1:14" ht="12.75" customHeight="1" x14ac:dyDescent="0.3">
      <c r="A773" s="27"/>
      <c r="B773" s="41"/>
      <c r="C773" s="71"/>
      <c r="D773" s="28"/>
      <c r="E773" s="29"/>
      <c r="F773" s="56"/>
      <c r="G773" s="39"/>
      <c r="H773" s="51"/>
      <c r="I773" s="45"/>
      <c r="J773" s="17"/>
      <c r="K773" s="18" t="str">
        <f t="shared" si="13"/>
        <v xml:space="preserve"> </v>
      </c>
      <c r="L773" s="34"/>
      <c r="M773" s="82"/>
      <c r="N773" s="37"/>
    </row>
    <row r="774" spans="1:14" ht="12.75" customHeight="1" x14ac:dyDescent="0.3">
      <c r="A774" s="27"/>
      <c r="B774" s="41"/>
      <c r="C774" s="71"/>
      <c r="D774" s="28"/>
      <c r="E774" s="29"/>
      <c r="F774" s="56"/>
      <c r="G774" s="39"/>
      <c r="H774" s="51"/>
      <c r="I774" s="45"/>
      <c r="J774" s="17"/>
      <c r="K774" s="18" t="str">
        <f t="shared" si="13"/>
        <v xml:space="preserve"> </v>
      </c>
      <c r="L774" s="34"/>
      <c r="M774" s="82"/>
      <c r="N774" s="37"/>
    </row>
    <row r="775" spans="1:14" ht="12.75" customHeight="1" x14ac:dyDescent="0.3">
      <c r="A775" s="27"/>
      <c r="B775" s="41"/>
      <c r="C775" s="71"/>
      <c r="D775" s="28"/>
      <c r="E775" s="29"/>
      <c r="F775" s="56"/>
      <c r="G775" s="39"/>
      <c r="H775" s="51"/>
      <c r="I775" s="45"/>
      <c r="J775" s="17"/>
      <c r="K775" s="18" t="str">
        <f t="shared" si="13"/>
        <v xml:space="preserve"> </v>
      </c>
      <c r="L775" s="34"/>
      <c r="M775" s="82"/>
      <c r="N775" s="37"/>
    </row>
    <row r="776" spans="1:14" ht="12.75" customHeight="1" x14ac:dyDescent="0.3">
      <c r="A776" s="27"/>
      <c r="B776" s="41"/>
      <c r="C776" s="71"/>
      <c r="D776" s="28"/>
      <c r="E776" s="29"/>
      <c r="F776" s="56"/>
      <c r="G776" s="39"/>
      <c r="H776" s="51"/>
      <c r="I776" s="45"/>
      <c r="J776" s="17"/>
      <c r="K776" s="18" t="str">
        <f t="shared" si="13"/>
        <v xml:space="preserve"> </v>
      </c>
      <c r="L776" s="34"/>
      <c r="M776" s="82"/>
      <c r="N776" s="37"/>
    </row>
    <row r="777" spans="1:14" ht="12.75" customHeight="1" x14ac:dyDescent="0.3">
      <c r="A777" s="27"/>
      <c r="B777" s="41"/>
      <c r="C777" s="71"/>
      <c r="D777" s="28"/>
      <c r="E777" s="29"/>
      <c r="F777" s="56"/>
      <c r="G777" s="39"/>
      <c r="H777" s="51"/>
      <c r="I777" s="45"/>
      <c r="J777" s="17"/>
      <c r="K777" s="18" t="str">
        <f t="shared" si="13"/>
        <v xml:space="preserve"> </v>
      </c>
      <c r="L777" s="34"/>
      <c r="M777" s="82"/>
      <c r="N777" s="37"/>
    </row>
    <row r="778" spans="1:14" ht="12.75" customHeight="1" x14ac:dyDescent="0.3">
      <c r="A778" s="27"/>
      <c r="B778" s="41"/>
      <c r="C778" s="71"/>
      <c r="D778" s="28"/>
      <c r="E778" s="29"/>
      <c r="F778" s="56"/>
      <c r="G778" s="39"/>
      <c r="H778" s="51"/>
      <c r="I778" s="45"/>
      <c r="J778" s="17"/>
      <c r="K778" s="18" t="str">
        <f t="shared" si="13"/>
        <v xml:space="preserve"> </v>
      </c>
      <c r="L778" s="34"/>
      <c r="M778" s="82"/>
      <c r="N778" s="37"/>
    </row>
    <row r="779" spans="1:14" ht="12.75" customHeight="1" x14ac:dyDescent="0.3">
      <c r="A779" s="27"/>
      <c r="B779" s="41"/>
      <c r="C779" s="71"/>
      <c r="D779" s="28"/>
      <c r="E779" s="29"/>
      <c r="F779" s="56"/>
      <c r="G779" s="39"/>
      <c r="H779" s="51"/>
      <c r="I779" s="45"/>
      <c r="J779" s="17"/>
      <c r="K779" s="18" t="str">
        <f t="shared" si="13"/>
        <v xml:space="preserve"> </v>
      </c>
      <c r="L779" s="34"/>
      <c r="M779" s="82"/>
      <c r="N779" s="37"/>
    </row>
    <row r="780" spans="1:14" ht="12.75" customHeight="1" x14ac:dyDescent="0.3">
      <c r="A780" s="27"/>
      <c r="B780" s="41"/>
      <c r="C780" s="71"/>
      <c r="D780" s="28"/>
      <c r="E780" s="29"/>
      <c r="F780" s="56"/>
      <c r="G780" s="39"/>
      <c r="H780" s="51"/>
      <c r="I780" s="45"/>
      <c r="J780" s="17"/>
      <c r="K780" s="18" t="str">
        <f t="shared" si="13"/>
        <v xml:space="preserve"> </v>
      </c>
      <c r="L780" s="34"/>
      <c r="M780" s="82"/>
      <c r="N780" s="37"/>
    </row>
    <row r="781" spans="1:14" ht="12.75" customHeight="1" x14ac:dyDescent="0.3">
      <c r="A781" s="27"/>
      <c r="B781" s="41"/>
      <c r="C781" s="71"/>
      <c r="D781" s="28"/>
      <c r="E781" s="29"/>
      <c r="F781" s="56"/>
      <c r="G781" s="39"/>
      <c r="H781" s="51"/>
      <c r="I781" s="45"/>
      <c r="J781" s="17"/>
      <c r="K781" s="18" t="str">
        <f t="shared" si="13"/>
        <v xml:space="preserve"> </v>
      </c>
      <c r="L781" s="34"/>
      <c r="M781" s="82"/>
      <c r="N781" s="37"/>
    </row>
    <row r="782" spans="1:14" ht="12.75" customHeight="1" x14ac:dyDescent="0.3">
      <c r="A782" s="27"/>
      <c r="B782" s="41"/>
      <c r="C782" s="71"/>
      <c r="D782" s="28"/>
      <c r="E782" s="29"/>
      <c r="F782" s="56"/>
      <c r="G782" s="39"/>
      <c r="H782" s="51"/>
      <c r="I782" s="45"/>
      <c r="J782" s="17"/>
      <c r="K782" s="18" t="str">
        <f t="shared" si="13"/>
        <v xml:space="preserve"> </v>
      </c>
      <c r="L782" s="34"/>
      <c r="M782" s="82"/>
      <c r="N782" s="37"/>
    </row>
    <row r="783" spans="1:14" ht="12.75" customHeight="1" x14ac:dyDescent="0.3">
      <c r="A783" s="27"/>
      <c r="B783" s="41"/>
      <c r="C783" s="71"/>
      <c r="D783" s="28"/>
      <c r="E783" s="29"/>
      <c r="F783" s="56"/>
      <c r="G783" s="39"/>
      <c r="H783" s="51"/>
      <c r="I783" s="45"/>
      <c r="J783" s="17"/>
      <c r="K783" s="18" t="str">
        <f t="shared" si="13"/>
        <v xml:space="preserve"> </v>
      </c>
      <c r="L783" s="34"/>
      <c r="M783" s="82"/>
      <c r="N783" s="37"/>
    </row>
    <row r="784" spans="1:14" ht="12.75" customHeight="1" x14ac:dyDescent="0.3">
      <c r="A784" s="27"/>
      <c r="B784" s="41"/>
      <c r="C784" s="71"/>
      <c r="D784" s="28"/>
      <c r="E784" s="29"/>
      <c r="F784" s="56"/>
      <c r="G784" s="39"/>
      <c r="H784" s="51"/>
      <c r="I784" s="45"/>
      <c r="J784" s="17"/>
      <c r="K784" s="18" t="str">
        <f t="shared" si="13"/>
        <v xml:space="preserve"> </v>
      </c>
      <c r="L784" s="34"/>
      <c r="M784" s="82"/>
      <c r="N784" s="37"/>
    </row>
    <row r="785" spans="1:14" ht="12.75" customHeight="1" x14ac:dyDescent="0.3">
      <c r="A785" s="27"/>
      <c r="B785" s="41"/>
      <c r="C785" s="71"/>
      <c r="D785" s="28"/>
      <c r="E785" s="29"/>
      <c r="F785" s="56"/>
      <c r="G785" s="39"/>
      <c r="H785" s="51"/>
      <c r="I785" s="45"/>
      <c r="J785" s="17"/>
      <c r="K785" s="18" t="str">
        <f t="shared" si="13"/>
        <v xml:space="preserve"> </v>
      </c>
      <c r="L785" s="34"/>
      <c r="M785" s="82"/>
      <c r="N785" s="37"/>
    </row>
    <row r="786" spans="1:14" ht="12.75" customHeight="1" x14ac:dyDescent="0.3">
      <c r="A786" s="27"/>
      <c r="B786" s="41"/>
      <c r="C786" s="71"/>
      <c r="D786" s="28"/>
      <c r="E786" s="29"/>
      <c r="F786" s="56"/>
      <c r="G786" s="39"/>
      <c r="H786" s="51"/>
      <c r="I786" s="45"/>
      <c r="J786" s="17"/>
      <c r="K786" s="18" t="str">
        <f t="shared" si="13"/>
        <v xml:space="preserve"> </v>
      </c>
      <c r="L786" s="34"/>
      <c r="M786" s="82"/>
      <c r="N786" s="37"/>
    </row>
    <row r="787" spans="1:14" ht="12.75" customHeight="1" x14ac:dyDescent="0.3">
      <c r="A787" s="27"/>
      <c r="B787" s="41"/>
      <c r="C787" s="71"/>
      <c r="D787" s="28"/>
      <c r="E787" s="29"/>
      <c r="F787" s="56"/>
      <c r="G787" s="39"/>
      <c r="H787" s="51"/>
      <c r="I787" s="45"/>
      <c r="J787" s="17"/>
      <c r="K787" s="18" t="str">
        <f t="shared" si="13"/>
        <v xml:space="preserve"> </v>
      </c>
      <c r="L787" s="34"/>
      <c r="M787" s="82"/>
      <c r="N787" s="37"/>
    </row>
    <row r="788" spans="1:14" ht="12.75" customHeight="1" x14ac:dyDescent="0.3">
      <c r="A788" s="27"/>
      <c r="B788" s="41"/>
      <c r="C788" s="71"/>
      <c r="D788" s="28"/>
      <c r="E788" s="29"/>
      <c r="F788" s="56"/>
      <c r="G788" s="39"/>
      <c r="H788" s="51"/>
      <c r="I788" s="45"/>
      <c r="J788" s="17"/>
      <c r="K788" s="18" t="str">
        <f t="shared" si="13"/>
        <v xml:space="preserve"> </v>
      </c>
      <c r="L788" s="34"/>
      <c r="M788" s="82"/>
      <c r="N788" s="37"/>
    </row>
    <row r="789" spans="1:14" ht="12.75" customHeight="1" x14ac:dyDescent="0.3">
      <c r="A789" s="27"/>
      <c r="B789" s="41"/>
      <c r="C789" s="71"/>
      <c r="D789" s="28"/>
      <c r="E789" s="29"/>
      <c r="F789" s="56"/>
      <c r="G789" s="39"/>
      <c r="H789" s="51"/>
      <c r="I789" s="45"/>
      <c r="J789" s="17"/>
      <c r="K789" s="18" t="str">
        <f t="shared" si="13"/>
        <v xml:space="preserve"> </v>
      </c>
      <c r="L789" s="34"/>
      <c r="M789" s="82"/>
      <c r="N789" s="37"/>
    </row>
    <row r="790" spans="1:14" ht="12.75" customHeight="1" x14ac:dyDescent="0.3">
      <c r="A790" s="27"/>
      <c r="B790" s="41"/>
      <c r="C790" s="71"/>
      <c r="D790" s="28"/>
      <c r="E790" s="29"/>
      <c r="F790" s="56"/>
      <c r="G790" s="39"/>
      <c r="H790" s="51"/>
      <c r="I790" s="45"/>
      <c r="J790" s="17"/>
      <c r="K790" s="18" t="str">
        <f t="shared" si="13"/>
        <v xml:space="preserve"> </v>
      </c>
      <c r="L790" s="34"/>
      <c r="M790" s="82"/>
      <c r="N790" s="37"/>
    </row>
    <row r="791" spans="1:14" ht="12.75" customHeight="1" x14ac:dyDescent="0.3">
      <c r="A791" s="27"/>
      <c r="B791" s="41"/>
      <c r="C791" s="71"/>
      <c r="D791" s="28"/>
      <c r="E791" s="29"/>
      <c r="F791" s="56"/>
      <c r="G791" s="39"/>
      <c r="H791" s="51"/>
      <c r="I791" s="45"/>
      <c r="J791" s="17"/>
      <c r="K791" s="18" t="str">
        <f t="shared" si="13"/>
        <v xml:space="preserve"> </v>
      </c>
      <c r="L791" s="34"/>
      <c r="M791" s="82"/>
      <c r="N791" s="37"/>
    </row>
    <row r="792" spans="1:14" ht="12.75" customHeight="1" x14ac:dyDescent="0.3">
      <c r="A792" s="26"/>
      <c r="B792" s="41"/>
      <c r="C792" s="71"/>
      <c r="D792" s="28"/>
      <c r="E792" s="29"/>
      <c r="F792" s="56"/>
      <c r="G792" s="39"/>
      <c r="H792" s="51"/>
      <c r="I792" s="45"/>
      <c r="J792" s="17"/>
      <c r="K792" s="18" t="str">
        <f t="shared" si="13"/>
        <v xml:space="preserve"> </v>
      </c>
      <c r="L792" s="34"/>
      <c r="M792" s="82"/>
      <c r="N792" s="37"/>
    </row>
    <row r="793" spans="1:14" ht="12.75" customHeight="1" x14ac:dyDescent="0.3">
      <c r="A793" s="27"/>
      <c r="B793" s="41"/>
      <c r="C793" s="71"/>
      <c r="D793" s="28"/>
      <c r="E793" s="29"/>
      <c r="F793" s="56"/>
      <c r="G793" s="39"/>
      <c r="H793" s="51"/>
      <c r="I793" s="45"/>
      <c r="J793" s="17"/>
      <c r="K793" s="18" t="str">
        <f t="shared" si="13"/>
        <v xml:space="preserve"> </v>
      </c>
      <c r="L793" s="34"/>
      <c r="M793" s="82"/>
      <c r="N793" s="37"/>
    </row>
    <row r="794" spans="1:14" ht="12.75" customHeight="1" x14ac:dyDescent="0.3">
      <c r="A794" s="27"/>
      <c r="B794" s="41"/>
      <c r="C794" s="71"/>
      <c r="D794" s="28"/>
      <c r="E794" s="29"/>
      <c r="F794" s="56"/>
      <c r="G794" s="39"/>
      <c r="H794" s="51"/>
      <c r="I794" s="45"/>
      <c r="J794" s="17"/>
      <c r="K794" s="18" t="str">
        <f t="shared" si="13"/>
        <v xml:space="preserve"> </v>
      </c>
      <c r="L794" s="34"/>
      <c r="M794" s="82"/>
      <c r="N794" s="37"/>
    </row>
    <row r="795" spans="1:14" ht="12.75" customHeight="1" x14ac:dyDescent="0.3">
      <c r="A795" s="27"/>
      <c r="B795" s="41"/>
      <c r="C795" s="71"/>
      <c r="D795" s="28"/>
      <c r="E795" s="29"/>
      <c r="F795" s="56"/>
      <c r="G795" s="39"/>
      <c r="H795" s="51"/>
      <c r="I795" s="45"/>
      <c r="J795" s="17"/>
      <c r="K795" s="18" t="str">
        <f t="shared" si="13"/>
        <v xml:space="preserve"> </v>
      </c>
      <c r="L795" s="34"/>
      <c r="M795" s="82"/>
      <c r="N795" s="37"/>
    </row>
    <row r="796" spans="1:14" ht="12.75" customHeight="1" x14ac:dyDescent="0.3">
      <c r="A796" s="27"/>
      <c r="B796" s="41"/>
      <c r="C796" s="71"/>
      <c r="D796" s="28"/>
      <c r="E796" s="29"/>
      <c r="F796" s="56"/>
      <c r="G796" s="39"/>
      <c r="H796" s="51"/>
      <c r="I796" s="45"/>
      <c r="J796" s="17"/>
      <c r="K796" s="18" t="str">
        <f t="shared" si="13"/>
        <v xml:space="preserve"> </v>
      </c>
      <c r="L796" s="34"/>
      <c r="M796" s="82"/>
      <c r="N796" s="37"/>
    </row>
    <row r="797" spans="1:14" ht="12.75" customHeight="1" x14ac:dyDescent="0.3">
      <c r="A797" s="27"/>
      <c r="B797" s="41"/>
      <c r="C797" s="71"/>
      <c r="D797" s="28"/>
      <c r="E797" s="29"/>
      <c r="F797" s="56"/>
      <c r="G797" s="39"/>
      <c r="H797" s="51"/>
      <c r="I797" s="45"/>
      <c r="J797" s="17"/>
      <c r="K797" s="18" t="str">
        <f t="shared" si="13"/>
        <v xml:space="preserve"> </v>
      </c>
      <c r="L797" s="34"/>
      <c r="M797" s="82"/>
      <c r="N797" s="37"/>
    </row>
    <row r="798" spans="1:14" ht="12.75" customHeight="1" x14ac:dyDescent="0.3">
      <c r="A798" s="27"/>
      <c r="B798" s="41"/>
      <c r="C798" s="71"/>
      <c r="D798" s="28"/>
      <c r="E798" s="29"/>
      <c r="F798" s="56"/>
      <c r="G798" s="39"/>
      <c r="H798" s="51"/>
      <c r="I798" s="45"/>
      <c r="J798" s="17"/>
      <c r="K798" s="18" t="str">
        <f t="shared" si="13"/>
        <v xml:space="preserve"> </v>
      </c>
      <c r="L798" s="34"/>
      <c r="M798" s="82"/>
      <c r="N798" s="37"/>
    </row>
    <row r="799" spans="1:14" ht="12.75" customHeight="1" x14ac:dyDescent="0.3">
      <c r="A799" s="27"/>
      <c r="B799" s="41"/>
      <c r="C799" s="71"/>
      <c r="D799" s="28"/>
      <c r="E799" s="29"/>
      <c r="F799" s="56"/>
      <c r="G799" s="39"/>
      <c r="H799" s="51"/>
      <c r="I799" s="45"/>
      <c r="J799" s="17"/>
      <c r="K799" s="18" t="str">
        <f t="shared" si="13"/>
        <v xml:space="preserve"> </v>
      </c>
      <c r="L799" s="34"/>
      <c r="M799" s="82"/>
      <c r="N799" s="37"/>
    </row>
    <row r="800" spans="1:14" ht="12.75" customHeight="1" x14ac:dyDescent="0.3">
      <c r="A800" s="27"/>
      <c r="B800" s="41"/>
      <c r="C800" s="71"/>
      <c r="D800" s="28"/>
      <c r="E800" s="29"/>
      <c r="F800" s="56"/>
      <c r="G800" s="39"/>
      <c r="H800" s="51"/>
      <c r="I800" s="45"/>
      <c r="J800" s="17"/>
      <c r="K800" s="18" t="str">
        <f t="shared" si="13"/>
        <v xml:space="preserve"> </v>
      </c>
      <c r="L800" s="34"/>
      <c r="M800" s="82"/>
      <c r="N800" s="37"/>
    </row>
    <row r="801" spans="1:14" ht="12.75" customHeight="1" x14ac:dyDescent="0.3">
      <c r="A801" s="27"/>
      <c r="B801" s="41"/>
      <c r="C801" s="71"/>
      <c r="D801" s="28"/>
      <c r="E801" s="29"/>
      <c r="F801" s="56"/>
      <c r="G801" s="39"/>
      <c r="H801" s="51"/>
      <c r="I801" s="45"/>
      <c r="J801" s="17"/>
      <c r="K801" s="18" t="str">
        <f t="shared" si="13"/>
        <v xml:space="preserve"> </v>
      </c>
      <c r="L801" s="34"/>
      <c r="M801" s="82"/>
      <c r="N801" s="37"/>
    </row>
    <row r="802" spans="1:14" ht="12.75" customHeight="1" x14ac:dyDescent="0.3">
      <c r="A802" s="27"/>
      <c r="B802" s="41"/>
      <c r="C802" s="71"/>
      <c r="D802" s="28"/>
      <c r="E802" s="29"/>
      <c r="F802" s="56"/>
      <c r="G802" s="39"/>
      <c r="H802" s="51"/>
      <c r="I802" s="45"/>
      <c r="J802" s="17"/>
      <c r="K802" s="18" t="str">
        <f t="shared" si="13"/>
        <v xml:space="preserve"> </v>
      </c>
      <c r="L802" s="34"/>
      <c r="M802" s="82"/>
      <c r="N802" s="37"/>
    </row>
    <row r="803" spans="1:14" ht="12.75" customHeight="1" x14ac:dyDescent="0.3">
      <c r="A803" s="27"/>
      <c r="B803" s="41"/>
      <c r="C803" s="71"/>
      <c r="D803" s="28"/>
      <c r="E803" s="29"/>
      <c r="F803" s="56"/>
      <c r="G803" s="39"/>
      <c r="H803" s="51"/>
      <c r="I803" s="45"/>
      <c r="J803" s="17"/>
      <c r="K803" s="18" t="str">
        <f t="shared" si="13"/>
        <v xml:space="preserve"> </v>
      </c>
      <c r="L803" s="34"/>
      <c r="M803" s="82"/>
      <c r="N803" s="37"/>
    </row>
    <row r="804" spans="1:14" ht="12.75" customHeight="1" x14ac:dyDescent="0.3">
      <c r="A804" s="27"/>
      <c r="B804" s="41"/>
      <c r="C804" s="71"/>
      <c r="D804" s="28"/>
      <c r="E804" s="29"/>
      <c r="F804" s="56"/>
      <c r="G804" s="39"/>
      <c r="H804" s="51"/>
      <c r="I804" s="45"/>
      <c r="J804" s="17"/>
      <c r="K804" s="18" t="str">
        <f t="shared" si="13"/>
        <v xml:space="preserve"> </v>
      </c>
      <c r="L804" s="34"/>
      <c r="M804" s="82"/>
      <c r="N804" s="37"/>
    </row>
    <row r="805" spans="1:14" ht="12.75" customHeight="1" x14ac:dyDescent="0.3">
      <c r="A805" s="27"/>
      <c r="B805" s="41"/>
      <c r="C805" s="71"/>
      <c r="D805" s="28"/>
      <c r="E805" s="29"/>
      <c r="F805" s="56"/>
      <c r="G805" s="39"/>
      <c r="H805" s="51"/>
      <c r="I805" s="45"/>
      <c r="J805" s="17"/>
      <c r="K805" s="18" t="str">
        <f t="shared" si="13"/>
        <v xml:space="preserve"> </v>
      </c>
      <c r="L805" s="34"/>
      <c r="M805" s="82"/>
      <c r="N805" s="37"/>
    </row>
    <row r="806" spans="1:14" ht="12.75" customHeight="1" x14ac:dyDescent="0.3">
      <c r="A806" s="27"/>
      <c r="B806" s="41"/>
      <c r="C806" s="71"/>
      <c r="D806" s="28"/>
      <c r="E806" s="29"/>
      <c r="F806" s="56"/>
      <c r="G806" s="39"/>
      <c r="H806" s="51"/>
      <c r="I806" s="45"/>
      <c r="J806" s="17"/>
      <c r="K806" s="18" t="str">
        <f t="shared" si="13"/>
        <v xml:space="preserve"> </v>
      </c>
      <c r="L806" s="34"/>
      <c r="M806" s="82"/>
      <c r="N806" s="37"/>
    </row>
    <row r="807" spans="1:14" ht="12.75" customHeight="1" x14ac:dyDescent="0.3">
      <c r="A807" s="27"/>
      <c r="B807" s="41"/>
      <c r="C807" s="71"/>
      <c r="D807" s="28"/>
      <c r="E807" s="29"/>
      <c r="F807" s="56"/>
      <c r="G807" s="39"/>
      <c r="H807" s="51"/>
      <c r="I807" s="45"/>
      <c r="J807" s="17"/>
      <c r="K807" s="18" t="str">
        <f t="shared" si="13"/>
        <v xml:space="preserve"> </v>
      </c>
      <c r="L807" s="34"/>
      <c r="M807" s="82"/>
      <c r="N807" s="37"/>
    </row>
    <row r="808" spans="1:14" ht="12.75" customHeight="1" x14ac:dyDescent="0.3">
      <c r="A808" s="27"/>
      <c r="B808" s="41"/>
      <c r="C808" s="71"/>
      <c r="D808" s="28"/>
      <c r="E808" s="29"/>
      <c r="F808" s="56"/>
      <c r="G808" s="39"/>
      <c r="H808" s="51"/>
      <c r="I808" s="45"/>
      <c r="J808" s="17"/>
      <c r="K808" s="18" t="str">
        <f t="shared" si="13"/>
        <v xml:space="preserve"> </v>
      </c>
      <c r="L808" s="34"/>
      <c r="M808" s="82"/>
      <c r="N808" s="37"/>
    </row>
    <row r="809" spans="1:14" ht="12.75" customHeight="1" x14ac:dyDescent="0.3">
      <c r="A809" s="27"/>
      <c r="B809" s="41"/>
      <c r="C809" s="71"/>
      <c r="D809" s="28"/>
      <c r="E809" s="29"/>
      <c r="F809" s="56"/>
      <c r="G809" s="39"/>
      <c r="H809" s="51"/>
      <c r="I809" s="45"/>
      <c r="J809" s="17"/>
      <c r="K809" s="18" t="str">
        <f t="shared" si="13"/>
        <v xml:space="preserve"> </v>
      </c>
      <c r="L809" s="34"/>
      <c r="M809" s="82"/>
      <c r="N809" s="37"/>
    </row>
    <row r="810" spans="1:14" ht="12.75" customHeight="1" x14ac:dyDescent="0.3">
      <c r="A810" s="27"/>
      <c r="B810" s="41"/>
      <c r="C810" s="71"/>
      <c r="D810" s="28"/>
      <c r="E810" s="29"/>
      <c r="F810" s="56"/>
      <c r="G810" s="39"/>
      <c r="H810" s="51"/>
      <c r="I810" s="45"/>
      <c r="J810" s="17"/>
      <c r="K810" s="18" t="str">
        <f t="shared" si="13"/>
        <v xml:space="preserve"> </v>
      </c>
      <c r="L810" s="34"/>
      <c r="M810" s="82"/>
      <c r="N810" s="37"/>
    </row>
    <row r="811" spans="1:14" ht="12.75" customHeight="1" x14ac:dyDescent="0.3">
      <c r="A811" s="27"/>
      <c r="B811" s="41"/>
      <c r="C811" s="71"/>
      <c r="D811" s="28"/>
      <c r="E811" s="29"/>
      <c r="F811" s="56"/>
      <c r="G811" s="39"/>
      <c r="H811" s="51"/>
      <c r="I811" s="45"/>
      <c r="J811" s="17"/>
      <c r="K811" s="18" t="str">
        <f t="shared" si="13"/>
        <v xml:space="preserve"> </v>
      </c>
      <c r="L811" s="34"/>
      <c r="M811" s="82"/>
      <c r="N811" s="37"/>
    </row>
    <row r="812" spans="1:14" ht="12.75" customHeight="1" x14ac:dyDescent="0.3">
      <c r="A812" s="27"/>
      <c r="B812" s="41"/>
      <c r="C812" s="71"/>
      <c r="D812" s="28"/>
      <c r="E812" s="29"/>
      <c r="F812" s="56"/>
      <c r="G812" s="39"/>
      <c r="H812" s="51"/>
      <c r="I812" s="45"/>
      <c r="J812" s="17"/>
      <c r="K812" s="18" t="str">
        <f t="shared" si="13"/>
        <v xml:space="preserve"> </v>
      </c>
      <c r="L812" s="34"/>
      <c r="M812" s="82"/>
      <c r="N812" s="37"/>
    </row>
    <row r="813" spans="1:14" ht="12.75" customHeight="1" x14ac:dyDescent="0.3">
      <c r="A813" s="27"/>
      <c r="B813" s="41"/>
      <c r="C813" s="71"/>
      <c r="D813" s="28"/>
      <c r="E813" s="29"/>
      <c r="F813" s="56"/>
      <c r="G813" s="39"/>
      <c r="H813" s="51"/>
      <c r="I813" s="45"/>
      <c r="J813" s="17"/>
      <c r="K813" s="18" t="str">
        <f t="shared" si="13"/>
        <v xml:space="preserve"> </v>
      </c>
      <c r="L813" s="34"/>
      <c r="M813" s="82"/>
      <c r="N813" s="37"/>
    </row>
    <row r="814" spans="1:14" ht="12.75" customHeight="1" x14ac:dyDescent="0.3">
      <c r="A814" s="26"/>
      <c r="B814" s="41"/>
      <c r="C814" s="71"/>
      <c r="D814" s="28"/>
      <c r="E814" s="29"/>
      <c r="F814" s="56"/>
      <c r="G814" s="39"/>
      <c r="H814" s="51"/>
      <c r="I814" s="45"/>
      <c r="J814" s="17"/>
      <c r="K814" s="18" t="str">
        <f t="shared" si="13"/>
        <v xml:space="preserve"> </v>
      </c>
      <c r="L814" s="34"/>
      <c r="M814" s="82"/>
      <c r="N814" s="37"/>
    </row>
    <row r="815" spans="1:14" ht="12.75" customHeight="1" x14ac:dyDescent="0.3">
      <c r="A815" s="27"/>
      <c r="B815" s="41"/>
      <c r="C815" s="71"/>
      <c r="D815" s="28"/>
      <c r="E815" s="29"/>
      <c r="F815" s="56"/>
      <c r="G815" s="39"/>
      <c r="H815" s="51"/>
      <c r="I815" s="45"/>
      <c r="J815" s="17"/>
      <c r="K815" s="18" t="str">
        <f t="shared" si="13"/>
        <v xml:space="preserve"> </v>
      </c>
      <c r="L815" s="34"/>
      <c r="M815" s="82"/>
      <c r="N815" s="37"/>
    </row>
    <row r="816" spans="1:14" ht="12.75" customHeight="1" x14ac:dyDescent="0.3">
      <c r="A816" s="27"/>
      <c r="B816" s="41"/>
      <c r="C816" s="71"/>
      <c r="D816" s="28"/>
      <c r="E816" s="29"/>
      <c r="F816" s="56"/>
      <c r="G816" s="39"/>
      <c r="H816" s="51"/>
      <c r="I816" s="45"/>
      <c r="J816" s="17"/>
      <c r="K816" s="18" t="str">
        <f t="shared" si="13"/>
        <v xml:space="preserve"> </v>
      </c>
      <c r="L816" s="34"/>
      <c r="M816" s="82"/>
      <c r="N816" s="37"/>
    </row>
    <row r="817" spans="1:14" ht="12.75" customHeight="1" x14ac:dyDescent="0.3">
      <c r="A817" s="27"/>
      <c r="B817" s="41"/>
      <c r="C817" s="71"/>
      <c r="D817" s="28"/>
      <c r="E817" s="29"/>
      <c r="F817" s="56"/>
      <c r="G817" s="39"/>
      <c r="H817" s="51"/>
      <c r="I817" s="45"/>
      <c r="J817" s="17"/>
      <c r="K817" s="18" t="str">
        <f t="shared" si="13"/>
        <v xml:space="preserve"> </v>
      </c>
      <c r="L817" s="34"/>
      <c r="M817" s="82"/>
      <c r="N817" s="37"/>
    </row>
    <row r="818" spans="1:14" ht="12.75" customHeight="1" x14ac:dyDescent="0.3">
      <c r="A818" s="27"/>
      <c r="B818" s="41"/>
      <c r="C818" s="71"/>
      <c r="D818" s="28"/>
      <c r="E818" s="29"/>
      <c r="F818" s="56"/>
      <c r="G818" s="39"/>
      <c r="H818" s="51"/>
      <c r="I818" s="45"/>
      <c r="J818" s="17"/>
      <c r="K818" s="18" t="str">
        <f t="shared" si="13"/>
        <v xml:space="preserve"> </v>
      </c>
      <c r="L818" s="34"/>
      <c r="M818" s="82"/>
      <c r="N818" s="37"/>
    </row>
    <row r="819" spans="1:14" ht="12.75" customHeight="1" x14ac:dyDescent="0.3">
      <c r="A819" s="27"/>
      <c r="B819" s="41"/>
      <c r="C819" s="71"/>
      <c r="D819" s="28"/>
      <c r="E819" s="29"/>
      <c r="F819" s="56"/>
      <c r="G819" s="39"/>
      <c r="H819" s="51"/>
      <c r="I819" s="45"/>
      <c r="J819" s="17"/>
      <c r="K819" s="18" t="str">
        <f t="shared" si="13"/>
        <v xml:space="preserve"> </v>
      </c>
      <c r="L819" s="34"/>
      <c r="M819" s="82"/>
      <c r="N819" s="37"/>
    </row>
    <row r="820" spans="1:14" ht="12.75" customHeight="1" x14ac:dyDescent="0.3">
      <c r="A820" s="27"/>
      <c r="B820" s="41"/>
      <c r="C820" s="71"/>
      <c r="D820" s="28"/>
      <c r="E820" s="29"/>
      <c r="F820" s="56"/>
      <c r="G820" s="39"/>
      <c r="H820" s="51"/>
      <c r="I820" s="45"/>
      <c r="J820" s="17"/>
      <c r="K820" s="18" t="str">
        <f t="shared" si="13"/>
        <v xml:space="preserve"> </v>
      </c>
      <c r="L820" s="34"/>
      <c r="M820" s="82"/>
      <c r="N820" s="37"/>
    </row>
    <row r="821" spans="1:14" ht="12.75" customHeight="1" x14ac:dyDescent="0.3">
      <c r="A821" s="27"/>
      <c r="B821" s="41"/>
      <c r="C821" s="71"/>
      <c r="D821" s="28"/>
      <c r="E821" s="29"/>
      <c r="F821" s="56"/>
      <c r="G821" s="39"/>
      <c r="H821" s="51"/>
      <c r="I821" s="45"/>
      <c r="J821" s="17"/>
      <c r="K821" s="18" t="str">
        <f t="shared" si="13"/>
        <v xml:space="preserve"> </v>
      </c>
      <c r="L821" s="34"/>
      <c r="M821" s="82"/>
      <c r="N821" s="37"/>
    </row>
    <row r="822" spans="1:14" ht="12.75" customHeight="1" x14ac:dyDescent="0.3">
      <c r="A822" s="27"/>
      <c r="B822" s="41"/>
      <c r="C822" s="71"/>
      <c r="D822" s="28"/>
      <c r="E822" s="29"/>
      <c r="F822" s="56"/>
      <c r="G822" s="39"/>
      <c r="H822" s="51"/>
      <c r="I822" s="45"/>
      <c r="J822" s="17"/>
      <c r="K822" s="18" t="str">
        <f t="shared" si="13"/>
        <v xml:space="preserve"> </v>
      </c>
      <c r="L822" s="34"/>
      <c r="M822" s="82"/>
      <c r="N822" s="37"/>
    </row>
    <row r="823" spans="1:14" ht="12.75" customHeight="1" x14ac:dyDescent="0.3">
      <c r="A823" s="27"/>
      <c r="B823" s="41"/>
      <c r="C823" s="71"/>
      <c r="D823" s="28"/>
      <c r="E823" s="29"/>
      <c r="F823" s="56"/>
      <c r="G823" s="39"/>
      <c r="H823" s="51"/>
      <c r="I823" s="45"/>
      <c r="J823" s="17"/>
      <c r="K823" s="18" t="str">
        <f t="shared" si="13"/>
        <v xml:space="preserve"> </v>
      </c>
      <c r="L823" s="34"/>
      <c r="M823" s="82"/>
      <c r="N823" s="37"/>
    </row>
    <row r="824" spans="1:14" ht="12.75" customHeight="1" x14ac:dyDescent="0.3">
      <c r="A824" s="27"/>
      <c r="B824" s="41"/>
      <c r="C824" s="71"/>
      <c r="D824" s="28"/>
      <c r="E824" s="29"/>
      <c r="F824" s="56"/>
      <c r="G824" s="39"/>
      <c r="H824" s="51"/>
      <c r="I824" s="45"/>
      <c r="J824" s="17"/>
      <c r="K824" s="18" t="str">
        <f t="shared" si="13"/>
        <v xml:space="preserve"> </v>
      </c>
      <c r="L824" s="34"/>
      <c r="M824" s="82"/>
      <c r="N824" s="37"/>
    </row>
    <row r="825" spans="1:14" ht="12.75" customHeight="1" x14ac:dyDescent="0.3">
      <c r="A825" s="27"/>
      <c r="B825" s="41"/>
      <c r="C825" s="71"/>
      <c r="D825" s="28"/>
      <c r="E825" s="29"/>
      <c r="F825" s="56"/>
      <c r="G825" s="39"/>
      <c r="H825" s="51"/>
      <c r="I825" s="45"/>
      <c r="J825" s="17"/>
      <c r="K825" s="18" t="str">
        <f t="shared" si="13"/>
        <v xml:space="preserve"> </v>
      </c>
      <c r="L825" s="34"/>
      <c r="M825" s="82"/>
      <c r="N825" s="37"/>
    </row>
    <row r="826" spans="1:14" ht="12.75" customHeight="1" x14ac:dyDescent="0.3">
      <c r="A826" s="27"/>
      <c r="B826" s="41"/>
      <c r="C826" s="71"/>
      <c r="D826" s="28"/>
      <c r="E826" s="29"/>
      <c r="F826" s="56"/>
      <c r="G826" s="39"/>
      <c r="H826" s="51"/>
      <c r="I826" s="45"/>
      <c r="J826" s="17"/>
      <c r="K826" s="18" t="str">
        <f t="shared" ref="K826:K889" si="14">IF(I826,IF(ISNUMBER(J826),J826*I826," ")," ")</f>
        <v xml:space="preserve"> </v>
      </c>
      <c r="L826" s="34"/>
      <c r="M826" s="82"/>
      <c r="N826" s="37"/>
    </row>
    <row r="827" spans="1:14" ht="12.75" customHeight="1" x14ac:dyDescent="0.3">
      <c r="A827" s="27"/>
      <c r="B827" s="41"/>
      <c r="C827" s="71"/>
      <c r="D827" s="28"/>
      <c r="E827" s="29"/>
      <c r="F827" s="56"/>
      <c r="G827" s="39"/>
      <c r="H827" s="51"/>
      <c r="I827" s="45"/>
      <c r="J827" s="17"/>
      <c r="K827" s="18" t="str">
        <f t="shared" si="14"/>
        <v xml:space="preserve"> </v>
      </c>
      <c r="L827" s="34"/>
      <c r="M827" s="82"/>
      <c r="N827" s="37"/>
    </row>
    <row r="828" spans="1:14" ht="12.75" customHeight="1" x14ac:dyDescent="0.3">
      <c r="A828" s="27"/>
      <c r="B828" s="41"/>
      <c r="C828" s="71"/>
      <c r="D828" s="28"/>
      <c r="E828" s="29"/>
      <c r="F828" s="56"/>
      <c r="G828" s="39"/>
      <c r="H828" s="51"/>
      <c r="I828" s="45"/>
      <c r="J828" s="17"/>
      <c r="K828" s="18" t="str">
        <f t="shared" si="14"/>
        <v xml:space="preserve"> </v>
      </c>
      <c r="L828" s="34"/>
      <c r="M828" s="82"/>
      <c r="N828" s="37"/>
    </row>
    <row r="829" spans="1:14" ht="12.75" customHeight="1" x14ac:dyDescent="0.3">
      <c r="A829" s="27"/>
      <c r="B829" s="41"/>
      <c r="C829" s="71"/>
      <c r="D829" s="28"/>
      <c r="E829" s="29"/>
      <c r="F829" s="56"/>
      <c r="G829" s="39"/>
      <c r="H829" s="51"/>
      <c r="I829" s="45"/>
      <c r="J829" s="17"/>
      <c r="K829" s="18" t="str">
        <f t="shared" si="14"/>
        <v xml:space="preserve"> </v>
      </c>
      <c r="L829" s="34"/>
      <c r="M829" s="82"/>
      <c r="N829" s="37"/>
    </row>
    <row r="830" spans="1:14" ht="12.75" customHeight="1" x14ac:dyDescent="0.3">
      <c r="A830" s="27"/>
      <c r="B830" s="41"/>
      <c r="C830" s="71"/>
      <c r="D830" s="28"/>
      <c r="E830" s="29"/>
      <c r="F830" s="56"/>
      <c r="G830" s="39"/>
      <c r="H830" s="51"/>
      <c r="I830" s="45"/>
      <c r="J830" s="17"/>
      <c r="K830" s="18" t="str">
        <f t="shared" si="14"/>
        <v xml:space="preserve"> </v>
      </c>
      <c r="L830" s="34"/>
      <c r="M830" s="82"/>
      <c r="N830" s="37"/>
    </row>
    <row r="831" spans="1:14" ht="12.75" customHeight="1" x14ac:dyDescent="0.3">
      <c r="A831" s="27"/>
      <c r="B831" s="41"/>
      <c r="C831" s="71"/>
      <c r="D831" s="28"/>
      <c r="E831" s="29"/>
      <c r="F831" s="56"/>
      <c r="G831" s="39"/>
      <c r="H831" s="51"/>
      <c r="I831" s="45"/>
      <c r="J831" s="17"/>
      <c r="K831" s="18" t="str">
        <f t="shared" si="14"/>
        <v xml:space="preserve"> </v>
      </c>
      <c r="L831" s="34"/>
      <c r="M831" s="82"/>
      <c r="N831" s="37"/>
    </row>
    <row r="832" spans="1:14" ht="12.75" customHeight="1" x14ac:dyDescent="0.3">
      <c r="A832" s="27"/>
      <c r="B832" s="41"/>
      <c r="C832" s="71"/>
      <c r="D832" s="28"/>
      <c r="E832" s="29"/>
      <c r="F832" s="56"/>
      <c r="G832" s="39"/>
      <c r="H832" s="51"/>
      <c r="I832" s="45"/>
      <c r="J832" s="17"/>
      <c r="K832" s="18" t="str">
        <f t="shared" si="14"/>
        <v xml:space="preserve"> </v>
      </c>
      <c r="L832" s="34"/>
      <c r="M832" s="82"/>
      <c r="N832" s="37"/>
    </row>
    <row r="833" spans="1:14" ht="12.75" customHeight="1" x14ac:dyDescent="0.3">
      <c r="A833" s="27"/>
      <c r="B833" s="41"/>
      <c r="C833" s="71"/>
      <c r="D833" s="28"/>
      <c r="E833" s="29"/>
      <c r="F833" s="56"/>
      <c r="G833" s="39"/>
      <c r="H833" s="51"/>
      <c r="I833" s="45"/>
      <c r="J833" s="17"/>
      <c r="K833" s="18" t="str">
        <f t="shared" si="14"/>
        <v xml:space="preserve"> </v>
      </c>
      <c r="L833" s="34"/>
      <c r="M833" s="82"/>
      <c r="N833" s="37"/>
    </row>
    <row r="834" spans="1:14" ht="12.75" customHeight="1" x14ac:dyDescent="0.3">
      <c r="A834" s="27"/>
      <c r="B834" s="41"/>
      <c r="C834" s="71"/>
      <c r="D834" s="28"/>
      <c r="E834" s="29"/>
      <c r="F834" s="56"/>
      <c r="G834" s="39"/>
      <c r="H834" s="51"/>
      <c r="I834" s="45"/>
      <c r="J834" s="17"/>
      <c r="K834" s="18" t="str">
        <f t="shared" si="14"/>
        <v xml:space="preserve"> </v>
      </c>
      <c r="L834" s="34"/>
      <c r="M834" s="82"/>
      <c r="N834" s="37"/>
    </row>
    <row r="835" spans="1:14" ht="12.75" customHeight="1" x14ac:dyDescent="0.3">
      <c r="A835" s="27"/>
      <c r="B835" s="41"/>
      <c r="C835" s="71"/>
      <c r="D835" s="28"/>
      <c r="E835" s="29"/>
      <c r="F835" s="56"/>
      <c r="G835" s="39"/>
      <c r="H835" s="51"/>
      <c r="I835" s="45"/>
      <c r="J835" s="17"/>
      <c r="K835" s="18" t="str">
        <f t="shared" si="14"/>
        <v xml:space="preserve"> </v>
      </c>
      <c r="L835" s="34"/>
      <c r="M835" s="82"/>
      <c r="N835" s="37"/>
    </row>
    <row r="836" spans="1:14" ht="12.75" customHeight="1" x14ac:dyDescent="0.3">
      <c r="A836" s="26"/>
      <c r="B836" s="41"/>
      <c r="C836" s="71"/>
      <c r="D836" s="28"/>
      <c r="E836" s="29"/>
      <c r="F836" s="56"/>
      <c r="G836" s="39"/>
      <c r="H836" s="51"/>
      <c r="I836" s="45"/>
      <c r="J836" s="17"/>
      <c r="K836" s="18" t="str">
        <f t="shared" si="14"/>
        <v xml:space="preserve"> </v>
      </c>
      <c r="L836" s="34"/>
      <c r="M836" s="82"/>
      <c r="N836" s="37"/>
    </row>
    <row r="837" spans="1:14" ht="12.75" customHeight="1" x14ac:dyDescent="0.3">
      <c r="A837" s="27"/>
      <c r="B837" s="41"/>
      <c r="C837" s="71"/>
      <c r="D837" s="28"/>
      <c r="E837" s="29"/>
      <c r="F837" s="56"/>
      <c r="G837" s="39"/>
      <c r="H837" s="51"/>
      <c r="I837" s="45"/>
      <c r="J837" s="17"/>
      <c r="K837" s="18" t="str">
        <f t="shared" si="14"/>
        <v xml:space="preserve"> </v>
      </c>
      <c r="L837" s="34"/>
      <c r="M837" s="82"/>
      <c r="N837" s="37"/>
    </row>
    <row r="838" spans="1:14" ht="12.75" customHeight="1" x14ac:dyDescent="0.3">
      <c r="A838" s="27"/>
      <c r="B838" s="41"/>
      <c r="C838" s="71"/>
      <c r="D838" s="28"/>
      <c r="E838" s="29"/>
      <c r="F838" s="56"/>
      <c r="G838" s="39"/>
      <c r="H838" s="51"/>
      <c r="I838" s="45"/>
      <c r="J838" s="17"/>
      <c r="K838" s="18" t="str">
        <f t="shared" si="14"/>
        <v xml:space="preserve"> </v>
      </c>
      <c r="L838" s="34"/>
      <c r="M838" s="82"/>
      <c r="N838" s="37"/>
    </row>
    <row r="839" spans="1:14" ht="12.75" customHeight="1" x14ac:dyDescent="0.3">
      <c r="A839" s="27"/>
      <c r="B839" s="41"/>
      <c r="C839" s="71"/>
      <c r="D839" s="28"/>
      <c r="E839" s="29"/>
      <c r="F839" s="56"/>
      <c r="G839" s="39"/>
      <c r="H839" s="51"/>
      <c r="I839" s="45"/>
      <c r="J839" s="17"/>
      <c r="K839" s="18" t="str">
        <f t="shared" si="14"/>
        <v xml:space="preserve"> </v>
      </c>
      <c r="L839" s="34"/>
      <c r="M839" s="82"/>
      <c r="N839" s="37"/>
    </row>
    <row r="840" spans="1:14" ht="12.75" customHeight="1" x14ac:dyDescent="0.3">
      <c r="A840" s="27"/>
      <c r="B840" s="41"/>
      <c r="C840" s="71"/>
      <c r="D840" s="28"/>
      <c r="E840" s="29"/>
      <c r="F840" s="56"/>
      <c r="G840" s="39"/>
      <c r="H840" s="51"/>
      <c r="I840" s="45"/>
      <c r="J840" s="17"/>
      <c r="K840" s="18" t="str">
        <f t="shared" si="14"/>
        <v xml:space="preserve"> </v>
      </c>
      <c r="L840" s="34"/>
      <c r="M840" s="82"/>
      <c r="N840" s="37"/>
    </row>
    <row r="841" spans="1:14" ht="12.75" customHeight="1" x14ac:dyDescent="0.3">
      <c r="A841" s="27"/>
      <c r="B841" s="41"/>
      <c r="C841" s="71"/>
      <c r="D841" s="28"/>
      <c r="E841" s="29"/>
      <c r="F841" s="56"/>
      <c r="G841" s="39"/>
      <c r="H841" s="51"/>
      <c r="I841" s="45"/>
      <c r="J841" s="17"/>
      <c r="K841" s="18" t="str">
        <f t="shared" si="14"/>
        <v xml:space="preserve"> </v>
      </c>
      <c r="L841" s="34"/>
      <c r="M841" s="82"/>
      <c r="N841" s="37"/>
    </row>
    <row r="842" spans="1:14" ht="12.75" customHeight="1" x14ac:dyDescent="0.3">
      <c r="A842" s="27"/>
      <c r="B842" s="41"/>
      <c r="C842" s="71"/>
      <c r="D842" s="28"/>
      <c r="E842" s="29"/>
      <c r="F842" s="56"/>
      <c r="G842" s="39"/>
      <c r="H842" s="51"/>
      <c r="I842" s="45"/>
      <c r="J842" s="17"/>
      <c r="K842" s="18" t="str">
        <f t="shared" si="14"/>
        <v xml:space="preserve"> </v>
      </c>
      <c r="L842" s="34"/>
      <c r="M842" s="82"/>
      <c r="N842" s="37"/>
    </row>
    <row r="843" spans="1:14" ht="12.75" customHeight="1" x14ac:dyDescent="0.3">
      <c r="A843" s="27"/>
      <c r="B843" s="41"/>
      <c r="C843" s="71"/>
      <c r="D843" s="28"/>
      <c r="E843" s="29"/>
      <c r="F843" s="56"/>
      <c r="G843" s="39"/>
      <c r="H843" s="51"/>
      <c r="I843" s="45"/>
      <c r="J843" s="17"/>
      <c r="K843" s="18" t="str">
        <f t="shared" si="14"/>
        <v xml:space="preserve"> </v>
      </c>
      <c r="L843" s="34"/>
      <c r="M843" s="82"/>
      <c r="N843" s="37"/>
    </row>
    <row r="844" spans="1:14" ht="12.75" customHeight="1" x14ac:dyDescent="0.3">
      <c r="A844" s="27"/>
      <c r="B844" s="41"/>
      <c r="C844" s="71"/>
      <c r="D844" s="28"/>
      <c r="E844" s="29"/>
      <c r="F844" s="56"/>
      <c r="G844" s="39"/>
      <c r="H844" s="51"/>
      <c r="I844" s="45"/>
      <c r="J844" s="17"/>
      <c r="K844" s="18" t="str">
        <f t="shared" si="14"/>
        <v xml:space="preserve"> </v>
      </c>
      <c r="L844" s="34"/>
      <c r="M844" s="82"/>
      <c r="N844" s="37"/>
    </row>
    <row r="845" spans="1:14" ht="12.75" customHeight="1" x14ac:dyDescent="0.3">
      <c r="A845" s="27"/>
      <c r="B845" s="41"/>
      <c r="C845" s="71"/>
      <c r="D845" s="28"/>
      <c r="E845" s="29"/>
      <c r="F845" s="56"/>
      <c r="G845" s="39"/>
      <c r="H845" s="51"/>
      <c r="I845" s="45"/>
      <c r="J845" s="17"/>
      <c r="K845" s="18" t="str">
        <f t="shared" si="14"/>
        <v xml:space="preserve"> </v>
      </c>
      <c r="L845" s="34"/>
      <c r="M845" s="82"/>
      <c r="N845" s="37"/>
    </row>
    <row r="846" spans="1:14" ht="12.75" customHeight="1" x14ac:dyDescent="0.3">
      <c r="A846" s="27"/>
      <c r="B846" s="41"/>
      <c r="C846" s="71"/>
      <c r="D846" s="28"/>
      <c r="E846" s="29"/>
      <c r="F846" s="56"/>
      <c r="G846" s="39"/>
      <c r="H846" s="51"/>
      <c r="I846" s="45"/>
      <c r="J846" s="17"/>
      <c r="K846" s="18" t="str">
        <f t="shared" si="14"/>
        <v xml:space="preserve"> </v>
      </c>
      <c r="L846" s="34"/>
      <c r="M846" s="82"/>
      <c r="N846" s="37"/>
    </row>
    <row r="847" spans="1:14" ht="12.75" customHeight="1" x14ac:dyDescent="0.3">
      <c r="A847" s="27"/>
      <c r="B847" s="41"/>
      <c r="C847" s="71"/>
      <c r="D847" s="28"/>
      <c r="E847" s="29"/>
      <c r="F847" s="56"/>
      <c r="G847" s="39"/>
      <c r="H847" s="51"/>
      <c r="I847" s="45"/>
      <c r="J847" s="17"/>
      <c r="K847" s="18" t="str">
        <f t="shared" si="14"/>
        <v xml:space="preserve"> </v>
      </c>
      <c r="L847" s="34"/>
      <c r="M847" s="82"/>
      <c r="N847" s="37"/>
    </row>
    <row r="848" spans="1:14" ht="12.75" customHeight="1" x14ac:dyDescent="0.3">
      <c r="A848" s="27"/>
      <c r="B848" s="41"/>
      <c r="C848" s="71"/>
      <c r="D848" s="28"/>
      <c r="E848" s="29"/>
      <c r="F848" s="56"/>
      <c r="G848" s="39"/>
      <c r="H848" s="51"/>
      <c r="I848" s="45"/>
      <c r="J848" s="17"/>
      <c r="K848" s="18" t="str">
        <f t="shared" si="14"/>
        <v xml:space="preserve"> </v>
      </c>
      <c r="L848" s="34"/>
      <c r="M848" s="82"/>
      <c r="N848" s="37"/>
    </row>
    <row r="849" spans="1:14" ht="12.75" customHeight="1" x14ac:dyDescent="0.3">
      <c r="A849" s="27"/>
      <c r="B849" s="41"/>
      <c r="C849" s="71"/>
      <c r="D849" s="28"/>
      <c r="E849" s="29"/>
      <c r="F849" s="56"/>
      <c r="G849" s="39"/>
      <c r="H849" s="51"/>
      <c r="I849" s="45"/>
      <c r="J849" s="17"/>
      <c r="K849" s="18" t="str">
        <f t="shared" si="14"/>
        <v xml:space="preserve"> </v>
      </c>
      <c r="L849" s="34"/>
      <c r="M849" s="82"/>
      <c r="N849" s="37"/>
    </row>
    <row r="850" spans="1:14" ht="12.75" customHeight="1" x14ac:dyDescent="0.3">
      <c r="A850" s="27"/>
      <c r="B850" s="41"/>
      <c r="C850" s="71"/>
      <c r="D850" s="28"/>
      <c r="E850" s="29"/>
      <c r="F850" s="56"/>
      <c r="G850" s="39"/>
      <c r="H850" s="51"/>
      <c r="I850" s="45"/>
      <c r="J850" s="17"/>
      <c r="K850" s="18" t="str">
        <f t="shared" si="14"/>
        <v xml:space="preserve"> </v>
      </c>
      <c r="L850" s="34"/>
      <c r="M850" s="82"/>
      <c r="N850" s="37"/>
    </row>
    <row r="851" spans="1:14" ht="12.75" customHeight="1" x14ac:dyDescent="0.3">
      <c r="A851" s="27"/>
      <c r="B851" s="41"/>
      <c r="C851" s="71"/>
      <c r="D851" s="28"/>
      <c r="E851" s="29"/>
      <c r="F851" s="56"/>
      <c r="G851" s="39"/>
      <c r="H851" s="51"/>
      <c r="I851" s="45"/>
      <c r="J851" s="17"/>
      <c r="K851" s="18" t="str">
        <f t="shared" si="14"/>
        <v xml:space="preserve"> </v>
      </c>
      <c r="L851" s="34"/>
      <c r="M851" s="82"/>
      <c r="N851" s="37"/>
    </row>
    <row r="852" spans="1:14" ht="12.75" customHeight="1" x14ac:dyDescent="0.3">
      <c r="A852" s="27"/>
      <c r="B852" s="41"/>
      <c r="C852" s="71"/>
      <c r="D852" s="28"/>
      <c r="E852" s="29"/>
      <c r="F852" s="56"/>
      <c r="G852" s="39"/>
      <c r="H852" s="51"/>
      <c r="I852" s="45"/>
      <c r="J852" s="17"/>
      <c r="K852" s="18" t="str">
        <f t="shared" si="14"/>
        <v xml:space="preserve"> </v>
      </c>
      <c r="L852" s="34"/>
      <c r="M852" s="82"/>
      <c r="N852" s="37"/>
    </row>
    <row r="853" spans="1:14" ht="12.75" customHeight="1" x14ac:dyDescent="0.3">
      <c r="A853" s="27"/>
      <c r="B853" s="41"/>
      <c r="C853" s="71"/>
      <c r="D853" s="28"/>
      <c r="E853" s="29"/>
      <c r="F853" s="56"/>
      <c r="G853" s="39"/>
      <c r="H853" s="51"/>
      <c r="I853" s="45"/>
      <c r="J853" s="17"/>
      <c r="K853" s="18" t="str">
        <f t="shared" si="14"/>
        <v xml:space="preserve"> </v>
      </c>
      <c r="L853" s="34"/>
      <c r="M853" s="82"/>
      <c r="N853" s="37"/>
    </row>
    <row r="854" spans="1:14" ht="12.75" customHeight="1" x14ac:dyDescent="0.3">
      <c r="A854" s="27"/>
      <c r="B854" s="41"/>
      <c r="C854" s="71"/>
      <c r="D854" s="28"/>
      <c r="E854" s="29"/>
      <c r="F854" s="56"/>
      <c r="G854" s="39"/>
      <c r="H854" s="51"/>
      <c r="I854" s="45"/>
      <c r="J854" s="17"/>
      <c r="K854" s="18" t="str">
        <f t="shared" si="14"/>
        <v xml:space="preserve"> </v>
      </c>
      <c r="L854" s="34"/>
      <c r="M854" s="82"/>
      <c r="N854" s="37"/>
    </row>
    <row r="855" spans="1:14" ht="12.75" customHeight="1" x14ac:dyDescent="0.3">
      <c r="A855" s="27"/>
      <c r="B855" s="41"/>
      <c r="C855" s="71"/>
      <c r="D855" s="28"/>
      <c r="E855" s="29"/>
      <c r="F855" s="56"/>
      <c r="G855" s="39"/>
      <c r="H855" s="51"/>
      <c r="I855" s="45"/>
      <c r="J855" s="17"/>
      <c r="K855" s="18" t="str">
        <f t="shared" si="14"/>
        <v xml:space="preserve"> </v>
      </c>
      <c r="L855" s="34"/>
      <c r="M855" s="82"/>
      <c r="N855" s="37"/>
    </row>
    <row r="856" spans="1:14" ht="12.75" customHeight="1" x14ac:dyDescent="0.3">
      <c r="A856" s="27"/>
      <c r="B856" s="41"/>
      <c r="C856" s="71"/>
      <c r="D856" s="28"/>
      <c r="E856" s="29"/>
      <c r="F856" s="56"/>
      <c r="G856" s="39"/>
      <c r="H856" s="51"/>
      <c r="I856" s="45"/>
      <c r="J856" s="17"/>
      <c r="K856" s="18" t="str">
        <f t="shared" si="14"/>
        <v xml:space="preserve"> </v>
      </c>
      <c r="L856" s="34"/>
      <c r="M856" s="82"/>
      <c r="N856" s="37"/>
    </row>
    <row r="857" spans="1:14" ht="12.75" customHeight="1" x14ac:dyDescent="0.3">
      <c r="A857" s="27"/>
      <c r="B857" s="41"/>
      <c r="C857" s="71"/>
      <c r="D857" s="28"/>
      <c r="E857" s="29"/>
      <c r="F857" s="56"/>
      <c r="G857" s="39"/>
      <c r="H857" s="51"/>
      <c r="I857" s="45"/>
      <c r="J857" s="17"/>
      <c r="K857" s="18" t="str">
        <f t="shared" si="14"/>
        <v xml:space="preserve"> </v>
      </c>
      <c r="L857" s="34"/>
      <c r="M857" s="82"/>
      <c r="N857" s="37"/>
    </row>
    <row r="858" spans="1:14" ht="12.75" customHeight="1" x14ac:dyDescent="0.3">
      <c r="A858" s="26"/>
      <c r="B858" s="41"/>
      <c r="C858" s="71"/>
      <c r="D858" s="28"/>
      <c r="E858" s="29"/>
      <c r="F858" s="56"/>
      <c r="G858" s="39"/>
      <c r="H858" s="51"/>
      <c r="I858" s="45"/>
      <c r="J858" s="17"/>
      <c r="K858" s="18" t="str">
        <f t="shared" si="14"/>
        <v xml:space="preserve"> </v>
      </c>
      <c r="L858" s="34"/>
      <c r="M858" s="82"/>
      <c r="N858" s="37"/>
    </row>
    <row r="859" spans="1:14" ht="12.75" customHeight="1" x14ac:dyDescent="0.3">
      <c r="A859" s="27"/>
      <c r="B859" s="41"/>
      <c r="C859" s="71"/>
      <c r="D859" s="28"/>
      <c r="E859" s="29"/>
      <c r="F859" s="56"/>
      <c r="G859" s="39"/>
      <c r="H859" s="51"/>
      <c r="I859" s="45"/>
      <c r="J859" s="17"/>
      <c r="K859" s="18" t="str">
        <f t="shared" si="14"/>
        <v xml:space="preserve"> </v>
      </c>
      <c r="L859" s="34"/>
      <c r="M859" s="82"/>
      <c r="N859" s="37"/>
    </row>
    <row r="860" spans="1:14" ht="12.75" customHeight="1" x14ac:dyDescent="0.3">
      <c r="A860" s="27"/>
      <c r="B860" s="41"/>
      <c r="C860" s="71"/>
      <c r="D860" s="28"/>
      <c r="E860" s="29"/>
      <c r="F860" s="56"/>
      <c r="G860" s="39"/>
      <c r="H860" s="51"/>
      <c r="I860" s="45"/>
      <c r="J860" s="17"/>
      <c r="K860" s="18" t="str">
        <f t="shared" si="14"/>
        <v xml:space="preserve"> </v>
      </c>
      <c r="L860" s="34"/>
      <c r="M860" s="82"/>
      <c r="N860" s="37"/>
    </row>
    <row r="861" spans="1:14" ht="12.75" customHeight="1" x14ac:dyDescent="0.3">
      <c r="A861" s="27"/>
      <c r="B861" s="41"/>
      <c r="C861" s="71"/>
      <c r="D861" s="28"/>
      <c r="E861" s="29"/>
      <c r="F861" s="56"/>
      <c r="G861" s="39"/>
      <c r="H861" s="51"/>
      <c r="I861" s="45"/>
      <c r="J861" s="17"/>
      <c r="K861" s="18" t="str">
        <f t="shared" si="14"/>
        <v xml:space="preserve"> </v>
      </c>
      <c r="L861" s="34"/>
      <c r="M861" s="82"/>
      <c r="N861" s="37"/>
    </row>
    <row r="862" spans="1:14" x14ac:dyDescent="0.3">
      <c r="A862" s="27"/>
      <c r="B862" s="41"/>
      <c r="C862" s="71"/>
      <c r="D862" s="28"/>
      <c r="E862" s="29"/>
      <c r="F862" s="56"/>
      <c r="G862" s="39"/>
      <c r="H862" s="51"/>
      <c r="I862" s="45"/>
      <c r="J862" s="17"/>
      <c r="K862" s="18" t="str">
        <f t="shared" si="14"/>
        <v xml:space="preserve"> </v>
      </c>
      <c r="L862" s="34"/>
      <c r="M862" s="82"/>
      <c r="N862" s="37"/>
    </row>
    <row r="863" spans="1:14" x14ac:dyDescent="0.3">
      <c r="A863" s="27"/>
      <c r="B863" s="41"/>
      <c r="C863" s="71"/>
      <c r="D863" s="28"/>
      <c r="E863" s="29"/>
      <c r="F863" s="56"/>
      <c r="G863" s="39"/>
      <c r="H863" s="51"/>
      <c r="I863" s="45"/>
      <c r="J863" s="17"/>
      <c r="K863" s="18" t="str">
        <f t="shared" si="14"/>
        <v xml:space="preserve"> </v>
      </c>
      <c r="L863" s="34"/>
      <c r="M863" s="82"/>
      <c r="N863" s="37"/>
    </row>
    <row r="864" spans="1:14" x14ac:dyDescent="0.3">
      <c r="A864" s="27"/>
      <c r="B864" s="41"/>
      <c r="C864" s="71"/>
      <c r="D864" s="28"/>
      <c r="E864" s="29"/>
      <c r="F864" s="56"/>
      <c r="G864" s="39"/>
      <c r="H864" s="51"/>
      <c r="I864" s="45"/>
      <c r="J864" s="17"/>
      <c r="K864" s="18" t="str">
        <f t="shared" si="14"/>
        <v xml:space="preserve"> </v>
      </c>
      <c r="L864" s="34"/>
      <c r="M864" s="82"/>
      <c r="N864" s="37"/>
    </row>
    <row r="865" spans="1:14" x14ac:dyDescent="0.3">
      <c r="A865" s="27"/>
      <c r="B865" s="41"/>
      <c r="C865" s="71"/>
      <c r="D865" s="28"/>
      <c r="E865" s="29"/>
      <c r="F865" s="56"/>
      <c r="G865" s="39"/>
      <c r="H865" s="51"/>
      <c r="I865" s="45"/>
      <c r="J865" s="17"/>
      <c r="K865" s="18" t="str">
        <f t="shared" si="14"/>
        <v xml:space="preserve"> </v>
      </c>
      <c r="L865" s="34"/>
      <c r="M865" s="82"/>
      <c r="N865" s="37"/>
    </row>
    <row r="866" spans="1:14" x14ac:dyDescent="0.3">
      <c r="A866" s="27"/>
      <c r="B866" s="41"/>
      <c r="C866" s="71"/>
      <c r="D866" s="28"/>
      <c r="E866" s="29"/>
      <c r="F866" s="56"/>
      <c r="G866" s="39"/>
      <c r="H866" s="51"/>
      <c r="I866" s="45"/>
      <c r="J866" s="17"/>
      <c r="K866" s="18" t="str">
        <f t="shared" si="14"/>
        <v xml:space="preserve"> </v>
      </c>
      <c r="L866" s="34"/>
      <c r="M866" s="82"/>
      <c r="N866" s="37"/>
    </row>
    <row r="867" spans="1:14" x14ac:dyDescent="0.3">
      <c r="A867" s="27"/>
      <c r="B867" s="41"/>
      <c r="C867" s="71"/>
      <c r="D867" s="28"/>
      <c r="E867" s="29"/>
      <c r="F867" s="56"/>
      <c r="G867" s="39"/>
      <c r="H867" s="51"/>
      <c r="I867" s="45"/>
      <c r="J867" s="17"/>
      <c r="K867" s="18" t="str">
        <f t="shared" si="14"/>
        <v xml:space="preserve"> </v>
      </c>
      <c r="L867" s="34"/>
      <c r="M867" s="82"/>
      <c r="N867" s="37"/>
    </row>
    <row r="868" spans="1:14" x14ac:dyDescent="0.3">
      <c r="A868" s="27"/>
      <c r="B868" s="41"/>
      <c r="C868" s="71"/>
      <c r="D868" s="28"/>
      <c r="E868" s="29"/>
      <c r="F868" s="56"/>
      <c r="G868" s="39"/>
      <c r="H868" s="51"/>
      <c r="I868" s="45"/>
      <c r="J868" s="17"/>
      <c r="K868" s="18" t="str">
        <f t="shared" si="14"/>
        <v xml:space="preserve"> </v>
      </c>
      <c r="L868" s="34"/>
      <c r="M868" s="82"/>
      <c r="N868" s="37"/>
    </row>
    <row r="869" spans="1:14" x14ac:dyDescent="0.3">
      <c r="A869" s="27"/>
      <c r="B869" s="41"/>
      <c r="C869" s="71"/>
      <c r="D869" s="28"/>
      <c r="E869" s="29"/>
      <c r="F869" s="56"/>
      <c r="G869" s="39"/>
      <c r="H869" s="51"/>
      <c r="I869" s="45"/>
      <c r="J869" s="17"/>
      <c r="K869" s="18" t="str">
        <f t="shared" si="14"/>
        <v xml:space="preserve"> </v>
      </c>
      <c r="L869" s="34"/>
      <c r="M869" s="82"/>
      <c r="N869" s="37"/>
    </row>
    <row r="870" spans="1:14" x14ac:dyDescent="0.3">
      <c r="A870" s="27"/>
      <c r="B870" s="41"/>
      <c r="C870" s="71"/>
      <c r="D870" s="28"/>
      <c r="E870" s="29"/>
      <c r="F870" s="56"/>
      <c r="G870" s="39"/>
      <c r="H870" s="51"/>
      <c r="I870" s="45"/>
      <c r="J870" s="17"/>
      <c r="K870" s="18" t="str">
        <f t="shared" si="14"/>
        <v xml:space="preserve"> </v>
      </c>
      <c r="L870" s="34"/>
      <c r="M870" s="82"/>
      <c r="N870" s="37"/>
    </row>
    <row r="871" spans="1:14" x14ac:dyDescent="0.3">
      <c r="A871" s="27"/>
      <c r="B871" s="41"/>
      <c r="C871" s="71"/>
      <c r="D871" s="28"/>
      <c r="E871" s="29"/>
      <c r="F871" s="56"/>
      <c r="G871" s="39"/>
      <c r="H871" s="51"/>
      <c r="I871" s="45"/>
      <c r="J871" s="17"/>
      <c r="K871" s="18" t="str">
        <f t="shared" si="14"/>
        <v xml:space="preserve"> </v>
      </c>
      <c r="L871" s="34"/>
      <c r="M871" s="82"/>
      <c r="N871" s="37"/>
    </row>
    <row r="872" spans="1:14" x14ac:dyDescent="0.3">
      <c r="A872" s="27"/>
      <c r="B872" s="41"/>
      <c r="C872" s="71"/>
      <c r="D872" s="28"/>
      <c r="E872" s="29"/>
      <c r="F872" s="56"/>
      <c r="G872" s="39"/>
      <c r="H872" s="51"/>
      <c r="I872" s="45"/>
      <c r="J872" s="17"/>
      <c r="K872" s="18" t="str">
        <f t="shared" si="14"/>
        <v xml:space="preserve"> </v>
      </c>
      <c r="L872" s="34"/>
      <c r="M872" s="82"/>
      <c r="N872" s="37"/>
    </row>
    <row r="873" spans="1:14" x14ac:dyDescent="0.3">
      <c r="A873" s="27"/>
      <c r="B873" s="41"/>
      <c r="C873" s="71"/>
      <c r="D873" s="28"/>
      <c r="E873" s="29"/>
      <c r="F873" s="56"/>
      <c r="G873" s="39"/>
      <c r="H873" s="51"/>
      <c r="I873" s="45"/>
      <c r="J873" s="17"/>
      <c r="K873" s="18" t="str">
        <f t="shared" si="14"/>
        <v xml:space="preserve"> </v>
      </c>
      <c r="L873" s="34"/>
      <c r="M873" s="82"/>
      <c r="N873" s="37"/>
    </row>
    <row r="874" spans="1:14" x14ac:dyDescent="0.3">
      <c r="A874" s="27"/>
      <c r="B874" s="41"/>
      <c r="C874" s="71"/>
      <c r="D874" s="28"/>
      <c r="E874" s="29"/>
      <c r="F874" s="56"/>
      <c r="G874" s="39"/>
      <c r="H874" s="51"/>
      <c r="I874" s="45"/>
      <c r="J874" s="17"/>
      <c r="K874" s="18" t="str">
        <f t="shared" si="14"/>
        <v xml:space="preserve"> </v>
      </c>
      <c r="L874" s="34"/>
      <c r="M874" s="82"/>
      <c r="N874" s="37"/>
    </row>
    <row r="875" spans="1:14" x14ac:dyDescent="0.3">
      <c r="A875" s="27"/>
      <c r="B875" s="41"/>
      <c r="C875" s="71"/>
      <c r="D875" s="28"/>
      <c r="E875" s="29"/>
      <c r="F875" s="56"/>
      <c r="G875" s="39"/>
      <c r="H875" s="51"/>
      <c r="I875" s="45"/>
      <c r="J875" s="17"/>
      <c r="K875" s="18" t="str">
        <f t="shared" si="14"/>
        <v xml:space="preserve"> </v>
      </c>
      <c r="L875" s="34"/>
      <c r="M875" s="82"/>
      <c r="N875" s="37"/>
    </row>
    <row r="876" spans="1:14" x14ac:dyDescent="0.3">
      <c r="A876" s="27"/>
      <c r="B876" s="41"/>
      <c r="C876" s="71"/>
      <c r="D876" s="28"/>
      <c r="E876" s="29"/>
      <c r="F876" s="56"/>
      <c r="G876" s="39"/>
      <c r="H876" s="51"/>
      <c r="I876" s="45"/>
      <c r="J876" s="17"/>
      <c r="K876" s="18" t="str">
        <f t="shared" si="14"/>
        <v xml:space="preserve"> </v>
      </c>
      <c r="L876" s="34"/>
      <c r="M876" s="82"/>
      <c r="N876" s="37"/>
    </row>
    <row r="877" spans="1:14" x14ac:dyDescent="0.3">
      <c r="A877" s="27"/>
      <c r="B877" s="41"/>
      <c r="C877" s="71"/>
      <c r="D877" s="28"/>
      <c r="E877" s="29"/>
      <c r="F877" s="56"/>
      <c r="G877" s="39"/>
      <c r="H877" s="51"/>
      <c r="I877" s="45"/>
      <c r="J877" s="17"/>
      <c r="K877" s="18" t="str">
        <f t="shared" si="14"/>
        <v xml:space="preserve"> </v>
      </c>
      <c r="L877" s="34"/>
      <c r="M877" s="82"/>
      <c r="N877" s="37"/>
    </row>
    <row r="878" spans="1:14" x14ac:dyDescent="0.3">
      <c r="A878" s="27"/>
      <c r="B878" s="41"/>
      <c r="C878" s="71"/>
      <c r="D878" s="28"/>
      <c r="E878" s="29"/>
      <c r="F878" s="56"/>
      <c r="G878" s="39"/>
      <c r="H878" s="51"/>
      <c r="I878" s="45"/>
      <c r="J878" s="17"/>
      <c r="K878" s="18" t="str">
        <f t="shared" si="14"/>
        <v xml:space="preserve"> </v>
      </c>
      <c r="L878" s="34"/>
      <c r="M878" s="82"/>
      <c r="N878" s="37"/>
    </row>
    <row r="879" spans="1:14" x14ac:dyDescent="0.3">
      <c r="A879" s="27"/>
      <c r="B879" s="41"/>
      <c r="C879" s="71"/>
      <c r="D879" s="28"/>
      <c r="E879" s="29"/>
      <c r="F879" s="56"/>
      <c r="G879" s="39"/>
      <c r="H879" s="51"/>
      <c r="I879" s="45"/>
      <c r="J879" s="17"/>
      <c r="K879" s="18" t="str">
        <f t="shared" si="14"/>
        <v xml:space="preserve"> </v>
      </c>
      <c r="L879" s="34"/>
      <c r="M879" s="82"/>
      <c r="N879" s="37"/>
    </row>
    <row r="880" spans="1:14" x14ac:dyDescent="0.3">
      <c r="A880" s="26"/>
      <c r="B880" s="41"/>
      <c r="C880" s="71"/>
      <c r="D880" s="28"/>
      <c r="E880" s="29"/>
      <c r="F880" s="56"/>
      <c r="G880" s="39"/>
      <c r="H880" s="51"/>
      <c r="I880" s="45"/>
      <c r="J880" s="17"/>
      <c r="K880" s="18" t="str">
        <f t="shared" si="14"/>
        <v xml:space="preserve"> </v>
      </c>
      <c r="L880" s="34"/>
      <c r="M880" s="82"/>
      <c r="N880" s="37"/>
    </row>
    <row r="881" spans="1:14" x14ac:dyDescent="0.3">
      <c r="A881" s="27"/>
      <c r="B881" s="41"/>
      <c r="C881" s="71"/>
      <c r="D881" s="28"/>
      <c r="E881" s="29"/>
      <c r="F881" s="56"/>
      <c r="G881" s="39"/>
      <c r="H881" s="51"/>
      <c r="I881" s="45"/>
      <c r="J881" s="17"/>
      <c r="K881" s="18" t="str">
        <f t="shared" si="14"/>
        <v xml:space="preserve"> </v>
      </c>
      <c r="L881" s="34"/>
      <c r="M881" s="82"/>
      <c r="N881" s="37"/>
    </row>
    <row r="882" spans="1:14" x14ac:dyDescent="0.3">
      <c r="A882" s="27"/>
      <c r="B882" s="41"/>
      <c r="C882" s="71"/>
      <c r="D882" s="28"/>
      <c r="E882" s="29"/>
      <c r="F882" s="56"/>
      <c r="G882" s="39"/>
      <c r="H882" s="51"/>
      <c r="I882" s="45"/>
      <c r="J882" s="17"/>
      <c r="K882" s="18" t="str">
        <f t="shared" si="14"/>
        <v xml:space="preserve"> </v>
      </c>
      <c r="L882" s="34"/>
      <c r="M882" s="82"/>
      <c r="N882" s="37"/>
    </row>
    <row r="883" spans="1:14" x14ac:dyDescent="0.3">
      <c r="A883" s="27"/>
      <c r="B883" s="41"/>
      <c r="C883" s="71"/>
      <c r="D883" s="28"/>
      <c r="E883" s="29"/>
      <c r="F883" s="56"/>
      <c r="G883" s="39"/>
      <c r="H883" s="51"/>
      <c r="I883" s="45"/>
      <c r="J883" s="17"/>
      <c r="K883" s="18" t="str">
        <f t="shared" si="14"/>
        <v xml:space="preserve"> </v>
      </c>
      <c r="L883" s="34"/>
      <c r="M883" s="82"/>
      <c r="N883" s="37"/>
    </row>
    <row r="884" spans="1:14" x14ac:dyDescent="0.3">
      <c r="A884" s="27"/>
      <c r="B884" s="41"/>
      <c r="C884" s="71"/>
      <c r="D884" s="28"/>
      <c r="E884" s="29"/>
      <c r="F884" s="56"/>
      <c r="G884" s="39"/>
      <c r="H884" s="51"/>
      <c r="I884" s="45"/>
      <c r="J884" s="17"/>
      <c r="K884" s="18" t="str">
        <f t="shared" si="14"/>
        <v xml:space="preserve"> </v>
      </c>
      <c r="L884" s="34"/>
      <c r="M884" s="82"/>
      <c r="N884" s="37"/>
    </row>
    <row r="885" spans="1:14" x14ac:dyDescent="0.3">
      <c r="A885" s="27"/>
      <c r="B885" s="41"/>
      <c r="C885" s="71"/>
      <c r="D885" s="28"/>
      <c r="E885" s="29"/>
      <c r="F885" s="56"/>
      <c r="G885" s="39"/>
      <c r="H885" s="51"/>
      <c r="I885" s="45"/>
      <c r="J885" s="17"/>
      <c r="K885" s="18" t="str">
        <f t="shared" si="14"/>
        <v xml:space="preserve"> </v>
      </c>
      <c r="L885" s="34"/>
      <c r="M885" s="82"/>
      <c r="N885" s="37"/>
    </row>
    <row r="886" spans="1:14" x14ac:dyDescent="0.3">
      <c r="A886" s="27"/>
      <c r="B886" s="41"/>
      <c r="C886" s="71"/>
      <c r="D886" s="28"/>
      <c r="E886" s="29"/>
      <c r="F886" s="56"/>
      <c r="G886" s="39"/>
      <c r="H886" s="51"/>
      <c r="I886" s="45"/>
      <c r="J886" s="17"/>
      <c r="K886" s="18" t="str">
        <f t="shared" si="14"/>
        <v xml:space="preserve"> </v>
      </c>
      <c r="L886" s="34"/>
      <c r="M886" s="82"/>
      <c r="N886" s="37"/>
    </row>
    <row r="887" spans="1:14" x14ac:dyDescent="0.3">
      <c r="A887" s="27"/>
      <c r="B887" s="41"/>
      <c r="C887" s="71"/>
      <c r="D887" s="28"/>
      <c r="E887" s="29"/>
      <c r="F887" s="56"/>
      <c r="G887" s="39"/>
      <c r="H887" s="51"/>
      <c r="I887" s="45"/>
      <c r="J887" s="17"/>
      <c r="K887" s="18" t="str">
        <f t="shared" si="14"/>
        <v xml:space="preserve"> </v>
      </c>
      <c r="L887" s="34"/>
      <c r="M887" s="82"/>
      <c r="N887" s="37"/>
    </row>
    <row r="888" spans="1:14" x14ac:dyDescent="0.3">
      <c r="A888" s="27"/>
      <c r="B888" s="41"/>
      <c r="C888" s="71"/>
      <c r="D888" s="28"/>
      <c r="E888" s="29"/>
      <c r="F888" s="56"/>
      <c r="G888" s="39"/>
      <c r="H888" s="51"/>
      <c r="I888" s="45"/>
      <c r="J888" s="17"/>
      <c r="K888" s="18" t="str">
        <f t="shared" si="14"/>
        <v xml:space="preserve"> </v>
      </c>
      <c r="L888" s="34"/>
      <c r="M888" s="82"/>
      <c r="N888" s="37"/>
    </row>
    <row r="889" spans="1:14" x14ac:dyDescent="0.3">
      <c r="A889" s="27"/>
      <c r="B889" s="41"/>
      <c r="C889" s="71"/>
      <c r="D889" s="28"/>
      <c r="E889" s="29"/>
      <c r="F889" s="56"/>
      <c r="G889" s="39"/>
      <c r="H889" s="51"/>
      <c r="I889" s="45"/>
      <c r="J889" s="17"/>
      <c r="K889" s="18" t="str">
        <f t="shared" si="14"/>
        <v xml:space="preserve"> </v>
      </c>
      <c r="L889" s="34"/>
      <c r="M889" s="82"/>
      <c r="N889" s="37"/>
    </row>
    <row r="890" spans="1:14" x14ac:dyDescent="0.3">
      <c r="A890" s="27"/>
      <c r="B890" s="41"/>
      <c r="C890" s="71"/>
      <c r="D890" s="28"/>
      <c r="E890" s="29"/>
      <c r="F890" s="56"/>
      <c r="G890" s="39"/>
      <c r="H890" s="51"/>
      <c r="I890" s="45"/>
      <c r="J890" s="17"/>
      <c r="K890" s="18" t="str">
        <f t="shared" ref="K890:K953" si="15">IF(I890,IF(ISNUMBER(J890),J890*I890," ")," ")</f>
        <v xml:space="preserve"> </v>
      </c>
      <c r="L890" s="34"/>
      <c r="M890" s="82"/>
      <c r="N890" s="37"/>
    </row>
    <row r="891" spans="1:14" x14ac:dyDescent="0.3">
      <c r="A891" s="27"/>
      <c r="B891" s="41"/>
      <c r="C891" s="71"/>
      <c r="D891" s="28"/>
      <c r="E891" s="29"/>
      <c r="F891" s="56"/>
      <c r="G891" s="39"/>
      <c r="H891" s="51"/>
      <c r="I891" s="45"/>
      <c r="J891" s="17"/>
      <c r="K891" s="18" t="str">
        <f t="shared" si="15"/>
        <v xml:space="preserve"> </v>
      </c>
      <c r="L891" s="34"/>
      <c r="M891" s="82"/>
      <c r="N891" s="37"/>
    </row>
    <row r="892" spans="1:14" x14ac:dyDescent="0.3">
      <c r="A892" s="27"/>
      <c r="B892" s="41"/>
      <c r="C892" s="71"/>
      <c r="D892" s="28"/>
      <c r="E892" s="29"/>
      <c r="F892" s="56"/>
      <c r="G892" s="39"/>
      <c r="H892" s="51"/>
      <c r="I892" s="45"/>
      <c r="J892" s="17"/>
      <c r="K892" s="18" t="str">
        <f t="shared" si="15"/>
        <v xml:space="preserve"> </v>
      </c>
      <c r="L892" s="34"/>
      <c r="M892" s="82"/>
      <c r="N892" s="37"/>
    </row>
    <row r="893" spans="1:14" x14ac:dyDescent="0.3">
      <c r="A893" s="27"/>
      <c r="B893" s="41"/>
      <c r="C893" s="71"/>
      <c r="D893" s="28"/>
      <c r="E893" s="29"/>
      <c r="F893" s="56"/>
      <c r="G893" s="39"/>
      <c r="H893" s="51"/>
      <c r="I893" s="45"/>
      <c r="J893" s="17"/>
      <c r="K893" s="18" t="str">
        <f t="shared" si="15"/>
        <v xml:space="preserve"> </v>
      </c>
      <c r="L893" s="34"/>
      <c r="M893" s="82"/>
      <c r="N893" s="37"/>
    </row>
    <row r="894" spans="1:14" x14ac:dyDescent="0.3">
      <c r="A894" s="27"/>
      <c r="B894" s="41"/>
      <c r="C894" s="71"/>
      <c r="D894" s="28"/>
      <c r="E894" s="29"/>
      <c r="F894" s="56"/>
      <c r="G894" s="39"/>
      <c r="H894" s="51"/>
      <c r="I894" s="45"/>
      <c r="J894" s="17"/>
      <c r="K894" s="18" t="str">
        <f t="shared" si="15"/>
        <v xml:space="preserve"> </v>
      </c>
      <c r="L894" s="34"/>
      <c r="M894" s="82"/>
      <c r="N894" s="37"/>
    </row>
    <row r="895" spans="1:14" x14ac:dyDescent="0.3">
      <c r="A895" s="27"/>
      <c r="B895" s="41"/>
      <c r="C895" s="71"/>
      <c r="D895" s="28"/>
      <c r="E895" s="29"/>
      <c r="F895" s="56"/>
      <c r="G895" s="39"/>
      <c r="H895" s="51"/>
      <c r="I895" s="45"/>
      <c r="J895" s="17"/>
      <c r="K895" s="18" t="str">
        <f t="shared" si="15"/>
        <v xml:space="preserve"> </v>
      </c>
      <c r="L895" s="34"/>
      <c r="M895" s="82"/>
      <c r="N895" s="37"/>
    </row>
    <row r="896" spans="1:14" x14ac:dyDescent="0.3">
      <c r="A896" s="27"/>
      <c r="B896" s="41"/>
      <c r="C896" s="71"/>
      <c r="D896" s="28"/>
      <c r="E896" s="29"/>
      <c r="F896" s="56"/>
      <c r="G896" s="39"/>
      <c r="H896" s="51"/>
      <c r="I896" s="45"/>
      <c r="J896" s="17"/>
      <c r="K896" s="18" t="str">
        <f t="shared" si="15"/>
        <v xml:space="preserve"> </v>
      </c>
      <c r="L896" s="34"/>
      <c r="M896" s="82"/>
      <c r="N896" s="37"/>
    </row>
    <row r="897" spans="1:14" x14ac:dyDescent="0.3">
      <c r="A897" s="27"/>
      <c r="B897" s="41"/>
      <c r="C897" s="71"/>
      <c r="D897" s="28"/>
      <c r="E897" s="29"/>
      <c r="F897" s="56"/>
      <c r="G897" s="39"/>
      <c r="H897" s="51"/>
      <c r="I897" s="45"/>
      <c r="J897" s="17"/>
      <c r="K897" s="18" t="str">
        <f t="shared" si="15"/>
        <v xml:space="preserve"> </v>
      </c>
      <c r="L897" s="34"/>
      <c r="M897" s="82"/>
      <c r="N897" s="37"/>
    </row>
    <row r="898" spans="1:14" x14ac:dyDescent="0.3">
      <c r="A898" s="27"/>
      <c r="B898" s="41"/>
      <c r="C898" s="71"/>
      <c r="D898" s="28"/>
      <c r="E898" s="29"/>
      <c r="F898" s="56"/>
      <c r="G898" s="39"/>
      <c r="H898" s="51"/>
      <c r="I898" s="45"/>
      <c r="J898" s="17"/>
      <c r="K898" s="18" t="str">
        <f t="shared" si="15"/>
        <v xml:space="preserve"> </v>
      </c>
      <c r="L898" s="34"/>
      <c r="M898" s="82"/>
      <c r="N898" s="37"/>
    </row>
    <row r="899" spans="1:14" x14ac:dyDescent="0.3">
      <c r="A899" s="27"/>
      <c r="B899" s="41"/>
      <c r="C899" s="71"/>
      <c r="D899" s="28"/>
      <c r="E899" s="29"/>
      <c r="F899" s="56"/>
      <c r="G899" s="39"/>
      <c r="H899" s="51"/>
      <c r="I899" s="45"/>
      <c r="J899" s="17"/>
      <c r="K899" s="18" t="str">
        <f t="shared" si="15"/>
        <v xml:space="preserve"> </v>
      </c>
      <c r="L899" s="34"/>
      <c r="M899" s="82"/>
      <c r="N899" s="37"/>
    </row>
    <row r="900" spans="1:14" x14ac:dyDescent="0.3">
      <c r="A900" s="27"/>
      <c r="B900" s="41"/>
      <c r="C900" s="71"/>
      <c r="D900" s="28"/>
      <c r="E900" s="29"/>
      <c r="F900" s="56"/>
      <c r="G900" s="39"/>
      <c r="H900" s="51"/>
      <c r="I900" s="45"/>
      <c r="J900" s="17"/>
      <c r="K900" s="18" t="str">
        <f t="shared" si="15"/>
        <v xml:space="preserve"> </v>
      </c>
      <c r="L900" s="34"/>
      <c r="M900" s="82"/>
      <c r="N900" s="37"/>
    </row>
    <row r="901" spans="1:14" x14ac:dyDescent="0.3">
      <c r="A901" s="27"/>
      <c r="B901" s="41"/>
      <c r="C901" s="71"/>
      <c r="D901" s="28"/>
      <c r="E901" s="29"/>
      <c r="F901" s="56"/>
      <c r="G901" s="39"/>
      <c r="H901" s="51"/>
      <c r="I901" s="45"/>
      <c r="J901" s="17"/>
      <c r="K901" s="18" t="str">
        <f t="shared" si="15"/>
        <v xml:space="preserve"> </v>
      </c>
      <c r="L901" s="34"/>
      <c r="M901" s="82"/>
      <c r="N901" s="37"/>
    </row>
    <row r="902" spans="1:14" x14ac:dyDescent="0.3">
      <c r="A902" s="26"/>
      <c r="B902" s="41"/>
      <c r="C902" s="71"/>
      <c r="D902" s="28"/>
      <c r="E902" s="29"/>
      <c r="F902" s="56"/>
      <c r="G902" s="39"/>
      <c r="H902" s="51"/>
      <c r="I902" s="45"/>
      <c r="J902" s="17"/>
      <c r="K902" s="18" t="str">
        <f t="shared" si="15"/>
        <v xml:space="preserve"> </v>
      </c>
      <c r="L902" s="34"/>
      <c r="M902" s="82"/>
      <c r="N902" s="37"/>
    </row>
    <row r="903" spans="1:14" x14ac:dyDescent="0.3">
      <c r="A903" s="27"/>
      <c r="B903" s="41"/>
      <c r="C903" s="71"/>
      <c r="D903" s="28"/>
      <c r="E903" s="29"/>
      <c r="F903" s="56"/>
      <c r="G903" s="39"/>
      <c r="H903" s="51"/>
      <c r="I903" s="45"/>
      <c r="J903" s="17"/>
      <c r="K903" s="18" t="str">
        <f t="shared" si="15"/>
        <v xml:space="preserve"> </v>
      </c>
      <c r="L903" s="34"/>
      <c r="M903" s="82"/>
      <c r="N903" s="37"/>
    </row>
    <row r="904" spans="1:14" x14ac:dyDescent="0.3">
      <c r="A904" s="27"/>
      <c r="B904" s="41"/>
      <c r="C904" s="71"/>
      <c r="D904" s="28"/>
      <c r="E904" s="29"/>
      <c r="F904" s="56"/>
      <c r="G904" s="39"/>
      <c r="H904" s="51"/>
      <c r="I904" s="45"/>
      <c r="J904" s="17"/>
      <c r="K904" s="18" t="str">
        <f t="shared" si="15"/>
        <v xml:space="preserve"> </v>
      </c>
      <c r="L904" s="34"/>
      <c r="M904" s="82"/>
      <c r="N904" s="37"/>
    </row>
    <row r="905" spans="1:14" x14ac:dyDescent="0.3">
      <c r="A905" s="27"/>
      <c r="B905" s="41"/>
      <c r="C905" s="71"/>
      <c r="D905" s="28"/>
      <c r="E905" s="29"/>
      <c r="F905" s="56"/>
      <c r="G905" s="39"/>
      <c r="H905" s="51"/>
      <c r="I905" s="45"/>
      <c r="J905" s="17"/>
      <c r="K905" s="18" t="str">
        <f t="shared" si="15"/>
        <v xml:space="preserve"> </v>
      </c>
      <c r="L905" s="34"/>
      <c r="M905" s="82"/>
      <c r="N905" s="37"/>
    </row>
    <row r="906" spans="1:14" x14ac:dyDescent="0.3">
      <c r="A906" s="27"/>
      <c r="B906" s="41"/>
      <c r="C906" s="71"/>
      <c r="D906" s="28"/>
      <c r="E906" s="29"/>
      <c r="F906" s="56"/>
      <c r="G906" s="39"/>
      <c r="H906" s="51"/>
      <c r="I906" s="45"/>
      <c r="J906" s="17"/>
      <c r="K906" s="18" t="str">
        <f t="shared" si="15"/>
        <v xml:space="preserve"> </v>
      </c>
      <c r="L906" s="34"/>
      <c r="M906" s="82"/>
      <c r="N906" s="37"/>
    </row>
    <row r="907" spans="1:14" x14ac:dyDescent="0.3">
      <c r="A907" s="27"/>
      <c r="B907" s="41"/>
      <c r="C907" s="71"/>
      <c r="D907" s="28"/>
      <c r="E907" s="29"/>
      <c r="F907" s="56"/>
      <c r="G907" s="39"/>
      <c r="H907" s="51"/>
      <c r="I907" s="45"/>
      <c r="J907" s="17"/>
      <c r="K907" s="18" t="str">
        <f t="shared" si="15"/>
        <v xml:space="preserve"> </v>
      </c>
      <c r="L907" s="34"/>
      <c r="M907" s="82"/>
      <c r="N907" s="37"/>
    </row>
    <row r="908" spans="1:14" x14ac:dyDescent="0.3">
      <c r="A908" s="27"/>
      <c r="B908" s="41"/>
      <c r="C908" s="71"/>
      <c r="D908" s="28"/>
      <c r="E908" s="29"/>
      <c r="F908" s="56"/>
      <c r="G908" s="39"/>
      <c r="H908" s="51"/>
      <c r="I908" s="45"/>
      <c r="J908" s="17"/>
      <c r="K908" s="18" t="str">
        <f t="shared" si="15"/>
        <v xml:space="preserve"> </v>
      </c>
      <c r="L908" s="34"/>
      <c r="M908" s="82"/>
      <c r="N908" s="37"/>
    </row>
    <row r="909" spans="1:14" x14ac:dyDescent="0.3">
      <c r="A909" s="27"/>
      <c r="B909" s="41"/>
      <c r="C909" s="71"/>
      <c r="D909" s="28"/>
      <c r="E909" s="29"/>
      <c r="F909" s="56"/>
      <c r="G909" s="39"/>
      <c r="H909" s="51"/>
      <c r="I909" s="45"/>
      <c r="J909" s="17"/>
      <c r="K909" s="18" t="str">
        <f t="shared" si="15"/>
        <v xml:space="preserve"> </v>
      </c>
      <c r="L909" s="34"/>
      <c r="M909" s="82"/>
      <c r="N909" s="37"/>
    </row>
    <row r="910" spans="1:14" x14ac:dyDescent="0.3">
      <c r="A910" s="27"/>
      <c r="B910" s="41"/>
      <c r="C910" s="71"/>
      <c r="D910" s="28"/>
      <c r="E910" s="29"/>
      <c r="F910" s="56"/>
      <c r="G910" s="39"/>
      <c r="H910" s="51"/>
      <c r="I910" s="45"/>
      <c r="J910" s="17"/>
      <c r="K910" s="18" t="str">
        <f t="shared" si="15"/>
        <v xml:space="preserve"> </v>
      </c>
      <c r="L910" s="34"/>
      <c r="M910" s="82"/>
      <c r="N910" s="37"/>
    </row>
    <row r="911" spans="1:14" x14ac:dyDescent="0.3">
      <c r="A911" s="27"/>
      <c r="B911" s="41"/>
      <c r="C911" s="71"/>
      <c r="D911" s="28"/>
      <c r="E911" s="29"/>
      <c r="F911" s="56"/>
      <c r="G911" s="39"/>
      <c r="H911" s="51"/>
      <c r="I911" s="45"/>
      <c r="J911" s="17"/>
      <c r="K911" s="18" t="str">
        <f t="shared" si="15"/>
        <v xml:space="preserve"> </v>
      </c>
      <c r="L911" s="34"/>
      <c r="M911" s="82"/>
      <c r="N911" s="37"/>
    </row>
    <row r="912" spans="1:14" x14ac:dyDescent="0.3">
      <c r="A912" s="27"/>
      <c r="B912" s="41"/>
      <c r="C912" s="71"/>
      <c r="D912" s="28"/>
      <c r="E912" s="29"/>
      <c r="F912" s="56"/>
      <c r="G912" s="39"/>
      <c r="H912" s="51"/>
      <c r="I912" s="45"/>
      <c r="J912" s="17"/>
      <c r="K912" s="18" t="str">
        <f t="shared" si="15"/>
        <v xml:space="preserve"> </v>
      </c>
      <c r="L912" s="34"/>
      <c r="M912" s="82"/>
      <c r="N912" s="37"/>
    </row>
    <row r="913" spans="1:14" x14ac:dyDescent="0.3">
      <c r="A913" s="27"/>
      <c r="B913" s="41"/>
      <c r="C913" s="71"/>
      <c r="D913" s="28"/>
      <c r="E913" s="29"/>
      <c r="F913" s="56"/>
      <c r="G913" s="39"/>
      <c r="H913" s="51"/>
      <c r="I913" s="45"/>
      <c r="J913" s="17"/>
      <c r="K913" s="18" t="str">
        <f t="shared" si="15"/>
        <v xml:space="preserve"> </v>
      </c>
      <c r="L913" s="34"/>
      <c r="M913" s="82"/>
      <c r="N913" s="37"/>
    </row>
    <row r="914" spans="1:14" x14ac:dyDescent="0.3">
      <c r="A914" s="27"/>
      <c r="B914" s="41"/>
      <c r="C914" s="71"/>
      <c r="D914" s="28"/>
      <c r="E914" s="29"/>
      <c r="F914" s="56"/>
      <c r="G914" s="39"/>
      <c r="H914" s="51"/>
      <c r="I914" s="45"/>
      <c r="J914" s="17"/>
      <c r="K914" s="18" t="str">
        <f t="shared" si="15"/>
        <v xml:space="preserve"> </v>
      </c>
      <c r="L914" s="34"/>
      <c r="M914" s="82"/>
      <c r="N914" s="37"/>
    </row>
    <row r="915" spans="1:14" x14ac:dyDescent="0.3">
      <c r="A915" s="27"/>
      <c r="B915" s="41"/>
      <c r="C915" s="71"/>
      <c r="D915" s="28"/>
      <c r="E915" s="29"/>
      <c r="F915" s="56"/>
      <c r="G915" s="39"/>
      <c r="H915" s="51"/>
      <c r="I915" s="45"/>
      <c r="J915" s="17"/>
      <c r="K915" s="18" t="str">
        <f t="shared" si="15"/>
        <v xml:space="preserve"> </v>
      </c>
      <c r="L915" s="34"/>
      <c r="M915" s="82"/>
      <c r="N915" s="37"/>
    </row>
    <row r="916" spans="1:14" x14ac:dyDescent="0.3">
      <c r="A916" s="27"/>
      <c r="B916" s="41"/>
      <c r="C916" s="71"/>
      <c r="D916" s="28"/>
      <c r="E916" s="29"/>
      <c r="F916" s="56"/>
      <c r="G916" s="39"/>
      <c r="H916" s="51"/>
      <c r="I916" s="45"/>
      <c r="J916" s="17"/>
      <c r="K916" s="18" t="str">
        <f t="shared" si="15"/>
        <v xml:space="preserve"> </v>
      </c>
      <c r="L916" s="34"/>
      <c r="M916" s="82"/>
      <c r="N916" s="37"/>
    </row>
    <row r="917" spans="1:14" x14ac:dyDescent="0.3">
      <c r="A917" s="27"/>
      <c r="B917" s="41"/>
      <c r="C917" s="71"/>
      <c r="D917" s="28"/>
      <c r="E917" s="29"/>
      <c r="F917" s="56"/>
      <c r="G917" s="39"/>
      <c r="H917" s="51"/>
      <c r="I917" s="45"/>
      <c r="J917" s="17"/>
      <c r="K917" s="18" t="str">
        <f t="shared" si="15"/>
        <v xml:space="preserve"> </v>
      </c>
      <c r="L917" s="34"/>
      <c r="M917" s="82"/>
      <c r="N917" s="37"/>
    </row>
    <row r="918" spans="1:14" x14ac:dyDescent="0.3">
      <c r="A918" s="27"/>
      <c r="B918" s="41"/>
      <c r="C918" s="71"/>
      <c r="D918" s="28"/>
      <c r="E918" s="29"/>
      <c r="F918" s="56"/>
      <c r="G918" s="39"/>
      <c r="H918" s="51"/>
      <c r="I918" s="45"/>
      <c r="J918" s="17"/>
      <c r="K918" s="18" t="str">
        <f t="shared" si="15"/>
        <v xml:space="preserve"> </v>
      </c>
      <c r="L918" s="34"/>
      <c r="M918" s="82"/>
      <c r="N918" s="37"/>
    </row>
    <row r="919" spans="1:14" x14ac:dyDescent="0.3">
      <c r="A919" s="27"/>
      <c r="B919" s="41"/>
      <c r="C919" s="71"/>
      <c r="D919" s="28"/>
      <c r="E919" s="29"/>
      <c r="F919" s="56"/>
      <c r="G919" s="39"/>
      <c r="H919" s="51"/>
      <c r="I919" s="45"/>
      <c r="J919" s="17"/>
      <c r="K919" s="18" t="str">
        <f t="shared" si="15"/>
        <v xml:space="preserve"> </v>
      </c>
      <c r="L919" s="34"/>
      <c r="M919" s="82"/>
      <c r="N919" s="37"/>
    </row>
    <row r="920" spans="1:14" x14ac:dyDescent="0.3">
      <c r="A920" s="27"/>
      <c r="B920" s="41"/>
      <c r="C920" s="71"/>
      <c r="D920" s="28"/>
      <c r="E920" s="29"/>
      <c r="F920" s="56"/>
      <c r="G920" s="39"/>
      <c r="H920" s="51"/>
      <c r="I920" s="45"/>
      <c r="J920" s="17"/>
      <c r="K920" s="18" t="str">
        <f t="shared" si="15"/>
        <v xml:space="preserve"> </v>
      </c>
      <c r="L920" s="34"/>
      <c r="M920" s="82"/>
      <c r="N920" s="37"/>
    </row>
    <row r="921" spans="1:14" x14ac:dyDescent="0.3">
      <c r="A921" s="27"/>
      <c r="B921" s="41"/>
      <c r="C921" s="71"/>
      <c r="D921" s="28"/>
      <c r="E921" s="29"/>
      <c r="F921" s="56"/>
      <c r="G921" s="39"/>
      <c r="H921" s="51"/>
      <c r="I921" s="45"/>
      <c r="J921" s="17"/>
      <c r="K921" s="18" t="str">
        <f t="shared" si="15"/>
        <v xml:space="preserve"> </v>
      </c>
      <c r="L921" s="34"/>
      <c r="M921" s="82"/>
      <c r="N921" s="37"/>
    </row>
    <row r="922" spans="1:14" x14ac:dyDescent="0.3">
      <c r="A922" s="27"/>
      <c r="B922" s="41"/>
      <c r="C922" s="71"/>
      <c r="D922" s="28"/>
      <c r="E922" s="29"/>
      <c r="F922" s="56"/>
      <c r="G922" s="39"/>
      <c r="H922" s="51"/>
      <c r="I922" s="45"/>
      <c r="J922" s="17"/>
      <c r="K922" s="18" t="str">
        <f t="shared" si="15"/>
        <v xml:space="preserve"> </v>
      </c>
      <c r="L922" s="34"/>
      <c r="M922" s="82"/>
      <c r="N922" s="37"/>
    </row>
    <row r="923" spans="1:14" x14ac:dyDescent="0.3">
      <c r="A923" s="27"/>
      <c r="B923" s="41"/>
      <c r="C923" s="71"/>
      <c r="D923" s="28"/>
      <c r="E923" s="29"/>
      <c r="F923" s="56"/>
      <c r="G923" s="39"/>
      <c r="H923" s="51"/>
      <c r="I923" s="45"/>
      <c r="J923" s="17"/>
      <c r="K923" s="18" t="str">
        <f t="shared" si="15"/>
        <v xml:space="preserve"> </v>
      </c>
      <c r="L923" s="34"/>
      <c r="M923" s="82"/>
      <c r="N923" s="37"/>
    </row>
    <row r="924" spans="1:14" x14ac:dyDescent="0.3">
      <c r="A924" s="26"/>
      <c r="B924" s="41"/>
      <c r="C924" s="71"/>
      <c r="D924" s="28"/>
      <c r="E924" s="29"/>
      <c r="F924" s="56"/>
      <c r="G924" s="39"/>
      <c r="H924" s="51"/>
      <c r="I924" s="45"/>
      <c r="J924" s="17"/>
      <c r="K924" s="18" t="str">
        <f t="shared" si="15"/>
        <v xml:space="preserve"> </v>
      </c>
      <c r="L924" s="34"/>
      <c r="M924" s="82"/>
      <c r="N924" s="37"/>
    </row>
    <row r="925" spans="1:14" x14ac:dyDescent="0.3">
      <c r="A925" s="27"/>
      <c r="B925" s="41"/>
      <c r="C925" s="71"/>
      <c r="D925" s="28"/>
      <c r="E925" s="29"/>
      <c r="F925" s="56"/>
      <c r="G925" s="39"/>
      <c r="H925" s="51"/>
      <c r="I925" s="45"/>
      <c r="J925" s="17"/>
      <c r="K925" s="18" t="str">
        <f t="shared" si="15"/>
        <v xml:space="preserve"> </v>
      </c>
      <c r="L925" s="34"/>
      <c r="M925" s="82"/>
      <c r="N925" s="37"/>
    </row>
    <row r="926" spans="1:14" x14ac:dyDescent="0.3">
      <c r="A926" s="27"/>
      <c r="B926" s="41"/>
      <c r="C926" s="71"/>
      <c r="D926" s="28"/>
      <c r="E926" s="29"/>
      <c r="F926" s="56"/>
      <c r="G926" s="39"/>
      <c r="H926" s="51"/>
      <c r="I926" s="45"/>
      <c r="J926" s="17"/>
      <c r="K926" s="18" t="str">
        <f t="shared" si="15"/>
        <v xml:space="preserve"> </v>
      </c>
      <c r="L926" s="34"/>
      <c r="M926" s="82"/>
      <c r="N926" s="37"/>
    </row>
    <row r="927" spans="1:14" x14ac:dyDescent="0.3">
      <c r="A927" s="27"/>
      <c r="B927" s="41"/>
      <c r="C927" s="71"/>
      <c r="D927" s="28"/>
      <c r="E927" s="29"/>
      <c r="F927" s="56"/>
      <c r="G927" s="39"/>
      <c r="H927" s="51"/>
      <c r="I927" s="45"/>
      <c r="J927" s="17"/>
      <c r="K927" s="18" t="str">
        <f t="shared" si="15"/>
        <v xml:space="preserve"> </v>
      </c>
      <c r="L927" s="34"/>
      <c r="M927" s="82"/>
      <c r="N927" s="37"/>
    </row>
    <row r="928" spans="1:14" x14ac:dyDescent="0.3">
      <c r="A928" s="27"/>
      <c r="B928" s="41"/>
      <c r="C928" s="71"/>
      <c r="D928" s="28"/>
      <c r="E928" s="29"/>
      <c r="F928" s="56"/>
      <c r="G928" s="39"/>
      <c r="H928" s="51"/>
      <c r="I928" s="45"/>
      <c r="J928" s="17"/>
      <c r="K928" s="18" t="str">
        <f t="shared" si="15"/>
        <v xml:space="preserve"> </v>
      </c>
      <c r="L928" s="34"/>
      <c r="M928" s="82"/>
      <c r="N928" s="37"/>
    </row>
    <row r="929" spans="1:14" x14ac:dyDescent="0.3">
      <c r="A929" s="27"/>
      <c r="B929" s="41"/>
      <c r="C929" s="71"/>
      <c r="D929" s="28"/>
      <c r="E929" s="29"/>
      <c r="F929" s="56"/>
      <c r="G929" s="39"/>
      <c r="H929" s="51"/>
      <c r="I929" s="45"/>
      <c r="J929" s="17"/>
      <c r="K929" s="18" t="str">
        <f t="shared" si="15"/>
        <v xml:space="preserve"> </v>
      </c>
      <c r="L929" s="34"/>
      <c r="M929" s="82"/>
      <c r="N929" s="37"/>
    </row>
    <row r="930" spans="1:14" x14ac:dyDescent="0.3">
      <c r="A930" s="27"/>
      <c r="B930" s="41"/>
      <c r="C930" s="71"/>
      <c r="D930" s="28"/>
      <c r="E930" s="29"/>
      <c r="F930" s="56"/>
      <c r="G930" s="39"/>
      <c r="H930" s="51"/>
      <c r="I930" s="45"/>
      <c r="J930" s="17"/>
      <c r="K930" s="18" t="str">
        <f t="shared" si="15"/>
        <v xml:space="preserve"> </v>
      </c>
      <c r="L930" s="34"/>
      <c r="M930" s="82"/>
      <c r="N930" s="37"/>
    </row>
    <row r="931" spans="1:14" x14ac:dyDescent="0.3">
      <c r="A931" s="27"/>
      <c r="B931" s="41"/>
      <c r="C931" s="71"/>
      <c r="D931" s="28"/>
      <c r="E931" s="29"/>
      <c r="F931" s="56"/>
      <c r="G931" s="39"/>
      <c r="H931" s="51"/>
      <c r="I931" s="45"/>
      <c r="J931" s="17"/>
      <c r="K931" s="18" t="str">
        <f t="shared" si="15"/>
        <v xml:space="preserve"> </v>
      </c>
      <c r="L931" s="34"/>
      <c r="M931" s="82"/>
      <c r="N931" s="37"/>
    </row>
    <row r="932" spans="1:14" x14ac:dyDescent="0.3">
      <c r="A932" s="27"/>
      <c r="B932" s="41"/>
      <c r="C932" s="71"/>
      <c r="D932" s="28"/>
      <c r="E932" s="29"/>
      <c r="F932" s="56"/>
      <c r="G932" s="39"/>
      <c r="H932" s="51"/>
      <c r="I932" s="45"/>
      <c r="J932" s="17"/>
      <c r="K932" s="18" t="str">
        <f t="shared" si="15"/>
        <v xml:space="preserve"> </v>
      </c>
      <c r="L932" s="34"/>
      <c r="M932" s="82"/>
      <c r="N932" s="37"/>
    </row>
    <row r="933" spans="1:14" x14ac:dyDescent="0.3">
      <c r="A933" s="27"/>
      <c r="B933" s="41"/>
      <c r="C933" s="71"/>
      <c r="D933" s="28"/>
      <c r="E933" s="29"/>
      <c r="F933" s="56"/>
      <c r="G933" s="39"/>
      <c r="H933" s="51"/>
      <c r="I933" s="45"/>
      <c r="J933" s="17"/>
      <c r="K933" s="18" t="str">
        <f t="shared" si="15"/>
        <v xml:space="preserve"> </v>
      </c>
      <c r="L933" s="34"/>
      <c r="M933" s="82"/>
      <c r="N933" s="37"/>
    </row>
    <row r="934" spans="1:14" x14ac:dyDescent="0.3">
      <c r="A934" s="27"/>
      <c r="B934" s="41"/>
      <c r="C934" s="71"/>
      <c r="D934" s="28"/>
      <c r="E934" s="29"/>
      <c r="F934" s="56"/>
      <c r="G934" s="39"/>
      <c r="H934" s="51"/>
      <c r="I934" s="45"/>
      <c r="J934" s="17"/>
      <c r="K934" s="18" t="str">
        <f t="shared" si="15"/>
        <v xml:space="preserve"> </v>
      </c>
      <c r="L934" s="34"/>
      <c r="M934" s="82"/>
      <c r="N934" s="37"/>
    </row>
    <row r="935" spans="1:14" x14ac:dyDescent="0.3">
      <c r="A935" s="27"/>
      <c r="B935" s="41"/>
      <c r="C935" s="71"/>
      <c r="D935" s="28"/>
      <c r="E935" s="29"/>
      <c r="F935" s="56"/>
      <c r="G935" s="39"/>
      <c r="H935" s="51"/>
      <c r="I935" s="45"/>
      <c r="J935" s="17"/>
      <c r="K935" s="18" t="str">
        <f t="shared" si="15"/>
        <v xml:space="preserve"> </v>
      </c>
      <c r="L935" s="34"/>
      <c r="M935" s="82"/>
      <c r="N935" s="37"/>
    </row>
    <row r="936" spans="1:14" x14ac:dyDescent="0.3">
      <c r="A936" s="27"/>
      <c r="B936" s="41"/>
      <c r="C936" s="71"/>
      <c r="D936" s="28"/>
      <c r="E936" s="29"/>
      <c r="F936" s="56"/>
      <c r="G936" s="39"/>
      <c r="H936" s="51"/>
      <c r="I936" s="45"/>
      <c r="J936" s="17"/>
      <c r="K936" s="18" t="str">
        <f t="shared" si="15"/>
        <v xml:space="preserve"> </v>
      </c>
      <c r="L936" s="34"/>
      <c r="M936" s="82"/>
      <c r="N936" s="37"/>
    </row>
    <row r="937" spans="1:14" x14ac:dyDescent="0.3">
      <c r="A937" s="27"/>
      <c r="B937" s="41"/>
      <c r="C937" s="71"/>
      <c r="D937" s="28"/>
      <c r="E937" s="29"/>
      <c r="F937" s="56"/>
      <c r="G937" s="39"/>
      <c r="H937" s="51"/>
      <c r="I937" s="45"/>
      <c r="J937" s="17"/>
      <c r="K937" s="18" t="str">
        <f t="shared" si="15"/>
        <v xml:space="preserve"> </v>
      </c>
      <c r="L937" s="34"/>
      <c r="M937" s="82"/>
      <c r="N937" s="37"/>
    </row>
    <row r="938" spans="1:14" x14ac:dyDescent="0.3">
      <c r="A938" s="27"/>
      <c r="B938" s="41"/>
      <c r="C938" s="71"/>
      <c r="D938" s="28"/>
      <c r="E938" s="29"/>
      <c r="F938" s="56"/>
      <c r="G938" s="39"/>
      <c r="H938" s="51"/>
      <c r="I938" s="45"/>
      <c r="J938" s="17"/>
      <c r="K938" s="18" t="str">
        <f t="shared" si="15"/>
        <v xml:space="preserve"> </v>
      </c>
      <c r="L938" s="34"/>
      <c r="M938" s="82"/>
      <c r="N938" s="37"/>
    </row>
    <row r="939" spans="1:14" x14ac:dyDescent="0.3">
      <c r="A939" s="27"/>
      <c r="B939" s="41"/>
      <c r="C939" s="71"/>
      <c r="D939" s="28"/>
      <c r="E939" s="29"/>
      <c r="F939" s="56"/>
      <c r="G939" s="39"/>
      <c r="H939" s="51"/>
      <c r="I939" s="45"/>
      <c r="J939" s="17"/>
      <c r="K939" s="18" t="str">
        <f t="shared" si="15"/>
        <v xml:space="preserve"> </v>
      </c>
      <c r="L939" s="34"/>
      <c r="M939" s="82"/>
      <c r="N939" s="37"/>
    </row>
    <row r="940" spans="1:14" x14ac:dyDescent="0.3">
      <c r="A940" s="27"/>
      <c r="B940" s="41"/>
      <c r="C940" s="71"/>
      <c r="D940" s="28"/>
      <c r="E940" s="29"/>
      <c r="F940" s="56"/>
      <c r="G940" s="39"/>
      <c r="H940" s="51"/>
      <c r="I940" s="45"/>
      <c r="J940" s="17"/>
      <c r="K940" s="18" t="str">
        <f t="shared" si="15"/>
        <v xml:space="preserve"> </v>
      </c>
      <c r="L940" s="34"/>
      <c r="M940" s="82"/>
      <c r="N940" s="37"/>
    </row>
    <row r="941" spans="1:14" x14ac:dyDescent="0.3">
      <c r="A941" s="27"/>
      <c r="B941" s="41"/>
      <c r="C941" s="71"/>
      <c r="D941" s="28"/>
      <c r="E941" s="29"/>
      <c r="F941" s="56"/>
      <c r="G941" s="39"/>
      <c r="H941" s="51"/>
      <c r="I941" s="45"/>
      <c r="J941" s="17"/>
      <c r="K941" s="18" t="str">
        <f t="shared" si="15"/>
        <v xml:space="preserve"> </v>
      </c>
      <c r="L941" s="34"/>
      <c r="M941" s="82"/>
      <c r="N941" s="37"/>
    </row>
    <row r="942" spans="1:14" x14ac:dyDescent="0.3">
      <c r="A942" s="27"/>
      <c r="B942" s="41"/>
      <c r="C942" s="71"/>
      <c r="D942" s="28"/>
      <c r="E942" s="29"/>
      <c r="F942" s="56"/>
      <c r="G942" s="39"/>
      <c r="H942" s="51"/>
      <c r="I942" s="45"/>
      <c r="J942" s="17"/>
      <c r="K942" s="18" t="str">
        <f t="shared" si="15"/>
        <v xml:space="preserve"> </v>
      </c>
      <c r="L942" s="34"/>
      <c r="M942" s="82"/>
      <c r="N942" s="37"/>
    </row>
    <row r="943" spans="1:14" x14ac:dyDescent="0.3">
      <c r="A943" s="27"/>
      <c r="B943" s="41"/>
      <c r="C943" s="71"/>
      <c r="D943" s="28"/>
      <c r="E943" s="29"/>
      <c r="F943" s="56"/>
      <c r="G943" s="39"/>
      <c r="H943" s="51"/>
      <c r="I943" s="45"/>
      <c r="J943" s="17"/>
      <c r="K943" s="18" t="str">
        <f t="shared" si="15"/>
        <v xml:space="preserve"> </v>
      </c>
      <c r="L943" s="34"/>
      <c r="M943" s="82"/>
      <c r="N943" s="37"/>
    </row>
    <row r="944" spans="1:14" x14ac:dyDescent="0.3">
      <c r="A944" s="27"/>
      <c r="B944" s="41"/>
      <c r="C944" s="71"/>
      <c r="D944" s="28"/>
      <c r="E944" s="29"/>
      <c r="F944" s="56"/>
      <c r="G944" s="39"/>
      <c r="H944" s="51"/>
      <c r="I944" s="45"/>
      <c r="J944" s="17"/>
      <c r="K944" s="18" t="str">
        <f t="shared" si="15"/>
        <v xml:space="preserve"> </v>
      </c>
      <c r="L944" s="34"/>
      <c r="M944" s="82"/>
      <c r="N944" s="37"/>
    </row>
    <row r="945" spans="1:14" x14ac:dyDescent="0.3">
      <c r="A945" s="27"/>
      <c r="B945" s="41"/>
      <c r="C945" s="71"/>
      <c r="D945" s="28"/>
      <c r="E945" s="29"/>
      <c r="F945" s="56"/>
      <c r="G945" s="39"/>
      <c r="H945" s="51"/>
      <c r="I945" s="45"/>
      <c r="J945" s="17"/>
      <c r="K945" s="18" t="str">
        <f t="shared" si="15"/>
        <v xml:space="preserve"> </v>
      </c>
      <c r="L945" s="34"/>
      <c r="M945" s="82"/>
      <c r="N945" s="37"/>
    </row>
    <row r="946" spans="1:14" x14ac:dyDescent="0.3">
      <c r="A946" s="26"/>
      <c r="B946" s="41"/>
      <c r="C946" s="71"/>
      <c r="D946" s="28"/>
      <c r="E946" s="29"/>
      <c r="F946" s="56"/>
      <c r="G946" s="39"/>
      <c r="H946" s="51"/>
      <c r="I946" s="45"/>
      <c r="J946" s="17"/>
      <c r="K946" s="18" t="str">
        <f t="shared" si="15"/>
        <v xml:space="preserve"> </v>
      </c>
      <c r="L946" s="34"/>
      <c r="M946" s="82"/>
      <c r="N946" s="37"/>
    </row>
    <row r="947" spans="1:14" x14ac:dyDescent="0.3">
      <c r="A947" s="27"/>
      <c r="B947" s="41"/>
      <c r="C947" s="71"/>
      <c r="D947" s="28"/>
      <c r="E947" s="29"/>
      <c r="F947" s="56"/>
      <c r="G947" s="39"/>
      <c r="H947" s="51"/>
      <c r="I947" s="45"/>
      <c r="J947" s="17"/>
      <c r="K947" s="18" t="str">
        <f t="shared" si="15"/>
        <v xml:space="preserve"> </v>
      </c>
      <c r="L947" s="34"/>
      <c r="M947" s="82"/>
      <c r="N947" s="37"/>
    </row>
    <row r="948" spans="1:14" x14ac:dyDescent="0.3">
      <c r="A948" s="27"/>
      <c r="B948" s="41"/>
      <c r="C948" s="71"/>
      <c r="D948" s="28"/>
      <c r="E948" s="29"/>
      <c r="F948" s="56"/>
      <c r="G948" s="39"/>
      <c r="H948" s="51"/>
      <c r="I948" s="45"/>
      <c r="J948" s="17"/>
      <c r="K948" s="18" t="str">
        <f t="shared" si="15"/>
        <v xml:space="preserve"> </v>
      </c>
      <c r="L948" s="34"/>
      <c r="M948" s="82"/>
      <c r="N948" s="37"/>
    </row>
    <row r="949" spans="1:14" x14ac:dyDescent="0.3">
      <c r="A949" s="27"/>
      <c r="B949" s="41"/>
      <c r="C949" s="71"/>
      <c r="D949" s="28"/>
      <c r="E949" s="29"/>
      <c r="F949" s="56"/>
      <c r="G949" s="39"/>
      <c r="H949" s="51"/>
      <c r="I949" s="45"/>
      <c r="J949" s="17"/>
      <c r="K949" s="18" t="str">
        <f t="shared" si="15"/>
        <v xml:space="preserve"> </v>
      </c>
      <c r="L949" s="34"/>
      <c r="M949" s="82"/>
      <c r="N949" s="37"/>
    </row>
    <row r="950" spans="1:14" x14ac:dyDescent="0.3">
      <c r="A950" s="27"/>
      <c r="B950" s="41"/>
      <c r="C950" s="71"/>
      <c r="D950" s="28"/>
      <c r="E950" s="29"/>
      <c r="F950" s="56"/>
      <c r="G950" s="39"/>
      <c r="H950" s="51"/>
      <c r="I950" s="45"/>
      <c r="J950" s="17"/>
      <c r="K950" s="18" t="str">
        <f t="shared" si="15"/>
        <v xml:space="preserve"> </v>
      </c>
      <c r="L950" s="34"/>
      <c r="M950" s="82"/>
      <c r="N950" s="37"/>
    </row>
    <row r="951" spans="1:14" x14ac:dyDescent="0.3">
      <c r="A951" s="27"/>
      <c r="B951" s="41"/>
      <c r="C951" s="71"/>
      <c r="D951" s="28"/>
      <c r="E951" s="29"/>
      <c r="F951" s="56"/>
      <c r="G951" s="39"/>
      <c r="H951" s="51"/>
      <c r="I951" s="45"/>
      <c r="J951" s="17"/>
      <c r="K951" s="18" t="str">
        <f t="shared" si="15"/>
        <v xml:space="preserve"> </v>
      </c>
      <c r="L951" s="34"/>
      <c r="M951" s="82"/>
      <c r="N951" s="37"/>
    </row>
    <row r="952" spans="1:14" x14ac:dyDescent="0.3">
      <c r="A952" s="27"/>
      <c r="B952" s="41"/>
      <c r="C952" s="71"/>
      <c r="D952" s="28"/>
      <c r="E952" s="29"/>
      <c r="F952" s="56"/>
      <c r="G952" s="39"/>
      <c r="H952" s="51"/>
      <c r="I952" s="45"/>
      <c r="J952" s="17"/>
      <c r="K952" s="18" t="str">
        <f t="shared" si="15"/>
        <v xml:space="preserve"> </v>
      </c>
      <c r="L952" s="34"/>
      <c r="M952" s="82"/>
      <c r="N952" s="37"/>
    </row>
    <row r="953" spans="1:14" x14ac:dyDescent="0.3">
      <c r="A953" s="27"/>
      <c r="B953" s="41"/>
      <c r="C953" s="71"/>
      <c r="D953" s="28"/>
      <c r="E953" s="29"/>
      <c r="F953" s="56"/>
      <c r="G953" s="39"/>
      <c r="H953" s="51"/>
      <c r="I953" s="45"/>
      <c r="J953" s="17"/>
      <c r="K953" s="18" t="str">
        <f t="shared" si="15"/>
        <v xml:space="preserve"> </v>
      </c>
      <c r="L953" s="34"/>
      <c r="M953" s="82"/>
      <c r="N953" s="37"/>
    </row>
    <row r="954" spans="1:14" x14ac:dyDescent="0.3">
      <c r="A954" s="27"/>
      <c r="B954" s="41"/>
      <c r="C954" s="71"/>
      <c r="D954" s="28"/>
      <c r="E954" s="29"/>
      <c r="F954" s="56"/>
      <c r="G954" s="39"/>
      <c r="H954" s="51"/>
      <c r="I954" s="45"/>
      <c r="J954" s="17"/>
      <c r="K954" s="18" t="str">
        <f t="shared" ref="K954:K1017" si="16">IF(I954,IF(ISNUMBER(J954),J954*I954," ")," ")</f>
        <v xml:space="preserve"> </v>
      </c>
      <c r="L954" s="34"/>
      <c r="M954" s="82"/>
      <c r="N954" s="37"/>
    </row>
    <row r="955" spans="1:14" x14ac:dyDescent="0.3">
      <c r="A955" s="27"/>
      <c r="B955" s="41"/>
      <c r="C955" s="71"/>
      <c r="D955" s="28"/>
      <c r="E955" s="29"/>
      <c r="F955" s="56"/>
      <c r="G955" s="39"/>
      <c r="H955" s="51"/>
      <c r="I955" s="45"/>
      <c r="J955" s="17"/>
      <c r="K955" s="18" t="str">
        <f t="shared" si="16"/>
        <v xml:space="preserve"> </v>
      </c>
      <c r="L955" s="34"/>
      <c r="M955" s="82"/>
      <c r="N955" s="37"/>
    </row>
    <row r="956" spans="1:14" x14ac:dyDescent="0.3">
      <c r="A956" s="27"/>
      <c r="B956" s="41"/>
      <c r="C956" s="71"/>
      <c r="D956" s="28"/>
      <c r="E956" s="29"/>
      <c r="F956" s="56"/>
      <c r="G956" s="39"/>
      <c r="H956" s="51"/>
      <c r="I956" s="45"/>
      <c r="J956" s="17"/>
      <c r="K956" s="18" t="str">
        <f t="shared" si="16"/>
        <v xml:space="preserve"> </v>
      </c>
      <c r="L956" s="34"/>
      <c r="M956" s="82"/>
      <c r="N956" s="37"/>
    </row>
    <row r="957" spans="1:14" x14ac:dyDescent="0.3">
      <c r="A957" s="27"/>
      <c r="B957" s="41"/>
      <c r="C957" s="71"/>
      <c r="D957" s="28"/>
      <c r="E957" s="29"/>
      <c r="F957" s="56"/>
      <c r="G957" s="39"/>
      <c r="H957" s="51"/>
      <c r="I957" s="45"/>
      <c r="J957" s="17"/>
      <c r="K957" s="18" t="str">
        <f t="shared" si="16"/>
        <v xml:space="preserve"> </v>
      </c>
      <c r="L957" s="34"/>
      <c r="M957" s="82"/>
      <c r="N957" s="37"/>
    </row>
    <row r="958" spans="1:14" x14ac:dyDescent="0.3">
      <c r="A958" s="27"/>
      <c r="B958" s="41"/>
      <c r="C958" s="71"/>
      <c r="D958" s="28"/>
      <c r="E958" s="29"/>
      <c r="F958" s="56"/>
      <c r="G958" s="39"/>
      <c r="H958" s="51"/>
      <c r="I958" s="45"/>
      <c r="J958" s="17"/>
      <c r="K958" s="18" t="str">
        <f t="shared" si="16"/>
        <v xml:space="preserve"> </v>
      </c>
      <c r="L958" s="34"/>
      <c r="M958" s="82"/>
      <c r="N958" s="37"/>
    </row>
    <row r="959" spans="1:14" x14ac:dyDescent="0.3">
      <c r="A959" s="27"/>
      <c r="B959" s="41"/>
      <c r="C959" s="71"/>
      <c r="D959" s="28"/>
      <c r="E959" s="29"/>
      <c r="F959" s="56"/>
      <c r="G959" s="39"/>
      <c r="H959" s="51"/>
      <c r="I959" s="45"/>
      <c r="J959" s="17"/>
      <c r="K959" s="18" t="str">
        <f t="shared" si="16"/>
        <v xml:space="preserve"> </v>
      </c>
      <c r="L959" s="34"/>
      <c r="M959" s="82"/>
      <c r="N959" s="37"/>
    </row>
    <row r="960" spans="1:14" x14ac:dyDescent="0.3">
      <c r="A960" s="27"/>
      <c r="B960" s="41"/>
      <c r="C960" s="71"/>
      <c r="D960" s="28"/>
      <c r="E960" s="29"/>
      <c r="F960" s="56"/>
      <c r="G960" s="39"/>
      <c r="H960" s="51"/>
      <c r="I960" s="45"/>
      <c r="J960" s="17"/>
      <c r="K960" s="18" t="str">
        <f t="shared" si="16"/>
        <v xml:space="preserve"> </v>
      </c>
      <c r="L960" s="34"/>
      <c r="M960" s="82"/>
      <c r="N960" s="37"/>
    </row>
    <row r="961" spans="1:14" x14ac:dyDescent="0.3">
      <c r="A961" s="27"/>
      <c r="B961" s="41"/>
      <c r="C961" s="71"/>
      <c r="D961" s="28"/>
      <c r="E961" s="29"/>
      <c r="F961" s="56"/>
      <c r="G961" s="39"/>
      <c r="H961" s="51"/>
      <c r="I961" s="45"/>
      <c r="J961" s="17"/>
      <c r="K961" s="18" t="str">
        <f t="shared" si="16"/>
        <v xml:space="preserve"> </v>
      </c>
      <c r="L961" s="34"/>
      <c r="M961" s="82"/>
      <c r="N961" s="37"/>
    </row>
    <row r="962" spans="1:14" x14ac:dyDescent="0.3">
      <c r="A962" s="27"/>
      <c r="B962" s="41"/>
      <c r="C962" s="71"/>
      <c r="D962" s="28"/>
      <c r="E962" s="29"/>
      <c r="F962" s="56"/>
      <c r="G962" s="39"/>
      <c r="H962" s="51"/>
      <c r="I962" s="45"/>
      <c r="J962" s="17"/>
      <c r="K962" s="18" t="str">
        <f t="shared" si="16"/>
        <v xml:space="preserve"> </v>
      </c>
      <c r="L962" s="34"/>
      <c r="M962" s="82"/>
      <c r="N962" s="37"/>
    </row>
    <row r="963" spans="1:14" x14ac:dyDescent="0.3">
      <c r="A963" s="27"/>
      <c r="B963" s="41"/>
      <c r="C963" s="71"/>
      <c r="D963" s="28"/>
      <c r="E963" s="29"/>
      <c r="F963" s="56"/>
      <c r="G963" s="39"/>
      <c r="H963" s="51"/>
      <c r="I963" s="45"/>
      <c r="J963" s="17"/>
      <c r="K963" s="18" t="str">
        <f t="shared" si="16"/>
        <v xml:space="preserve"> </v>
      </c>
      <c r="L963" s="34"/>
      <c r="M963" s="82"/>
      <c r="N963" s="37"/>
    </row>
    <row r="964" spans="1:14" x14ac:dyDescent="0.3">
      <c r="A964" s="27"/>
      <c r="B964" s="41"/>
      <c r="C964" s="71"/>
      <c r="D964" s="28"/>
      <c r="E964" s="29"/>
      <c r="F964" s="56"/>
      <c r="G964" s="39"/>
      <c r="H964" s="51"/>
      <c r="I964" s="45"/>
      <c r="J964" s="17"/>
      <c r="K964" s="18" t="str">
        <f t="shared" si="16"/>
        <v xml:space="preserve"> </v>
      </c>
      <c r="L964" s="34"/>
      <c r="M964" s="82"/>
      <c r="N964" s="37"/>
    </row>
    <row r="965" spans="1:14" x14ac:dyDescent="0.3">
      <c r="A965" s="27"/>
      <c r="B965" s="41"/>
      <c r="C965" s="71"/>
      <c r="D965" s="28"/>
      <c r="E965" s="29"/>
      <c r="F965" s="56"/>
      <c r="G965" s="39"/>
      <c r="H965" s="51"/>
      <c r="I965" s="45"/>
      <c r="J965" s="17"/>
      <c r="K965" s="18" t="str">
        <f t="shared" si="16"/>
        <v xml:space="preserve"> </v>
      </c>
      <c r="L965" s="34"/>
      <c r="M965" s="82"/>
      <c r="N965" s="37"/>
    </row>
    <row r="966" spans="1:14" x14ac:dyDescent="0.3">
      <c r="A966" s="27"/>
      <c r="B966" s="41"/>
      <c r="C966" s="71"/>
      <c r="D966" s="28"/>
      <c r="E966" s="29"/>
      <c r="F966" s="56"/>
      <c r="G966" s="39"/>
      <c r="H966" s="51"/>
      <c r="I966" s="45"/>
      <c r="J966" s="17"/>
      <c r="K966" s="18" t="str">
        <f t="shared" si="16"/>
        <v xml:space="preserve"> </v>
      </c>
      <c r="L966" s="34"/>
      <c r="M966" s="82"/>
      <c r="N966" s="37"/>
    </row>
    <row r="967" spans="1:14" x14ac:dyDescent="0.3">
      <c r="A967" s="27"/>
      <c r="B967" s="41"/>
      <c r="C967" s="71"/>
      <c r="D967" s="28"/>
      <c r="E967" s="29"/>
      <c r="F967" s="56"/>
      <c r="G967" s="39"/>
      <c r="H967" s="51"/>
      <c r="I967" s="45"/>
      <c r="J967" s="17"/>
      <c r="K967" s="18" t="str">
        <f t="shared" si="16"/>
        <v xml:space="preserve"> </v>
      </c>
      <c r="L967" s="34"/>
      <c r="M967" s="82"/>
      <c r="N967" s="37"/>
    </row>
    <row r="968" spans="1:14" x14ac:dyDescent="0.3">
      <c r="A968" s="26"/>
      <c r="B968" s="41"/>
      <c r="C968" s="71"/>
      <c r="D968" s="28"/>
      <c r="E968" s="29"/>
      <c r="F968" s="56"/>
      <c r="G968" s="39"/>
      <c r="H968" s="51"/>
      <c r="I968" s="45"/>
      <c r="J968" s="17"/>
      <c r="K968" s="18" t="str">
        <f t="shared" si="16"/>
        <v xml:space="preserve"> </v>
      </c>
      <c r="L968" s="34"/>
      <c r="M968" s="82"/>
      <c r="N968" s="37"/>
    </row>
    <row r="969" spans="1:14" x14ac:dyDescent="0.3">
      <c r="A969" s="27"/>
      <c r="B969" s="41"/>
      <c r="C969" s="71"/>
      <c r="D969" s="28"/>
      <c r="E969" s="29"/>
      <c r="F969" s="56"/>
      <c r="G969" s="39"/>
      <c r="H969" s="51"/>
      <c r="I969" s="45"/>
      <c r="J969" s="17"/>
      <c r="K969" s="18" t="str">
        <f t="shared" si="16"/>
        <v xml:space="preserve"> </v>
      </c>
      <c r="L969" s="34"/>
      <c r="M969" s="82"/>
      <c r="N969" s="37"/>
    </row>
    <row r="970" spans="1:14" x14ac:dyDescent="0.3">
      <c r="A970" s="27"/>
      <c r="B970" s="41"/>
      <c r="C970" s="71"/>
      <c r="D970" s="28"/>
      <c r="E970" s="29"/>
      <c r="F970" s="56"/>
      <c r="G970" s="39"/>
      <c r="H970" s="51"/>
      <c r="I970" s="45"/>
      <c r="J970" s="17"/>
      <c r="K970" s="18" t="str">
        <f t="shared" si="16"/>
        <v xml:space="preserve"> </v>
      </c>
      <c r="L970" s="34"/>
      <c r="M970" s="82"/>
      <c r="N970" s="37"/>
    </row>
    <row r="971" spans="1:14" x14ac:dyDescent="0.3">
      <c r="A971" s="27"/>
      <c r="B971" s="41"/>
      <c r="C971" s="71"/>
      <c r="D971" s="28"/>
      <c r="E971" s="29"/>
      <c r="F971" s="56"/>
      <c r="G971" s="39"/>
      <c r="H971" s="51"/>
      <c r="I971" s="45"/>
      <c r="J971" s="17"/>
      <c r="K971" s="18" t="str">
        <f t="shared" si="16"/>
        <v xml:space="preserve"> </v>
      </c>
      <c r="L971" s="34"/>
      <c r="M971" s="82"/>
      <c r="N971" s="37"/>
    </row>
    <row r="972" spans="1:14" x14ac:dyDescent="0.3">
      <c r="A972" s="27"/>
      <c r="B972" s="41"/>
      <c r="C972" s="71"/>
      <c r="D972" s="28"/>
      <c r="E972" s="29"/>
      <c r="F972" s="56"/>
      <c r="G972" s="39"/>
      <c r="H972" s="51"/>
      <c r="I972" s="45"/>
      <c r="J972" s="17"/>
      <c r="K972" s="18" t="str">
        <f t="shared" si="16"/>
        <v xml:space="preserve"> </v>
      </c>
      <c r="L972" s="34"/>
      <c r="M972" s="82"/>
      <c r="N972" s="37"/>
    </row>
    <row r="973" spans="1:14" x14ac:dyDescent="0.3">
      <c r="A973" s="27"/>
      <c r="B973" s="41"/>
      <c r="C973" s="71"/>
      <c r="D973" s="28"/>
      <c r="E973" s="29"/>
      <c r="F973" s="56"/>
      <c r="G973" s="39"/>
      <c r="H973" s="51"/>
      <c r="I973" s="45"/>
      <c r="J973" s="17"/>
      <c r="K973" s="18" t="str">
        <f t="shared" si="16"/>
        <v xml:space="preserve"> </v>
      </c>
      <c r="L973" s="34"/>
      <c r="M973" s="82"/>
      <c r="N973" s="37"/>
    </row>
    <row r="974" spans="1:14" x14ac:dyDescent="0.3">
      <c r="A974" s="27"/>
      <c r="B974" s="41"/>
      <c r="C974" s="71"/>
      <c r="D974" s="28"/>
      <c r="E974" s="29"/>
      <c r="F974" s="56"/>
      <c r="G974" s="39"/>
      <c r="H974" s="51"/>
      <c r="I974" s="45"/>
      <c r="J974" s="17"/>
      <c r="K974" s="18" t="str">
        <f t="shared" si="16"/>
        <v xml:space="preserve"> </v>
      </c>
      <c r="L974" s="34"/>
      <c r="M974" s="82"/>
      <c r="N974" s="37"/>
    </row>
    <row r="975" spans="1:14" x14ac:dyDescent="0.3">
      <c r="A975" s="27"/>
      <c r="B975" s="41"/>
      <c r="C975" s="71"/>
      <c r="D975" s="28"/>
      <c r="E975" s="29"/>
      <c r="F975" s="56"/>
      <c r="G975" s="39"/>
      <c r="H975" s="51"/>
      <c r="I975" s="45"/>
      <c r="J975" s="17"/>
      <c r="K975" s="18" t="str">
        <f t="shared" si="16"/>
        <v xml:space="preserve"> </v>
      </c>
      <c r="L975" s="34"/>
      <c r="M975" s="82"/>
      <c r="N975" s="37"/>
    </row>
    <row r="976" spans="1:14" x14ac:dyDescent="0.3">
      <c r="A976" s="27"/>
      <c r="B976" s="41"/>
      <c r="C976" s="71"/>
      <c r="D976" s="28"/>
      <c r="E976" s="29"/>
      <c r="F976" s="56"/>
      <c r="G976" s="39"/>
      <c r="H976" s="51"/>
      <c r="I976" s="45"/>
      <c r="J976" s="17"/>
      <c r="K976" s="18" t="str">
        <f t="shared" si="16"/>
        <v xml:space="preserve"> </v>
      </c>
      <c r="L976" s="34"/>
      <c r="M976" s="82"/>
      <c r="N976" s="37"/>
    </row>
    <row r="977" spans="1:14" x14ac:dyDescent="0.3">
      <c r="A977" s="27"/>
      <c r="B977" s="41"/>
      <c r="C977" s="71"/>
      <c r="D977" s="28"/>
      <c r="E977" s="29"/>
      <c r="F977" s="56"/>
      <c r="G977" s="39"/>
      <c r="H977" s="51"/>
      <c r="I977" s="45"/>
      <c r="J977" s="17"/>
      <c r="K977" s="18" t="str">
        <f t="shared" si="16"/>
        <v xml:space="preserve"> </v>
      </c>
      <c r="L977" s="34"/>
      <c r="M977" s="82"/>
      <c r="N977" s="37"/>
    </row>
    <row r="978" spans="1:14" x14ac:dyDescent="0.3">
      <c r="A978" s="27"/>
      <c r="B978" s="41"/>
      <c r="C978" s="71"/>
      <c r="D978" s="28"/>
      <c r="E978" s="29"/>
      <c r="F978" s="56"/>
      <c r="G978" s="39"/>
      <c r="H978" s="51"/>
      <c r="I978" s="45"/>
      <c r="J978" s="17"/>
      <c r="K978" s="18" t="str">
        <f t="shared" si="16"/>
        <v xml:space="preserve"> </v>
      </c>
      <c r="L978" s="34"/>
      <c r="M978" s="82"/>
      <c r="N978" s="37"/>
    </row>
    <row r="979" spans="1:14" x14ac:dyDescent="0.3">
      <c r="A979" s="27"/>
      <c r="B979" s="41"/>
      <c r="C979" s="71"/>
      <c r="D979" s="28"/>
      <c r="E979" s="29"/>
      <c r="F979" s="56"/>
      <c r="G979" s="39"/>
      <c r="H979" s="51"/>
      <c r="I979" s="45"/>
      <c r="J979" s="17"/>
      <c r="K979" s="18" t="str">
        <f t="shared" si="16"/>
        <v xml:space="preserve"> </v>
      </c>
      <c r="L979" s="34"/>
      <c r="M979" s="82"/>
      <c r="N979" s="37"/>
    </row>
    <row r="980" spans="1:14" x14ac:dyDescent="0.3">
      <c r="A980" s="27"/>
      <c r="B980" s="41"/>
      <c r="C980" s="71"/>
      <c r="D980" s="28"/>
      <c r="E980" s="29"/>
      <c r="F980" s="56"/>
      <c r="G980" s="39"/>
      <c r="H980" s="51"/>
      <c r="I980" s="45"/>
      <c r="J980" s="17"/>
      <c r="K980" s="18" t="str">
        <f t="shared" si="16"/>
        <v xml:space="preserve"> </v>
      </c>
      <c r="L980" s="34"/>
      <c r="M980" s="82"/>
      <c r="N980" s="37"/>
    </row>
    <row r="981" spans="1:14" x14ac:dyDescent="0.3">
      <c r="A981" s="27"/>
      <c r="B981" s="41"/>
      <c r="C981" s="71"/>
      <c r="D981" s="28"/>
      <c r="E981" s="29"/>
      <c r="F981" s="56"/>
      <c r="G981" s="39"/>
      <c r="H981" s="51"/>
      <c r="I981" s="45"/>
      <c r="J981" s="17"/>
      <c r="K981" s="18" t="str">
        <f t="shared" si="16"/>
        <v xml:space="preserve"> </v>
      </c>
      <c r="L981" s="34"/>
      <c r="M981" s="82"/>
      <c r="N981" s="37"/>
    </row>
    <row r="982" spans="1:14" x14ac:dyDescent="0.3">
      <c r="A982" s="27"/>
      <c r="B982" s="41"/>
      <c r="C982" s="71"/>
      <c r="D982" s="28"/>
      <c r="E982" s="29"/>
      <c r="F982" s="56"/>
      <c r="G982" s="39"/>
      <c r="H982" s="51"/>
      <c r="I982" s="45"/>
      <c r="J982" s="17"/>
      <c r="K982" s="18" t="str">
        <f t="shared" si="16"/>
        <v xml:space="preserve"> </v>
      </c>
      <c r="L982" s="34"/>
      <c r="M982" s="82"/>
      <c r="N982" s="37"/>
    </row>
    <row r="983" spans="1:14" x14ac:dyDescent="0.3">
      <c r="A983" s="27"/>
      <c r="B983" s="41"/>
      <c r="C983" s="71"/>
      <c r="D983" s="28"/>
      <c r="E983" s="29"/>
      <c r="F983" s="56"/>
      <c r="G983" s="39"/>
      <c r="H983" s="51"/>
      <c r="I983" s="45"/>
      <c r="J983" s="17"/>
      <c r="K983" s="18" t="str">
        <f t="shared" si="16"/>
        <v xml:space="preserve"> </v>
      </c>
      <c r="L983" s="34"/>
      <c r="M983" s="82"/>
      <c r="N983" s="37"/>
    </row>
    <row r="984" spans="1:14" x14ac:dyDescent="0.3">
      <c r="A984" s="27"/>
      <c r="B984" s="41"/>
      <c r="C984" s="71"/>
      <c r="D984" s="28"/>
      <c r="E984" s="29"/>
      <c r="F984" s="56"/>
      <c r="G984" s="39"/>
      <c r="H984" s="51"/>
      <c r="I984" s="45"/>
      <c r="J984" s="17"/>
      <c r="K984" s="18" t="str">
        <f t="shared" si="16"/>
        <v xml:space="preserve"> </v>
      </c>
      <c r="L984" s="34"/>
      <c r="M984" s="82"/>
      <c r="N984" s="37"/>
    </row>
    <row r="985" spans="1:14" x14ac:dyDescent="0.3">
      <c r="A985" s="27"/>
      <c r="B985" s="41"/>
      <c r="C985" s="71"/>
      <c r="D985" s="28"/>
      <c r="E985" s="29"/>
      <c r="F985" s="56"/>
      <c r="G985" s="39"/>
      <c r="H985" s="51"/>
      <c r="I985" s="45"/>
      <c r="J985" s="17"/>
      <c r="K985" s="18" t="str">
        <f t="shared" si="16"/>
        <v xml:space="preserve"> </v>
      </c>
      <c r="L985" s="34"/>
      <c r="M985" s="82"/>
      <c r="N985" s="37"/>
    </row>
    <row r="986" spans="1:14" x14ac:dyDescent="0.3">
      <c r="A986" s="27"/>
      <c r="B986" s="41"/>
      <c r="C986" s="71"/>
      <c r="D986" s="28"/>
      <c r="E986" s="29"/>
      <c r="F986" s="56"/>
      <c r="G986" s="39"/>
      <c r="H986" s="51"/>
      <c r="I986" s="45"/>
      <c r="J986" s="17"/>
      <c r="K986" s="18" t="str">
        <f t="shared" si="16"/>
        <v xml:space="preserve"> </v>
      </c>
      <c r="L986" s="34"/>
      <c r="M986" s="82"/>
      <c r="N986" s="37"/>
    </row>
    <row r="987" spans="1:14" x14ac:dyDescent="0.3">
      <c r="A987" s="27"/>
      <c r="B987" s="41"/>
      <c r="C987" s="71"/>
      <c r="D987" s="28"/>
      <c r="E987" s="29"/>
      <c r="F987" s="56"/>
      <c r="G987" s="39"/>
      <c r="H987" s="51"/>
      <c r="I987" s="45"/>
      <c r="J987" s="17"/>
      <c r="K987" s="18" t="str">
        <f t="shared" si="16"/>
        <v xml:space="preserve"> </v>
      </c>
      <c r="L987" s="34"/>
      <c r="M987" s="82"/>
      <c r="N987" s="37"/>
    </row>
    <row r="988" spans="1:14" x14ac:dyDescent="0.3">
      <c r="A988" s="27"/>
      <c r="B988" s="41"/>
      <c r="C988" s="71"/>
      <c r="D988" s="28"/>
      <c r="E988" s="29"/>
      <c r="F988" s="56"/>
      <c r="G988" s="39"/>
      <c r="H988" s="51"/>
      <c r="I988" s="45"/>
      <c r="J988" s="17"/>
      <c r="K988" s="18" t="str">
        <f t="shared" si="16"/>
        <v xml:space="preserve"> </v>
      </c>
      <c r="L988" s="34"/>
      <c r="M988" s="82"/>
      <c r="N988" s="37"/>
    </row>
    <row r="989" spans="1:14" x14ac:dyDescent="0.3">
      <c r="A989" s="27"/>
      <c r="B989" s="41"/>
      <c r="C989" s="71"/>
      <c r="D989" s="28"/>
      <c r="E989" s="29"/>
      <c r="F989" s="56"/>
      <c r="G989" s="39"/>
      <c r="H989" s="51"/>
      <c r="I989" s="45"/>
      <c r="J989" s="17"/>
      <c r="K989" s="18" t="str">
        <f t="shared" si="16"/>
        <v xml:space="preserve"> </v>
      </c>
      <c r="L989" s="34"/>
      <c r="M989" s="82"/>
      <c r="N989" s="37"/>
    </row>
    <row r="990" spans="1:14" x14ac:dyDescent="0.3">
      <c r="A990" s="26"/>
      <c r="B990" s="41"/>
      <c r="C990" s="71"/>
      <c r="D990" s="28"/>
      <c r="E990" s="29"/>
      <c r="F990" s="56"/>
      <c r="G990" s="39"/>
      <c r="H990" s="51"/>
      <c r="I990" s="45"/>
      <c r="J990" s="17"/>
      <c r="K990" s="18" t="str">
        <f t="shared" si="16"/>
        <v xml:space="preserve"> </v>
      </c>
      <c r="L990" s="34"/>
      <c r="M990" s="82"/>
      <c r="N990" s="37"/>
    </row>
    <row r="991" spans="1:14" x14ac:dyDescent="0.3">
      <c r="A991" s="27"/>
      <c r="B991" s="41"/>
      <c r="C991" s="71"/>
      <c r="D991" s="28"/>
      <c r="E991" s="29"/>
      <c r="F991" s="56"/>
      <c r="G991" s="39"/>
      <c r="H991" s="51"/>
      <c r="I991" s="45"/>
      <c r="J991" s="17"/>
      <c r="K991" s="18" t="str">
        <f t="shared" si="16"/>
        <v xml:space="preserve"> </v>
      </c>
      <c r="L991" s="34"/>
      <c r="M991" s="82"/>
      <c r="N991" s="37"/>
    </row>
    <row r="992" spans="1:14" x14ac:dyDescent="0.3">
      <c r="A992" s="27"/>
      <c r="B992" s="41"/>
      <c r="C992" s="71"/>
      <c r="D992" s="28"/>
      <c r="E992" s="29"/>
      <c r="F992" s="56"/>
      <c r="G992" s="39"/>
      <c r="H992" s="51"/>
      <c r="I992" s="45"/>
      <c r="J992" s="17"/>
      <c r="K992" s="18" t="str">
        <f t="shared" si="16"/>
        <v xml:space="preserve"> </v>
      </c>
      <c r="L992" s="34"/>
      <c r="M992" s="82"/>
      <c r="N992" s="37"/>
    </row>
    <row r="993" spans="1:14" x14ac:dyDescent="0.3">
      <c r="A993" s="27"/>
      <c r="B993" s="41"/>
      <c r="C993" s="71"/>
      <c r="D993" s="28"/>
      <c r="E993" s="29"/>
      <c r="F993" s="56"/>
      <c r="G993" s="39"/>
      <c r="H993" s="51"/>
      <c r="I993" s="45"/>
      <c r="J993" s="17"/>
      <c r="K993" s="18" t="str">
        <f t="shared" si="16"/>
        <v xml:space="preserve"> </v>
      </c>
      <c r="L993" s="34"/>
      <c r="M993" s="82"/>
      <c r="N993" s="37"/>
    </row>
    <row r="994" spans="1:14" x14ac:dyDescent="0.3">
      <c r="A994" s="27"/>
      <c r="B994" s="41"/>
      <c r="C994" s="71"/>
      <c r="D994" s="28"/>
      <c r="E994" s="29"/>
      <c r="F994" s="56"/>
      <c r="G994" s="39"/>
      <c r="H994" s="51"/>
      <c r="I994" s="45"/>
      <c r="J994" s="17"/>
      <c r="K994" s="18" t="str">
        <f t="shared" si="16"/>
        <v xml:space="preserve"> </v>
      </c>
      <c r="L994" s="34"/>
      <c r="M994" s="82"/>
      <c r="N994" s="37"/>
    </row>
    <row r="995" spans="1:14" x14ac:dyDescent="0.3">
      <c r="A995" s="27"/>
      <c r="B995" s="41"/>
      <c r="C995" s="71"/>
      <c r="D995" s="28"/>
      <c r="E995" s="29"/>
      <c r="F995" s="56"/>
      <c r="G995" s="39"/>
      <c r="H995" s="51"/>
      <c r="I995" s="45"/>
      <c r="J995" s="17"/>
      <c r="K995" s="18" t="str">
        <f t="shared" si="16"/>
        <v xml:space="preserve"> </v>
      </c>
      <c r="L995" s="34"/>
      <c r="M995" s="82"/>
      <c r="N995" s="37"/>
    </row>
    <row r="996" spans="1:14" x14ac:dyDescent="0.3">
      <c r="A996" s="27"/>
      <c r="B996" s="41"/>
      <c r="C996" s="71"/>
      <c r="D996" s="28"/>
      <c r="E996" s="29"/>
      <c r="F996" s="56"/>
      <c r="G996" s="39"/>
      <c r="H996" s="51"/>
      <c r="I996" s="45"/>
      <c r="J996" s="17"/>
      <c r="K996" s="18" t="str">
        <f t="shared" si="16"/>
        <v xml:space="preserve"> </v>
      </c>
      <c r="L996" s="34"/>
      <c r="M996" s="82"/>
      <c r="N996" s="37"/>
    </row>
    <row r="997" spans="1:14" x14ac:dyDescent="0.3">
      <c r="A997" s="27"/>
      <c r="B997" s="41"/>
      <c r="C997" s="71"/>
      <c r="D997" s="28"/>
      <c r="E997" s="29"/>
      <c r="F997" s="56"/>
      <c r="G997" s="39"/>
      <c r="H997" s="51"/>
      <c r="I997" s="45"/>
      <c r="J997" s="17"/>
      <c r="K997" s="18" t="str">
        <f t="shared" si="16"/>
        <v xml:space="preserve"> </v>
      </c>
      <c r="L997" s="34"/>
      <c r="M997" s="82"/>
      <c r="N997" s="37"/>
    </row>
    <row r="998" spans="1:14" x14ac:dyDescent="0.3">
      <c r="A998" s="27"/>
      <c r="B998" s="41"/>
      <c r="C998" s="71"/>
      <c r="D998" s="28"/>
      <c r="E998" s="29"/>
      <c r="F998" s="56"/>
      <c r="G998" s="39"/>
      <c r="H998" s="51"/>
      <c r="I998" s="45"/>
      <c r="J998" s="17"/>
      <c r="K998" s="18" t="str">
        <f t="shared" si="16"/>
        <v xml:space="preserve"> </v>
      </c>
      <c r="L998" s="34"/>
      <c r="M998" s="82"/>
      <c r="N998" s="37"/>
    </row>
    <row r="999" spans="1:14" x14ac:dyDescent="0.3">
      <c r="A999" s="27"/>
      <c r="B999" s="41"/>
      <c r="C999" s="71"/>
      <c r="D999" s="28"/>
      <c r="E999" s="29"/>
      <c r="F999" s="56"/>
      <c r="G999" s="39"/>
      <c r="H999" s="51"/>
      <c r="I999" s="45"/>
      <c r="J999" s="17"/>
      <c r="K999" s="18" t="str">
        <f t="shared" si="16"/>
        <v xml:space="preserve"> </v>
      </c>
      <c r="L999" s="34"/>
      <c r="M999" s="82"/>
      <c r="N999" s="37"/>
    </row>
    <row r="1000" spans="1:14" x14ac:dyDescent="0.3">
      <c r="A1000" s="27"/>
      <c r="B1000" s="41"/>
      <c r="C1000" s="71"/>
      <c r="D1000" s="28"/>
      <c r="E1000" s="29"/>
      <c r="F1000" s="56"/>
      <c r="G1000" s="39"/>
      <c r="H1000" s="51"/>
      <c r="I1000" s="45"/>
      <c r="J1000" s="17"/>
      <c r="K1000" s="18" t="str">
        <f t="shared" si="16"/>
        <v xml:space="preserve"> </v>
      </c>
      <c r="L1000" s="34"/>
      <c r="M1000" s="82"/>
      <c r="N1000" s="37"/>
    </row>
    <row r="1001" spans="1:14" x14ac:dyDescent="0.3">
      <c r="A1001" s="27"/>
      <c r="B1001" s="41"/>
      <c r="C1001" s="71"/>
      <c r="D1001" s="28"/>
      <c r="E1001" s="29"/>
      <c r="F1001" s="56"/>
      <c r="G1001" s="39"/>
      <c r="H1001" s="51"/>
      <c r="I1001" s="45"/>
      <c r="J1001" s="17"/>
      <c r="K1001" s="18" t="str">
        <f t="shared" si="16"/>
        <v xml:space="preserve"> </v>
      </c>
      <c r="L1001" s="34"/>
      <c r="M1001" s="82"/>
      <c r="N1001" s="37"/>
    </row>
    <row r="1002" spans="1:14" x14ac:dyDescent="0.3">
      <c r="A1002" s="27"/>
      <c r="B1002" s="41"/>
      <c r="C1002" s="71"/>
      <c r="D1002" s="28"/>
      <c r="E1002" s="29"/>
      <c r="F1002" s="56"/>
      <c r="G1002" s="39"/>
      <c r="H1002" s="51"/>
      <c r="I1002" s="45"/>
      <c r="J1002" s="17"/>
      <c r="K1002" s="18" t="str">
        <f t="shared" si="16"/>
        <v xml:space="preserve"> </v>
      </c>
      <c r="L1002" s="34"/>
      <c r="M1002" s="82"/>
      <c r="N1002" s="37"/>
    </row>
    <row r="1003" spans="1:14" x14ac:dyDescent="0.3">
      <c r="A1003" s="27"/>
      <c r="B1003" s="41"/>
      <c r="C1003" s="71"/>
      <c r="D1003" s="28"/>
      <c r="E1003" s="29"/>
      <c r="F1003" s="56"/>
      <c r="G1003" s="39"/>
      <c r="H1003" s="51"/>
      <c r="I1003" s="45"/>
      <c r="J1003" s="17"/>
      <c r="K1003" s="18" t="str">
        <f t="shared" si="16"/>
        <v xml:space="preserve"> </v>
      </c>
      <c r="L1003" s="34"/>
      <c r="M1003" s="82"/>
      <c r="N1003" s="37"/>
    </row>
    <row r="1004" spans="1:14" x14ac:dyDescent="0.3">
      <c r="A1004" s="27"/>
      <c r="B1004" s="41"/>
      <c r="C1004" s="71"/>
      <c r="D1004" s="28"/>
      <c r="E1004" s="29"/>
      <c r="F1004" s="56"/>
      <c r="G1004" s="39"/>
      <c r="H1004" s="51"/>
      <c r="I1004" s="45"/>
      <c r="J1004" s="17"/>
      <c r="K1004" s="18" t="str">
        <f t="shared" si="16"/>
        <v xml:space="preserve"> </v>
      </c>
      <c r="L1004" s="34"/>
      <c r="M1004" s="82"/>
      <c r="N1004" s="37"/>
    </row>
    <row r="1005" spans="1:14" x14ac:dyDescent="0.3">
      <c r="A1005" s="27"/>
      <c r="B1005" s="41"/>
      <c r="C1005" s="71"/>
      <c r="D1005" s="28"/>
      <c r="E1005" s="29"/>
      <c r="F1005" s="56"/>
      <c r="G1005" s="39"/>
      <c r="H1005" s="51"/>
      <c r="I1005" s="45"/>
      <c r="J1005" s="17"/>
      <c r="K1005" s="18" t="str">
        <f t="shared" si="16"/>
        <v xml:space="preserve"> </v>
      </c>
      <c r="L1005" s="34"/>
      <c r="M1005" s="82"/>
      <c r="N1005" s="37"/>
    </row>
    <row r="1006" spans="1:14" x14ac:dyDescent="0.3">
      <c r="A1006" s="27"/>
      <c r="B1006" s="41"/>
      <c r="C1006" s="71"/>
      <c r="D1006" s="28"/>
      <c r="E1006" s="29"/>
      <c r="F1006" s="56"/>
      <c r="G1006" s="39"/>
      <c r="H1006" s="51"/>
      <c r="I1006" s="45"/>
      <c r="J1006" s="17"/>
      <c r="K1006" s="18" t="str">
        <f t="shared" si="16"/>
        <v xml:space="preserve"> </v>
      </c>
      <c r="L1006" s="34"/>
      <c r="M1006" s="82"/>
      <c r="N1006" s="37"/>
    </row>
    <row r="1007" spans="1:14" x14ac:dyDescent="0.3">
      <c r="A1007" s="27"/>
      <c r="B1007" s="41"/>
      <c r="C1007" s="71"/>
      <c r="D1007" s="28"/>
      <c r="E1007" s="29"/>
      <c r="F1007" s="56"/>
      <c r="G1007" s="39"/>
      <c r="H1007" s="51"/>
      <c r="I1007" s="45"/>
      <c r="J1007" s="17"/>
      <c r="K1007" s="18" t="str">
        <f t="shared" si="16"/>
        <v xml:space="preserve"> </v>
      </c>
      <c r="L1007" s="34"/>
      <c r="M1007" s="82"/>
      <c r="N1007" s="37"/>
    </row>
    <row r="1008" spans="1:14" x14ac:dyDescent="0.3">
      <c r="A1008" s="27"/>
      <c r="B1008" s="41"/>
      <c r="C1008" s="71"/>
      <c r="D1008" s="28"/>
      <c r="E1008" s="29"/>
      <c r="F1008" s="56"/>
      <c r="G1008" s="39"/>
      <c r="H1008" s="51"/>
      <c r="I1008" s="45"/>
      <c r="J1008" s="17"/>
      <c r="K1008" s="18" t="str">
        <f t="shared" si="16"/>
        <v xml:space="preserve"> </v>
      </c>
      <c r="L1008" s="34"/>
      <c r="M1008" s="82"/>
      <c r="N1008" s="37"/>
    </row>
    <row r="1009" spans="1:14" x14ac:dyDescent="0.3">
      <c r="A1009" s="27"/>
      <c r="B1009" s="41"/>
      <c r="C1009" s="71"/>
      <c r="D1009" s="28"/>
      <c r="E1009" s="29"/>
      <c r="F1009" s="56"/>
      <c r="G1009" s="39"/>
      <c r="H1009" s="51"/>
      <c r="I1009" s="45"/>
      <c r="J1009" s="17"/>
      <c r="K1009" s="18" t="str">
        <f t="shared" si="16"/>
        <v xml:space="preserve"> </v>
      </c>
      <c r="L1009" s="34"/>
      <c r="M1009" s="82"/>
      <c r="N1009" s="37"/>
    </row>
    <row r="1010" spans="1:14" x14ac:dyDescent="0.3">
      <c r="A1010" s="27"/>
      <c r="B1010" s="41"/>
      <c r="C1010" s="71"/>
      <c r="D1010" s="28"/>
      <c r="E1010" s="29"/>
      <c r="F1010" s="56"/>
      <c r="G1010" s="39"/>
      <c r="H1010" s="51"/>
      <c r="I1010" s="45"/>
      <c r="J1010" s="17"/>
      <c r="K1010" s="18" t="str">
        <f t="shared" si="16"/>
        <v xml:space="preserve"> </v>
      </c>
      <c r="L1010" s="34"/>
      <c r="M1010" s="82"/>
      <c r="N1010" s="37"/>
    </row>
    <row r="1011" spans="1:14" x14ac:dyDescent="0.3">
      <c r="A1011" s="27"/>
      <c r="B1011" s="41"/>
      <c r="C1011" s="71"/>
      <c r="D1011" s="28"/>
      <c r="E1011" s="29"/>
      <c r="F1011" s="56"/>
      <c r="G1011" s="39"/>
      <c r="H1011" s="51"/>
      <c r="I1011" s="45"/>
      <c r="J1011" s="17"/>
      <c r="K1011" s="18" t="str">
        <f t="shared" si="16"/>
        <v xml:space="preserve"> </v>
      </c>
      <c r="L1011" s="34"/>
      <c r="M1011" s="82"/>
      <c r="N1011" s="37"/>
    </row>
    <row r="1012" spans="1:14" x14ac:dyDescent="0.3">
      <c r="A1012" s="26"/>
      <c r="B1012" s="41"/>
      <c r="C1012" s="71"/>
      <c r="D1012" s="28"/>
      <c r="E1012" s="29"/>
      <c r="F1012" s="56"/>
      <c r="G1012" s="39"/>
      <c r="H1012" s="51"/>
      <c r="I1012" s="45"/>
      <c r="J1012" s="17"/>
      <c r="K1012" s="18" t="str">
        <f t="shared" si="16"/>
        <v xml:space="preserve"> </v>
      </c>
      <c r="L1012" s="34"/>
      <c r="M1012" s="82"/>
      <c r="N1012" s="37"/>
    </row>
    <row r="1013" spans="1:14" x14ac:dyDescent="0.3">
      <c r="A1013" s="27"/>
      <c r="B1013" s="41"/>
      <c r="C1013" s="71"/>
      <c r="D1013" s="28"/>
      <c r="E1013" s="29"/>
      <c r="F1013" s="56"/>
      <c r="G1013" s="39"/>
      <c r="H1013" s="51"/>
      <c r="I1013" s="45"/>
      <c r="J1013" s="17"/>
      <c r="K1013" s="18" t="str">
        <f t="shared" si="16"/>
        <v xml:space="preserve"> </v>
      </c>
      <c r="L1013" s="34"/>
      <c r="M1013" s="82"/>
      <c r="N1013" s="37"/>
    </row>
    <row r="1014" spans="1:14" x14ac:dyDescent="0.3">
      <c r="A1014" s="27"/>
      <c r="B1014" s="41"/>
      <c r="C1014" s="71"/>
      <c r="D1014" s="28"/>
      <c r="E1014" s="29"/>
      <c r="F1014" s="56"/>
      <c r="G1014" s="39"/>
      <c r="H1014" s="51"/>
      <c r="I1014" s="45"/>
      <c r="J1014" s="17"/>
      <c r="K1014" s="18" t="str">
        <f t="shared" si="16"/>
        <v xml:space="preserve"> </v>
      </c>
      <c r="L1014" s="34"/>
      <c r="M1014" s="82"/>
      <c r="N1014" s="37"/>
    </row>
    <row r="1015" spans="1:14" x14ac:dyDescent="0.3">
      <c r="A1015" s="27"/>
      <c r="B1015" s="41"/>
      <c r="C1015" s="71"/>
      <c r="D1015" s="28"/>
      <c r="E1015" s="29"/>
      <c r="F1015" s="56"/>
      <c r="G1015" s="39"/>
      <c r="H1015" s="51"/>
      <c r="I1015" s="45"/>
      <c r="J1015" s="17"/>
      <c r="K1015" s="18" t="str">
        <f t="shared" si="16"/>
        <v xml:space="preserve"> </v>
      </c>
      <c r="L1015" s="34"/>
      <c r="M1015" s="82"/>
      <c r="N1015" s="37"/>
    </row>
    <row r="1016" spans="1:14" x14ac:dyDescent="0.3">
      <c r="A1016" s="27"/>
      <c r="B1016" s="41"/>
      <c r="C1016" s="71"/>
      <c r="D1016" s="28"/>
      <c r="E1016" s="29"/>
      <c r="F1016" s="56"/>
      <c r="G1016" s="39"/>
      <c r="H1016" s="51"/>
      <c r="I1016" s="45"/>
      <c r="J1016" s="17"/>
      <c r="K1016" s="18" t="str">
        <f t="shared" si="16"/>
        <v xml:space="preserve"> </v>
      </c>
      <c r="L1016" s="34"/>
      <c r="M1016" s="82"/>
      <c r="N1016" s="37"/>
    </row>
    <row r="1017" spans="1:14" x14ac:dyDescent="0.3">
      <c r="A1017" s="27"/>
      <c r="B1017" s="41"/>
      <c r="C1017" s="71"/>
      <c r="D1017" s="28"/>
      <c r="E1017" s="29"/>
      <c r="F1017" s="56"/>
      <c r="G1017" s="39"/>
      <c r="H1017" s="51"/>
      <c r="I1017" s="45"/>
      <c r="J1017" s="17"/>
      <c r="K1017" s="18" t="str">
        <f t="shared" si="16"/>
        <v xml:space="preserve"> </v>
      </c>
      <c r="L1017" s="34"/>
      <c r="M1017" s="82"/>
      <c r="N1017" s="37"/>
    </row>
    <row r="1018" spans="1:14" x14ac:dyDescent="0.3">
      <c r="A1018" s="27"/>
      <c r="B1018" s="41"/>
      <c r="C1018" s="71"/>
      <c r="D1018" s="28"/>
      <c r="E1018" s="29"/>
      <c r="F1018" s="56"/>
      <c r="G1018" s="39"/>
      <c r="H1018" s="51"/>
      <c r="I1018" s="45"/>
      <c r="J1018" s="17"/>
      <c r="K1018" s="18" t="str">
        <f t="shared" ref="K1018:K1081" si="17">IF(I1018,IF(ISNUMBER(J1018),J1018*I1018," ")," ")</f>
        <v xml:space="preserve"> </v>
      </c>
      <c r="L1018" s="34"/>
      <c r="M1018" s="82"/>
      <c r="N1018" s="37"/>
    </row>
    <row r="1019" spans="1:14" x14ac:dyDescent="0.3">
      <c r="A1019" s="27"/>
      <c r="B1019" s="41"/>
      <c r="C1019" s="71"/>
      <c r="D1019" s="28"/>
      <c r="E1019" s="29"/>
      <c r="F1019" s="56"/>
      <c r="G1019" s="39"/>
      <c r="H1019" s="51"/>
      <c r="I1019" s="45"/>
      <c r="J1019" s="17"/>
      <c r="K1019" s="18" t="str">
        <f t="shared" si="17"/>
        <v xml:space="preserve"> </v>
      </c>
      <c r="L1019" s="34"/>
      <c r="M1019" s="82"/>
      <c r="N1019" s="37"/>
    </row>
    <row r="1020" spans="1:14" x14ac:dyDescent="0.3">
      <c r="A1020" s="27"/>
      <c r="B1020" s="41"/>
      <c r="C1020" s="71"/>
      <c r="D1020" s="28"/>
      <c r="E1020" s="29"/>
      <c r="F1020" s="56"/>
      <c r="G1020" s="39"/>
      <c r="H1020" s="51"/>
      <c r="I1020" s="45"/>
      <c r="J1020" s="17"/>
      <c r="K1020" s="18" t="str">
        <f t="shared" si="17"/>
        <v xml:space="preserve"> </v>
      </c>
      <c r="L1020" s="34"/>
      <c r="M1020" s="82"/>
      <c r="N1020" s="37"/>
    </row>
    <row r="1021" spans="1:14" x14ac:dyDescent="0.3">
      <c r="A1021" s="27"/>
      <c r="B1021" s="41"/>
      <c r="C1021" s="71"/>
      <c r="D1021" s="28"/>
      <c r="E1021" s="29"/>
      <c r="F1021" s="56"/>
      <c r="G1021" s="39"/>
      <c r="H1021" s="51"/>
      <c r="I1021" s="45"/>
      <c r="J1021" s="17"/>
      <c r="K1021" s="18" t="str">
        <f t="shared" si="17"/>
        <v xml:space="preserve"> </v>
      </c>
      <c r="L1021" s="34"/>
      <c r="M1021" s="82"/>
      <c r="N1021" s="37"/>
    </row>
    <row r="1022" spans="1:14" x14ac:dyDescent="0.3">
      <c r="A1022" s="27"/>
      <c r="B1022" s="41"/>
      <c r="C1022" s="71"/>
      <c r="D1022" s="28"/>
      <c r="E1022" s="29"/>
      <c r="F1022" s="56"/>
      <c r="G1022" s="39"/>
      <c r="H1022" s="51"/>
      <c r="I1022" s="45"/>
      <c r="J1022" s="17"/>
      <c r="K1022" s="18" t="str">
        <f t="shared" si="17"/>
        <v xml:space="preserve"> </v>
      </c>
      <c r="L1022" s="34"/>
      <c r="M1022" s="82"/>
      <c r="N1022" s="37"/>
    </row>
    <row r="1023" spans="1:14" x14ac:dyDescent="0.3">
      <c r="A1023" s="27"/>
      <c r="B1023" s="41"/>
      <c r="C1023" s="71"/>
      <c r="D1023" s="28"/>
      <c r="E1023" s="29"/>
      <c r="F1023" s="56"/>
      <c r="G1023" s="39"/>
      <c r="H1023" s="51"/>
      <c r="I1023" s="45"/>
      <c r="J1023" s="17"/>
      <c r="K1023" s="18" t="str">
        <f t="shared" si="17"/>
        <v xml:space="preserve"> </v>
      </c>
      <c r="L1023" s="34"/>
      <c r="M1023" s="82"/>
      <c r="N1023" s="37"/>
    </row>
    <row r="1024" spans="1:14" x14ac:dyDescent="0.3">
      <c r="A1024" s="27"/>
      <c r="B1024" s="41"/>
      <c r="C1024" s="71"/>
      <c r="D1024" s="28"/>
      <c r="E1024" s="29"/>
      <c r="F1024" s="56"/>
      <c r="G1024" s="39"/>
      <c r="H1024" s="51"/>
      <c r="I1024" s="45"/>
      <c r="J1024" s="17"/>
      <c r="K1024" s="18" t="str">
        <f t="shared" si="17"/>
        <v xml:space="preserve"> </v>
      </c>
      <c r="L1024" s="34"/>
      <c r="M1024" s="82"/>
      <c r="N1024" s="37"/>
    </row>
    <row r="1025" spans="1:14" x14ac:dyDescent="0.3">
      <c r="A1025" s="27"/>
      <c r="B1025" s="41"/>
      <c r="C1025" s="71"/>
      <c r="D1025" s="28"/>
      <c r="E1025" s="29"/>
      <c r="F1025" s="56"/>
      <c r="G1025" s="39"/>
      <c r="H1025" s="51"/>
      <c r="I1025" s="45"/>
      <c r="J1025" s="17"/>
      <c r="K1025" s="18" t="str">
        <f t="shared" si="17"/>
        <v xml:space="preserve"> </v>
      </c>
      <c r="L1025" s="34"/>
      <c r="M1025" s="82"/>
      <c r="N1025" s="37"/>
    </row>
    <row r="1026" spans="1:14" x14ac:dyDescent="0.3">
      <c r="A1026" s="27"/>
      <c r="B1026" s="41"/>
      <c r="C1026" s="71"/>
      <c r="D1026" s="28"/>
      <c r="E1026" s="29"/>
      <c r="F1026" s="56"/>
      <c r="G1026" s="39"/>
      <c r="H1026" s="51"/>
      <c r="I1026" s="45"/>
      <c r="J1026" s="17"/>
      <c r="K1026" s="18" t="str">
        <f t="shared" si="17"/>
        <v xml:space="preserve"> </v>
      </c>
      <c r="L1026" s="34"/>
      <c r="M1026" s="82"/>
      <c r="N1026" s="37"/>
    </row>
    <row r="1027" spans="1:14" x14ac:dyDescent="0.3">
      <c r="A1027" s="27"/>
      <c r="B1027" s="41"/>
      <c r="C1027" s="71"/>
      <c r="D1027" s="28"/>
      <c r="E1027" s="29"/>
      <c r="F1027" s="56"/>
      <c r="G1027" s="39"/>
      <c r="H1027" s="51"/>
      <c r="I1027" s="45"/>
      <c r="J1027" s="17"/>
      <c r="K1027" s="18" t="str">
        <f t="shared" si="17"/>
        <v xml:space="preserve"> </v>
      </c>
      <c r="L1027" s="34"/>
      <c r="M1027" s="82"/>
      <c r="N1027" s="37"/>
    </row>
    <row r="1028" spans="1:14" x14ac:dyDescent="0.3">
      <c r="A1028" s="27"/>
      <c r="B1028" s="41"/>
      <c r="C1028" s="71"/>
      <c r="D1028" s="28"/>
      <c r="E1028" s="29"/>
      <c r="F1028" s="56"/>
      <c r="G1028" s="39"/>
      <c r="H1028" s="51"/>
      <c r="I1028" s="45"/>
      <c r="J1028" s="17"/>
      <c r="K1028" s="18" t="str">
        <f t="shared" si="17"/>
        <v xml:space="preserve"> </v>
      </c>
      <c r="L1028" s="34"/>
      <c r="M1028" s="82"/>
      <c r="N1028" s="37"/>
    </row>
    <row r="1029" spans="1:14" x14ac:dyDescent="0.3">
      <c r="A1029" s="27"/>
      <c r="B1029" s="41"/>
      <c r="C1029" s="71"/>
      <c r="D1029" s="28"/>
      <c r="E1029" s="29"/>
      <c r="F1029" s="56"/>
      <c r="G1029" s="39"/>
      <c r="H1029" s="51"/>
      <c r="I1029" s="45"/>
      <c r="J1029" s="17"/>
      <c r="K1029" s="18" t="str">
        <f t="shared" si="17"/>
        <v xml:space="preserve"> </v>
      </c>
      <c r="L1029" s="34"/>
      <c r="M1029" s="82"/>
      <c r="N1029" s="37"/>
    </row>
    <row r="1030" spans="1:14" x14ac:dyDescent="0.3">
      <c r="A1030" s="27"/>
      <c r="B1030" s="41"/>
      <c r="C1030" s="71"/>
      <c r="D1030" s="28"/>
      <c r="E1030" s="29"/>
      <c r="F1030" s="56"/>
      <c r="G1030" s="39"/>
      <c r="H1030" s="51"/>
      <c r="I1030" s="45"/>
      <c r="J1030" s="17"/>
      <c r="K1030" s="18" t="str">
        <f t="shared" si="17"/>
        <v xml:space="preserve"> </v>
      </c>
      <c r="L1030" s="34"/>
      <c r="M1030" s="82"/>
      <c r="N1030" s="37"/>
    </row>
    <row r="1031" spans="1:14" x14ac:dyDescent="0.3">
      <c r="A1031" s="27"/>
      <c r="B1031" s="41"/>
      <c r="C1031" s="71"/>
      <c r="D1031" s="28"/>
      <c r="E1031" s="29"/>
      <c r="F1031" s="56"/>
      <c r="G1031" s="39"/>
      <c r="H1031" s="51"/>
      <c r="I1031" s="45"/>
      <c r="J1031" s="17"/>
      <c r="K1031" s="18" t="str">
        <f t="shared" si="17"/>
        <v xml:space="preserve"> </v>
      </c>
      <c r="L1031" s="34"/>
      <c r="M1031" s="82"/>
      <c r="N1031" s="37"/>
    </row>
    <row r="1032" spans="1:14" x14ac:dyDescent="0.3">
      <c r="A1032" s="27"/>
      <c r="B1032" s="41"/>
      <c r="C1032" s="71"/>
      <c r="D1032" s="28"/>
      <c r="E1032" s="29"/>
      <c r="F1032" s="56"/>
      <c r="G1032" s="39"/>
      <c r="H1032" s="51"/>
      <c r="I1032" s="45"/>
      <c r="J1032" s="17"/>
      <c r="K1032" s="18" t="str">
        <f t="shared" si="17"/>
        <v xml:space="preserve"> </v>
      </c>
      <c r="L1032" s="34"/>
      <c r="M1032" s="82"/>
      <c r="N1032" s="37"/>
    </row>
    <row r="1033" spans="1:14" x14ac:dyDescent="0.3">
      <c r="A1033" s="27"/>
      <c r="B1033" s="41"/>
      <c r="C1033" s="71"/>
      <c r="D1033" s="28"/>
      <c r="E1033" s="29"/>
      <c r="F1033" s="56"/>
      <c r="G1033" s="39"/>
      <c r="H1033" s="51"/>
      <c r="I1033" s="45"/>
      <c r="J1033" s="17"/>
      <c r="K1033" s="18" t="str">
        <f t="shared" si="17"/>
        <v xml:space="preserve"> </v>
      </c>
      <c r="L1033" s="34"/>
      <c r="M1033" s="82"/>
      <c r="N1033" s="37"/>
    </row>
    <row r="1034" spans="1:14" x14ac:dyDescent="0.3">
      <c r="A1034" s="26"/>
      <c r="B1034" s="41"/>
      <c r="C1034" s="71"/>
      <c r="D1034" s="28"/>
      <c r="E1034" s="29"/>
      <c r="F1034" s="56"/>
      <c r="G1034" s="39"/>
      <c r="H1034" s="51"/>
      <c r="I1034" s="45"/>
      <c r="J1034" s="17"/>
      <c r="K1034" s="18" t="str">
        <f t="shared" si="17"/>
        <v xml:space="preserve"> </v>
      </c>
      <c r="L1034" s="34"/>
      <c r="M1034" s="82"/>
      <c r="N1034" s="37"/>
    </row>
    <row r="1035" spans="1:14" x14ac:dyDescent="0.3">
      <c r="A1035" s="27"/>
      <c r="B1035" s="41"/>
      <c r="C1035" s="71"/>
      <c r="D1035" s="28"/>
      <c r="E1035" s="29"/>
      <c r="F1035" s="56"/>
      <c r="G1035" s="39"/>
      <c r="H1035" s="51"/>
      <c r="I1035" s="45"/>
      <c r="J1035" s="17"/>
      <c r="K1035" s="18" t="str">
        <f t="shared" si="17"/>
        <v xml:space="preserve"> </v>
      </c>
      <c r="L1035" s="34"/>
      <c r="M1035" s="82"/>
      <c r="N1035" s="37"/>
    </row>
    <row r="1036" spans="1:14" x14ac:dyDescent="0.3">
      <c r="A1036" s="27"/>
      <c r="B1036" s="41"/>
      <c r="C1036" s="71"/>
      <c r="D1036" s="28"/>
      <c r="E1036" s="29"/>
      <c r="F1036" s="56"/>
      <c r="G1036" s="39"/>
      <c r="H1036" s="51"/>
      <c r="I1036" s="45"/>
      <c r="J1036" s="17"/>
      <c r="K1036" s="18" t="str">
        <f t="shared" si="17"/>
        <v xml:space="preserve"> </v>
      </c>
      <c r="L1036" s="34"/>
      <c r="M1036" s="82"/>
      <c r="N1036" s="37"/>
    </row>
    <row r="1037" spans="1:14" x14ac:dyDescent="0.3">
      <c r="A1037" s="27"/>
      <c r="B1037" s="41"/>
      <c r="C1037" s="71"/>
      <c r="D1037" s="28"/>
      <c r="E1037" s="29"/>
      <c r="F1037" s="56"/>
      <c r="G1037" s="39"/>
      <c r="H1037" s="51"/>
      <c r="I1037" s="45"/>
      <c r="J1037" s="17"/>
      <c r="K1037" s="18" t="str">
        <f t="shared" si="17"/>
        <v xml:space="preserve"> </v>
      </c>
      <c r="L1037" s="34"/>
      <c r="M1037" s="82"/>
      <c r="N1037" s="37"/>
    </row>
    <row r="1038" spans="1:14" x14ac:dyDescent="0.3">
      <c r="A1038" s="27"/>
      <c r="B1038" s="41"/>
      <c r="C1038" s="71"/>
      <c r="D1038" s="28"/>
      <c r="E1038" s="29"/>
      <c r="F1038" s="56"/>
      <c r="G1038" s="39"/>
      <c r="H1038" s="51"/>
      <c r="I1038" s="45"/>
      <c r="J1038" s="17"/>
      <c r="K1038" s="18" t="str">
        <f t="shared" si="17"/>
        <v xml:space="preserve"> </v>
      </c>
      <c r="L1038" s="34"/>
      <c r="M1038" s="82"/>
      <c r="N1038" s="37"/>
    </row>
    <row r="1039" spans="1:14" x14ac:dyDescent="0.3">
      <c r="A1039" s="27"/>
      <c r="B1039" s="41"/>
      <c r="C1039" s="71"/>
      <c r="D1039" s="28"/>
      <c r="E1039" s="29"/>
      <c r="F1039" s="56"/>
      <c r="G1039" s="39"/>
      <c r="H1039" s="51"/>
      <c r="I1039" s="45"/>
      <c r="J1039" s="17"/>
      <c r="K1039" s="18" t="str">
        <f t="shared" si="17"/>
        <v xml:space="preserve"> </v>
      </c>
      <c r="L1039" s="34"/>
      <c r="M1039" s="82"/>
      <c r="N1039" s="37"/>
    </row>
    <row r="1040" spans="1:14" x14ac:dyDescent="0.3">
      <c r="A1040" s="27"/>
      <c r="B1040" s="41"/>
      <c r="C1040" s="71"/>
      <c r="D1040" s="28"/>
      <c r="E1040" s="29"/>
      <c r="F1040" s="56"/>
      <c r="G1040" s="39"/>
      <c r="H1040" s="51"/>
      <c r="I1040" s="45"/>
      <c r="J1040" s="17"/>
      <c r="K1040" s="18" t="str">
        <f t="shared" si="17"/>
        <v xml:space="preserve"> </v>
      </c>
      <c r="L1040" s="34"/>
      <c r="M1040" s="82"/>
      <c r="N1040" s="37"/>
    </row>
    <row r="1041" spans="1:14" x14ac:dyDescent="0.3">
      <c r="A1041" s="27"/>
      <c r="B1041" s="41"/>
      <c r="C1041" s="71"/>
      <c r="D1041" s="28"/>
      <c r="E1041" s="29"/>
      <c r="F1041" s="56"/>
      <c r="G1041" s="39"/>
      <c r="H1041" s="51"/>
      <c r="I1041" s="45"/>
      <c r="J1041" s="17"/>
      <c r="K1041" s="18" t="str">
        <f t="shared" si="17"/>
        <v xml:space="preserve"> </v>
      </c>
      <c r="L1041" s="34"/>
      <c r="M1041" s="82"/>
      <c r="N1041" s="37"/>
    </row>
    <row r="1042" spans="1:14" x14ac:dyDescent="0.3">
      <c r="A1042" s="27"/>
      <c r="B1042" s="41"/>
      <c r="C1042" s="71"/>
      <c r="D1042" s="28"/>
      <c r="E1042" s="29"/>
      <c r="F1042" s="56"/>
      <c r="G1042" s="39"/>
      <c r="H1042" s="51"/>
      <c r="I1042" s="45"/>
      <c r="J1042" s="17"/>
      <c r="K1042" s="18" t="str">
        <f t="shared" si="17"/>
        <v xml:space="preserve"> </v>
      </c>
      <c r="L1042" s="34"/>
      <c r="M1042" s="82"/>
      <c r="N1042" s="37"/>
    </row>
    <row r="1043" spans="1:14" x14ac:dyDescent="0.3">
      <c r="A1043" s="27"/>
      <c r="B1043" s="41"/>
      <c r="C1043" s="71"/>
      <c r="D1043" s="28"/>
      <c r="E1043" s="29"/>
      <c r="F1043" s="56"/>
      <c r="G1043" s="39"/>
      <c r="H1043" s="51"/>
      <c r="I1043" s="45"/>
      <c r="J1043" s="17"/>
      <c r="K1043" s="18" t="str">
        <f t="shared" si="17"/>
        <v xml:space="preserve"> </v>
      </c>
      <c r="L1043" s="34"/>
      <c r="M1043" s="82"/>
      <c r="N1043" s="37"/>
    </row>
    <row r="1044" spans="1:14" x14ac:dyDescent="0.3">
      <c r="A1044" s="27"/>
      <c r="B1044" s="41"/>
      <c r="C1044" s="71"/>
      <c r="D1044" s="28"/>
      <c r="E1044" s="29"/>
      <c r="F1044" s="56"/>
      <c r="G1044" s="39"/>
      <c r="H1044" s="51"/>
      <c r="I1044" s="45"/>
      <c r="J1044" s="17"/>
      <c r="K1044" s="18" t="str">
        <f t="shared" si="17"/>
        <v xml:space="preserve"> </v>
      </c>
      <c r="L1044" s="34"/>
      <c r="M1044" s="82"/>
      <c r="N1044" s="37"/>
    </row>
    <row r="1045" spans="1:14" x14ac:dyDescent="0.3">
      <c r="A1045" s="27"/>
      <c r="B1045" s="41"/>
      <c r="C1045" s="71"/>
      <c r="D1045" s="28"/>
      <c r="E1045" s="29"/>
      <c r="F1045" s="56"/>
      <c r="G1045" s="39"/>
      <c r="H1045" s="51"/>
      <c r="I1045" s="45"/>
      <c r="J1045" s="17"/>
      <c r="K1045" s="18" t="str">
        <f t="shared" si="17"/>
        <v xml:space="preserve"> </v>
      </c>
      <c r="L1045" s="34"/>
      <c r="M1045" s="82"/>
      <c r="N1045" s="37"/>
    </row>
    <row r="1046" spans="1:14" x14ac:dyDescent="0.3">
      <c r="A1046" s="27"/>
      <c r="B1046" s="41"/>
      <c r="C1046" s="71"/>
      <c r="D1046" s="28"/>
      <c r="E1046" s="29"/>
      <c r="F1046" s="56"/>
      <c r="G1046" s="39"/>
      <c r="H1046" s="51"/>
      <c r="I1046" s="45"/>
      <c r="J1046" s="17"/>
      <c r="K1046" s="18" t="str">
        <f t="shared" si="17"/>
        <v xml:space="preserve"> </v>
      </c>
      <c r="L1046" s="34"/>
      <c r="M1046" s="82"/>
      <c r="N1046" s="37"/>
    </row>
    <row r="1047" spans="1:14" x14ac:dyDescent="0.3">
      <c r="A1047" s="27"/>
      <c r="B1047" s="41"/>
      <c r="C1047" s="71"/>
      <c r="D1047" s="28"/>
      <c r="E1047" s="29"/>
      <c r="F1047" s="56"/>
      <c r="G1047" s="39"/>
      <c r="H1047" s="51"/>
      <c r="I1047" s="45"/>
      <c r="J1047" s="17"/>
      <c r="K1047" s="18" t="str">
        <f t="shared" si="17"/>
        <v xml:space="preserve"> </v>
      </c>
      <c r="L1047" s="34"/>
      <c r="M1047" s="82"/>
      <c r="N1047" s="37"/>
    </row>
    <row r="1048" spans="1:14" x14ac:dyDescent="0.3">
      <c r="A1048" s="27"/>
      <c r="B1048" s="41"/>
      <c r="C1048" s="71"/>
      <c r="D1048" s="28"/>
      <c r="E1048" s="29"/>
      <c r="F1048" s="56"/>
      <c r="G1048" s="39"/>
      <c r="H1048" s="51"/>
      <c r="I1048" s="45"/>
      <c r="J1048" s="17"/>
      <c r="K1048" s="18" t="str">
        <f t="shared" si="17"/>
        <v xml:space="preserve"> </v>
      </c>
      <c r="L1048" s="34"/>
      <c r="M1048" s="82"/>
      <c r="N1048" s="37"/>
    </row>
    <row r="1049" spans="1:14" x14ac:dyDescent="0.3">
      <c r="A1049" s="27"/>
      <c r="B1049" s="41"/>
      <c r="C1049" s="71"/>
      <c r="D1049" s="28"/>
      <c r="E1049" s="29"/>
      <c r="F1049" s="56"/>
      <c r="G1049" s="39"/>
      <c r="H1049" s="51"/>
      <c r="I1049" s="45"/>
      <c r="J1049" s="17"/>
      <c r="K1049" s="18" t="str">
        <f t="shared" si="17"/>
        <v xml:space="preserve"> </v>
      </c>
      <c r="L1049" s="34"/>
      <c r="M1049" s="82"/>
      <c r="N1049" s="37"/>
    </row>
    <row r="1050" spans="1:14" x14ac:dyDescent="0.3">
      <c r="A1050" s="27"/>
      <c r="B1050" s="41"/>
      <c r="C1050" s="71"/>
      <c r="D1050" s="28"/>
      <c r="E1050" s="29"/>
      <c r="F1050" s="56"/>
      <c r="G1050" s="39"/>
      <c r="H1050" s="51"/>
      <c r="I1050" s="45"/>
      <c r="J1050" s="17"/>
      <c r="K1050" s="18" t="str">
        <f t="shared" si="17"/>
        <v xml:space="preserve"> </v>
      </c>
      <c r="L1050" s="34"/>
      <c r="M1050" s="82"/>
      <c r="N1050" s="37"/>
    </row>
    <row r="1051" spans="1:14" x14ac:dyDescent="0.3">
      <c r="A1051" s="27"/>
      <c r="B1051" s="41"/>
      <c r="C1051" s="71"/>
      <c r="D1051" s="28"/>
      <c r="E1051" s="29"/>
      <c r="F1051" s="56"/>
      <c r="G1051" s="39"/>
      <c r="H1051" s="51"/>
      <c r="I1051" s="45"/>
      <c r="J1051" s="17"/>
      <c r="K1051" s="18" t="str">
        <f t="shared" si="17"/>
        <v xml:space="preserve"> </v>
      </c>
      <c r="L1051" s="34"/>
      <c r="M1051" s="82"/>
      <c r="N1051" s="37"/>
    </row>
    <row r="1052" spans="1:14" x14ac:dyDescent="0.3">
      <c r="A1052" s="27"/>
      <c r="B1052" s="41"/>
      <c r="C1052" s="71"/>
      <c r="D1052" s="28"/>
      <c r="E1052" s="29"/>
      <c r="F1052" s="56"/>
      <c r="G1052" s="39"/>
      <c r="H1052" s="51"/>
      <c r="I1052" s="45"/>
      <c r="J1052" s="17"/>
      <c r="K1052" s="18" t="str">
        <f t="shared" si="17"/>
        <v xml:space="preserve"> </v>
      </c>
      <c r="L1052" s="34"/>
      <c r="M1052" s="82"/>
      <c r="N1052" s="37"/>
    </row>
    <row r="1053" spans="1:14" x14ac:dyDescent="0.3">
      <c r="A1053" s="27"/>
      <c r="B1053" s="41"/>
      <c r="C1053" s="71"/>
      <c r="D1053" s="28"/>
      <c r="E1053" s="29"/>
      <c r="F1053" s="56"/>
      <c r="G1053" s="39"/>
      <c r="H1053" s="51"/>
      <c r="I1053" s="45"/>
      <c r="J1053" s="17"/>
      <c r="K1053" s="18" t="str">
        <f t="shared" si="17"/>
        <v xml:space="preserve"> </v>
      </c>
      <c r="L1053" s="34"/>
      <c r="M1053" s="82"/>
      <c r="N1053" s="37"/>
    </row>
    <row r="1054" spans="1:14" x14ac:dyDescent="0.3">
      <c r="A1054" s="27"/>
      <c r="B1054" s="41"/>
      <c r="C1054" s="71"/>
      <c r="D1054" s="28"/>
      <c r="E1054" s="29"/>
      <c r="F1054" s="56"/>
      <c r="G1054" s="39"/>
      <c r="H1054" s="51"/>
      <c r="I1054" s="45"/>
      <c r="J1054" s="17"/>
      <c r="K1054" s="18" t="str">
        <f t="shared" si="17"/>
        <v xml:space="preserve"> </v>
      </c>
      <c r="L1054" s="34"/>
      <c r="M1054" s="82"/>
      <c r="N1054" s="37"/>
    </row>
    <row r="1055" spans="1:14" x14ac:dyDescent="0.3">
      <c r="A1055" s="27"/>
      <c r="B1055" s="41"/>
      <c r="C1055" s="71"/>
      <c r="D1055" s="28"/>
      <c r="E1055" s="29"/>
      <c r="F1055" s="56"/>
      <c r="G1055" s="39"/>
      <c r="H1055" s="51"/>
      <c r="I1055" s="45"/>
      <c r="J1055" s="17"/>
      <c r="K1055" s="18" t="str">
        <f t="shared" si="17"/>
        <v xml:space="preserve"> </v>
      </c>
      <c r="L1055" s="34"/>
      <c r="M1055" s="82"/>
      <c r="N1055" s="37"/>
    </row>
    <row r="1056" spans="1:14" x14ac:dyDescent="0.3">
      <c r="A1056" s="26"/>
      <c r="B1056" s="41"/>
      <c r="C1056" s="71"/>
      <c r="D1056" s="28"/>
      <c r="E1056" s="29"/>
      <c r="F1056" s="56"/>
      <c r="G1056" s="39"/>
      <c r="H1056" s="51"/>
      <c r="I1056" s="45"/>
      <c r="J1056" s="17"/>
      <c r="K1056" s="18" t="str">
        <f t="shared" si="17"/>
        <v xml:space="preserve"> </v>
      </c>
      <c r="L1056" s="34"/>
      <c r="M1056" s="82"/>
      <c r="N1056" s="37"/>
    </row>
    <row r="1057" spans="1:14" x14ac:dyDescent="0.3">
      <c r="A1057" s="27"/>
      <c r="B1057" s="41"/>
      <c r="C1057" s="71"/>
      <c r="D1057" s="28"/>
      <c r="E1057" s="29"/>
      <c r="F1057" s="56"/>
      <c r="G1057" s="39"/>
      <c r="H1057" s="51"/>
      <c r="I1057" s="45"/>
      <c r="J1057" s="17"/>
      <c r="K1057" s="18" t="str">
        <f t="shared" si="17"/>
        <v xml:space="preserve"> </v>
      </c>
      <c r="L1057" s="34"/>
      <c r="M1057" s="82"/>
      <c r="N1057" s="37"/>
    </row>
    <row r="1058" spans="1:14" x14ac:dyDescent="0.3">
      <c r="A1058" s="27"/>
      <c r="B1058" s="41"/>
      <c r="C1058" s="71"/>
      <c r="D1058" s="28"/>
      <c r="E1058" s="29"/>
      <c r="F1058" s="56"/>
      <c r="G1058" s="39"/>
      <c r="H1058" s="51"/>
      <c r="I1058" s="45"/>
      <c r="J1058" s="17"/>
      <c r="K1058" s="18" t="str">
        <f t="shared" si="17"/>
        <v xml:space="preserve"> </v>
      </c>
      <c r="L1058" s="34"/>
      <c r="M1058" s="82"/>
      <c r="N1058" s="37"/>
    </row>
    <row r="1059" spans="1:14" x14ac:dyDescent="0.3">
      <c r="A1059" s="27"/>
      <c r="B1059" s="41"/>
      <c r="C1059" s="71"/>
      <c r="D1059" s="28"/>
      <c r="E1059" s="29"/>
      <c r="F1059" s="56"/>
      <c r="G1059" s="39"/>
      <c r="H1059" s="51"/>
      <c r="I1059" s="45"/>
      <c r="J1059" s="17"/>
      <c r="K1059" s="18" t="str">
        <f t="shared" si="17"/>
        <v xml:space="preserve"> </v>
      </c>
      <c r="L1059" s="34"/>
      <c r="M1059" s="82"/>
      <c r="N1059" s="37"/>
    </row>
    <row r="1060" spans="1:14" x14ac:dyDescent="0.3">
      <c r="A1060" s="27"/>
      <c r="B1060" s="41"/>
      <c r="C1060" s="71"/>
      <c r="D1060" s="28"/>
      <c r="E1060" s="29"/>
      <c r="F1060" s="56"/>
      <c r="G1060" s="39"/>
      <c r="H1060" s="51"/>
      <c r="I1060" s="45"/>
      <c r="J1060" s="17"/>
      <c r="K1060" s="18" t="str">
        <f t="shared" si="17"/>
        <v xml:space="preserve"> </v>
      </c>
      <c r="L1060" s="34"/>
      <c r="M1060" s="82"/>
      <c r="N1060" s="37"/>
    </row>
    <row r="1061" spans="1:14" x14ac:dyDescent="0.3">
      <c r="A1061" s="27"/>
      <c r="B1061" s="41"/>
      <c r="C1061" s="71"/>
      <c r="D1061" s="28"/>
      <c r="E1061" s="29"/>
      <c r="F1061" s="56"/>
      <c r="G1061" s="39"/>
      <c r="H1061" s="51"/>
      <c r="I1061" s="45"/>
      <c r="J1061" s="17"/>
      <c r="K1061" s="18" t="str">
        <f t="shared" si="17"/>
        <v xml:space="preserve"> </v>
      </c>
      <c r="L1061" s="34"/>
      <c r="M1061" s="82"/>
      <c r="N1061" s="37"/>
    </row>
    <row r="1062" spans="1:14" x14ac:dyDescent="0.3">
      <c r="A1062" s="27"/>
      <c r="B1062" s="41"/>
      <c r="C1062" s="71"/>
      <c r="D1062" s="28"/>
      <c r="E1062" s="29"/>
      <c r="F1062" s="56"/>
      <c r="G1062" s="39"/>
      <c r="H1062" s="51"/>
      <c r="I1062" s="45"/>
      <c r="J1062" s="17"/>
      <c r="K1062" s="18" t="str">
        <f t="shared" si="17"/>
        <v xml:space="preserve"> </v>
      </c>
      <c r="L1062" s="34"/>
      <c r="M1062" s="82"/>
      <c r="N1062" s="37"/>
    </row>
    <row r="1063" spans="1:14" x14ac:dyDescent="0.3">
      <c r="A1063" s="27"/>
      <c r="B1063" s="41"/>
      <c r="C1063" s="71"/>
      <c r="D1063" s="28"/>
      <c r="E1063" s="29"/>
      <c r="F1063" s="56"/>
      <c r="G1063" s="39"/>
      <c r="H1063" s="51"/>
      <c r="I1063" s="45"/>
      <c r="J1063" s="17"/>
      <c r="K1063" s="18" t="str">
        <f t="shared" si="17"/>
        <v xml:space="preserve"> </v>
      </c>
      <c r="L1063" s="34"/>
      <c r="M1063" s="82"/>
      <c r="N1063" s="37"/>
    </row>
    <row r="1064" spans="1:14" x14ac:dyDescent="0.3">
      <c r="A1064" s="27"/>
      <c r="B1064" s="41"/>
      <c r="C1064" s="71"/>
      <c r="D1064" s="28"/>
      <c r="E1064" s="29"/>
      <c r="F1064" s="56"/>
      <c r="G1064" s="39"/>
      <c r="H1064" s="51"/>
      <c r="I1064" s="45"/>
      <c r="J1064" s="17"/>
      <c r="K1064" s="18" t="str">
        <f t="shared" si="17"/>
        <v xml:space="preserve"> </v>
      </c>
      <c r="L1064" s="34"/>
      <c r="M1064" s="82"/>
      <c r="N1064" s="37"/>
    </row>
    <row r="1065" spans="1:14" x14ac:dyDescent="0.3">
      <c r="A1065" s="27"/>
      <c r="B1065" s="41"/>
      <c r="C1065" s="71"/>
      <c r="D1065" s="28"/>
      <c r="E1065" s="29"/>
      <c r="F1065" s="56"/>
      <c r="G1065" s="39"/>
      <c r="H1065" s="51"/>
      <c r="I1065" s="45"/>
      <c r="J1065" s="17"/>
      <c r="K1065" s="18" t="str">
        <f t="shared" si="17"/>
        <v xml:space="preserve"> </v>
      </c>
      <c r="L1065" s="34"/>
      <c r="M1065" s="82"/>
      <c r="N1065" s="37"/>
    </row>
    <row r="1066" spans="1:14" x14ac:dyDescent="0.3">
      <c r="A1066" s="27"/>
      <c r="B1066" s="41"/>
      <c r="C1066" s="71"/>
      <c r="D1066" s="28"/>
      <c r="E1066" s="29"/>
      <c r="F1066" s="56"/>
      <c r="G1066" s="39"/>
      <c r="H1066" s="51"/>
      <c r="I1066" s="45"/>
      <c r="J1066" s="17"/>
      <c r="K1066" s="18" t="str">
        <f t="shared" si="17"/>
        <v xml:space="preserve"> </v>
      </c>
      <c r="L1066" s="34"/>
      <c r="M1066" s="82"/>
      <c r="N1066" s="37"/>
    </row>
    <row r="1067" spans="1:14" x14ac:dyDescent="0.3">
      <c r="A1067" s="27"/>
      <c r="B1067" s="41"/>
      <c r="C1067" s="71"/>
      <c r="D1067" s="28"/>
      <c r="E1067" s="29"/>
      <c r="F1067" s="56"/>
      <c r="G1067" s="39"/>
      <c r="H1067" s="51"/>
      <c r="I1067" s="45"/>
      <c r="J1067" s="17"/>
      <c r="K1067" s="18" t="str">
        <f t="shared" si="17"/>
        <v xml:space="preserve"> </v>
      </c>
      <c r="L1067" s="34"/>
      <c r="M1067" s="82"/>
      <c r="N1067" s="37"/>
    </row>
    <row r="1068" spans="1:14" x14ac:dyDescent="0.3">
      <c r="A1068" s="27"/>
      <c r="B1068" s="41"/>
      <c r="C1068" s="71"/>
      <c r="D1068" s="28"/>
      <c r="E1068" s="29"/>
      <c r="F1068" s="56"/>
      <c r="G1068" s="39"/>
      <c r="H1068" s="51"/>
      <c r="I1068" s="45"/>
      <c r="J1068" s="17"/>
      <c r="K1068" s="18" t="str">
        <f t="shared" si="17"/>
        <v xml:space="preserve"> </v>
      </c>
      <c r="L1068" s="34"/>
      <c r="M1068" s="82"/>
      <c r="N1068" s="37"/>
    </row>
    <row r="1069" spans="1:14" x14ac:dyDescent="0.3">
      <c r="A1069" s="27"/>
      <c r="B1069" s="41"/>
      <c r="C1069" s="71"/>
      <c r="D1069" s="28"/>
      <c r="E1069" s="29"/>
      <c r="F1069" s="56"/>
      <c r="G1069" s="39"/>
      <c r="H1069" s="51"/>
      <c r="I1069" s="45"/>
      <c r="J1069" s="17"/>
      <c r="K1069" s="18" t="str">
        <f t="shared" si="17"/>
        <v xml:space="preserve"> </v>
      </c>
      <c r="L1069" s="34"/>
      <c r="M1069" s="82"/>
      <c r="N1069" s="37"/>
    </row>
    <row r="1070" spans="1:14" x14ac:dyDescent="0.3">
      <c r="A1070" s="27"/>
      <c r="B1070" s="41"/>
      <c r="C1070" s="71"/>
      <c r="D1070" s="28"/>
      <c r="E1070" s="29"/>
      <c r="F1070" s="56"/>
      <c r="G1070" s="39"/>
      <c r="H1070" s="51"/>
      <c r="I1070" s="45"/>
      <c r="J1070" s="17"/>
      <c r="K1070" s="18" t="str">
        <f t="shared" si="17"/>
        <v xml:space="preserve"> </v>
      </c>
      <c r="L1070" s="34"/>
      <c r="M1070" s="82"/>
      <c r="N1070" s="37"/>
    </row>
    <row r="1071" spans="1:14" x14ac:dyDescent="0.3">
      <c r="A1071" s="27"/>
      <c r="B1071" s="41"/>
      <c r="C1071" s="71"/>
      <c r="D1071" s="28"/>
      <c r="E1071" s="29"/>
      <c r="F1071" s="56"/>
      <c r="G1071" s="39"/>
      <c r="H1071" s="51"/>
      <c r="I1071" s="45"/>
      <c r="J1071" s="17"/>
      <c r="K1071" s="18" t="str">
        <f t="shared" si="17"/>
        <v xml:space="preserve"> </v>
      </c>
      <c r="L1071" s="34"/>
      <c r="M1071" s="82"/>
      <c r="N1071" s="37"/>
    </row>
    <row r="1072" spans="1:14" x14ac:dyDescent="0.3">
      <c r="A1072" s="27"/>
      <c r="B1072" s="41"/>
      <c r="C1072" s="71"/>
      <c r="D1072" s="28"/>
      <c r="E1072" s="29"/>
      <c r="F1072" s="56"/>
      <c r="G1072" s="39"/>
      <c r="H1072" s="51"/>
      <c r="I1072" s="45"/>
      <c r="J1072" s="17"/>
      <c r="K1072" s="18" t="str">
        <f t="shared" si="17"/>
        <v xml:space="preserve"> </v>
      </c>
      <c r="L1072" s="34"/>
      <c r="M1072" s="82"/>
      <c r="N1072" s="37"/>
    </row>
    <row r="1073" spans="1:14" x14ac:dyDescent="0.3">
      <c r="A1073" s="27"/>
      <c r="B1073" s="41"/>
      <c r="C1073" s="71"/>
      <c r="D1073" s="28"/>
      <c r="E1073" s="29"/>
      <c r="F1073" s="56"/>
      <c r="G1073" s="39"/>
      <c r="H1073" s="51"/>
      <c r="I1073" s="45"/>
      <c r="J1073" s="17"/>
      <c r="K1073" s="18" t="str">
        <f t="shared" si="17"/>
        <v xml:space="preserve"> </v>
      </c>
      <c r="L1073" s="34"/>
      <c r="M1073" s="82"/>
      <c r="N1073" s="37"/>
    </row>
    <row r="1074" spans="1:14" x14ac:dyDescent="0.3">
      <c r="A1074" s="27"/>
      <c r="B1074" s="41"/>
      <c r="C1074" s="71"/>
      <c r="D1074" s="28"/>
      <c r="E1074" s="29"/>
      <c r="F1074" s="56"/>
      <c r="G1074" s="39"/>
      <c r="H1074" s="51"/>
      <c r="I1074" s="45"/>
      <c r="J1074" s="17"/>
      <c r="K1074" s="18" t="str">
        <f t="shared" si="17"/>
        <v xml:space="preserve"> </v>
      </c>
      <c r="L1074" s="34"/>
      <c r="M1074" s="82"/>
      <c r="N1074" s="37"/>
    </row>
    <row r="1075" spans="1:14" x14ac:dyDescent="0.3">
      <c r="A1075" s="27"/>
      <c r="B1075" s="41"/>
      <c r="C1075" s="71"/>
      <c r="D1075" s="28"/>
      <c r="E1075" s="29"/>
      <c r="F1075" s="56"/>
      <c r="G1075" s="39"/>
      <c r="H1075" s="51"/>
      <c r="I1075" s="45"/>
      <c r="J1075" s="17"/>
      <c r="K1075" s="18" t="str">
        <f t="shared" si="17"/>
        <v xml:space="preserve"> </v>
      </c>
      <c r="L1075" s="34"/>
      <c r="M1075" s="82"/>
      <c r="N1075" s="37"/>
    </row>
    <row r="1076" spans="1:14" x14ac:dyDescent="0.3">
      <c r="A1076" s="27"/>
      <c r="B1076" s="41"/>
      <c r="C1076" s="71"/>
      <c r="D1076" s="28"/>
      <c r="E1076" s="29"/>
      <c r="F1076" s="56"/>
      <c r="G1076" s="39"/>
      <c r="H1076" s="51"/>
      <c r="I1076" s="45"/>
      <c r="J1076" s="17"/>
      <c r="K1076" s="18" t="str">
        <f t="shared" si="17"/>
        <v xml:space="preserve"> </v>
      </c>
      <c r="L1076" s="34"/>
      <c r="M1076" s="82"/>
      <c r="N1076" s="37"/>
    </row>
    <row r="1077" spans="1:14" x14ac:dyDescent="0.3">
      <c r="A1077" s="27"/>
      <c r="B1077" s="41"/>
      <c r="C1077" s="71"/>
      <c r="D1077" s="28"/>
      <c r="E1077" s="29"/>
      <c r="F1077" s="56"/>
      <c r="G1077" s="39"/>
      <c r="H1077" s="51"/>
      <c r="I1077" s="45"/>
      <c r="J1077" s="17"/>
      <c r="K1077" s="18" t="str">
        <f t="shared" si="17"/>
        <v xml:space="preserve"> </v>
      </c>
      <c r="L1077" s="34"/>
      <c r="M1077" s="82"/>
      <c r="N1077" s="37"/>
    </row>
    <row r="1078" spans="1:14" x14ac:dyDescent="0.3">
      <c r="A1078" s="26"/>
      <c r="B1078" s="41"/>
      <c r="C1078" s="71"/>
      <c r="D1078" s="28"/>
      <c r="E1078" s="29"/>
      <c r="F1078" s="56"/>
      <c r="G1078" s="39"/>
      <c r="H1078" s="51"/>
      <c r="I1078" s="45"/>
      <c r="J1078" s="17"/>
      <c r="K1078" s="18" t="str">
        <f t="shared" si="17"/>
        <v xml:space="preserve"> </v>
      </c>
      <c r="L1078" s="34"/>
      <c r="M1078" s="82"/>
      <c r="N1078" s="37"/>
    </row>
    <row r="1079" spans="1:14" x14ac:dyDescent="0.3">
      <c r="A1079" s="27"/>
      <c r="B1079" s="41"/>
      <c r="C1079" s="71"/>
      <c r="D1079" s="28"/>
      <c r="E1079" s="29"/>
      <c r="F1079" s="56"/>
      <c r="G1079" s="39"/>
      <c r="H1079" s="51"/>
      <c r="I1079" s="45"/>
      <c r="J1079" s="17"/>
      <c r="K1079" s="18" t="str">
        <f t="shared" si="17"/>
        <v xml:space="preserve"> </v>
      </c>
      <c r="L1079" s="34"/>
      <c r="M1079" s="82"/>
      <c r="N1079" s="37"/>
    </row>
    <row r="1080" spans="1:14" x14ac:dyDescent="0.3">
      <c r="A1080" s="27"/>
      <c r="B1080" s="41"/>
      <c r="C1080" s="71"/>
      <c r="D1080" s="28"/>
      <c r="E1080" s="29"/>
      <c r="F1080" s="56"/>
      <c r="G1080" s="39"/>
      <c r="H1080" s="51"/>
      <c r="I1080" s="45"/>
      <c r="J1080" s="17"/>
      <c r="K1080" s="18" t="str">
        <f t="shared" si="17"/>
        <v xml:space="preserve"> </v>
      </c>
      <c r="L1080" s="34"/>
      <c r="M1080" s="82"/>
      <c r="N1080" s="37"/>
    </row>
    <row r="1081" spans="1:14" x14ac:dyDescent="0.3">
      <c r="A1081" s="27"/>
      <c r="B1081" s="41"/>
      <c r="C1081" s="71"/>
      <c r="D1081" s="28"/>
      <c r="E1081" s="29"/>
      <c r="F1081" s="56"/>
      <c r="G1081" s="39"/>
      <c r="H1081" s="51"/>
      <c r="I1081" s="45"/>
      <c r="J1081" s="17"/>
      <c r="K1081" s="18" t="str">
        <f t="shared" si="17"/>
        <v xml:space="preserve"> </v>
      </c>
      <c r="L1081" s="34"/>
      <c r="M1081" s="82"/>
      <c r="N1081" s="37"/>
    </row>
    <row r="1082" spans="1:14" x14ac:dyDescent="0.3">
      <c r="A1082" s="27"/>
      <c r="B1082" s="41"/>
      <c r="C1082" s="71"/>
      <c r="D1082" s="28"/>
      <c r="E1082" s="29"/>
      <c r="F1082" s="56"/>
      <c r="G1082" s="39"/>
      <c r="H1082" s="51"/>
      <c r="I1082" s="45"/>
      <c r="J1082" s="17"/>
      <c r="K1082" s="18" t="str">
        <f t="shared" ref="K1082:K1145" si="18">IF(I1082,IF(ISNUMBER(J1082),J1082*I1082," ")," ")</f>
        <v xml:space="preserve"> </v>
      </c>
      <c r="L1082" s="34"/>
      <c r="M1082" s="82"/>
      <c r="N1082" s="37"/>
    </row>
    <row r="1083" spans="1:14" x14ac:dyDescent="0.3">
      <c r="A1083" s="27"/>
      <c r="B1083" s="41"/>
      <c r="C1083" s="71"/>
      <c r="D1083" s="28"/>
      <c r="E1083" s="29"/>
      <c r="F1083" s="56"/>
      <c r="G1083" s="39"/>
      <c r="H1083" s="51"/>
      <c r="I1083" s="45"/>
      <c r="J1083" s="17"/>
      <c r="K1083" s="18" t="str">
        <f t="shared" si="18"/>
        <v xml:space="preserve"> </v>
      </c>
      <c r="L1083" s="34"/>
      <c r="M1083" s="82"/>
      <c r="N1083" s="37"/>
    </row>
    <row r="1084" spans="1:14" x14ac:dyDescent="0.3">
      <c r="A1084" s="27"/>
      <c r="B1084" s="41"/>
      <c r="C1084" s="71"/>
      <c r="D1084" s="28"/>
      <c r="E1084" s="29"/>
      <c r="F1084" s="56"/>
      <c r="G1084" s="39"/>
      <c r="H1084" s="51"/>
      <c r="I1084" s="45"/>
      <c r="J1084" s="17"/>
      <c r="K1084" s="18" t="str">
        <f t="shared" si="18"/>
        <v xml:space="preserve"> </v>
      </c>
      <c r="L1084" s="34"/>
      <c r="M1084" s="82"/>
      <c r="N1084" s="37"/>
    </row>
    <row r="1085" spans="1:14" x14ac:dyDescent="0.3">
      <c r="A1085" s="27"/>
      <c r="B1085" s="41"/>
      <c r="C1085" s="71"/>
      <c r="D1085" s="28"/>
      <c r="E1085" s="29"/>
      <c r="F1085" s="56"/>
      <c r="G1085" s="39"/>
      <c r="H1085" s="51"/>
      <c r="I1085" s="45"/>
      <c r="J1085" s="17"/>
      <c r="K1085" s="18" t="str">
        <f t="shared" si="18"/>
        <v xml:space="preserve"> </v>
      </c>
      <c r="L1085" s="34"/>
      <c r="M1085" s="82"/>
      <c r="N1085" s="37"/>
    </row>
    <row r="1086" spans="1:14" x14ac:dyDescent="0.3">
      <c r="A1086" s="27"/>
      <c r="B1086" s="41"/>
      <c r="C1086" s="71"/>
      <c r="D1086" s="28"/>
      <c r="E1086" s="29"/>
      <c r="F1086" s="56"/>
      <c r="G1086" s="39"/>
      <c r="H1086" s="51"/>
      <c r="I1086" s="45"/>
      <c r="J1086" s="17"/>
      <c r="K1086" s="18" t="str">
        <f t="shared" si="18"/>
        <v xml:space="preserve"> </v>
      </c>
      <c r="L1086" s="34"/>
      <c r="M1086" s="82"/>
      <c r="N1086" s="37"/>
    </row>
    <row r="1087" spans="1:14" x14ac:dyDescent="0.3">
      <c r="A1087" s="27"/>
      <c r="B1087" s="41"/>
      <c r="C1087" s="71"/>
      <c r="D1087" s="28"/>
      <c r="E1087" s="29"/>
      <c r="F1087" s="56"/>
      <c r="G1087" s="39"/>
      <c r="H1087" s="51"/>
      <c r="I1087" s="45"/>
      <c r="J1087" s="17"/>
      <c r="K1087" s="18" t="str">
        <f t="shared" si="18"/>
        <v xml:space="preserve"> </v>
      </c>
      <c r="L1087" s="34"/>
      <c r="M1087" s="82"/>
      <c r="N1087" s="37"/>
    </row>
    <row r="1088" spans="1:14" x14ac:dyDescent="0.3">
      <c r="A1088" s="27"/>
      <c r="B1088" s="41"/>
      <c r="C1088" s="71"/>
      <c r="D1088" s="28"/>
      <c r="E1088" s="29"/>
      <c r="F1088" s="56"/>
      <c r="G1088" s="39"/>
      <c r="H1088" s="51"/>
      <c r="I1088" s="45"/>
      <c r="J1088" s="17"/>
      <c r="K1088" s="18" t="str">
        <f t="shared" si="18"/>
        <v xml:space="preserve"> </v>
      </c>
      <c r="L1088" s="34"/>
      <c r="M1088" s="82"/>
      <c r="N1088" s="37"/>
    </row>
    <row r="1089" spans="1:14" x14ac:dyDescent="0.3">
      <c r="A1089" s="27"/>
      <c r="B1089" s="41"/>
      <c r="C1089" s="71"/>
      <c r="D1089" s="28"/>
      <c r="E1089" s="29"/>
      <c r="F1089" s="56"/>
      <c r="G1089" s="39"/>
      <c r="H1089" s="51"/>
      <c r="I1089" s="45"/>
      <c r="J1089" s="17"/>
      <c r="K1089" s="18" t="str">
        <f t="shared" si="18"/>
        <v xml:space="preserve"> </v>
      </c>
      <c r="L1089" s="34"/>
      <c r="M1089" s="82"/>
      <c r="N1089" s="37"/>
    </row>
    <row r="1090" spans="1:14" x14ac:dyDescent="0.3">
      <c r="A1090" s="27"/>
      <c r="B1090" s="41"/>
      <c r="C1090" s="71"/>
      <c r="D1090" s="28"/>
      <c r="E1090" s="29"/>
      <c r="F1090" s="56"/>
      <c r="G1090" s="39"/>
      <c r="H1090" s="51"/>
      <c r="I1090" s="45"/>
      <c r="J1090" s="17"/>
      <c r="K1090" s="18" t="str">
        <f t="shared" si="18"/>
        <v xml:space="preserve"> </v>
      </c>
      <c r="L1090" s="34"/>
      <c r="M1090" s="82"/>
      <c r="N1090" s="37"/>
    </row>
    <row r="1091" spans="1:14" x14ac:dyDescent="0.3">
      <c r="A1091" s="27"/>
      <c r="B1091" s="41"/>
      <c r="C1091" s="71"/>
      <c r="D1091" s="28"/>
      <c r="E1091" s="29"/>
      <c r="F1091" s="56"/>
      <c r="G1091" s="39"/>
      <c r="H1091" s="51"/>
      <c r="I1091" s="45"/>
      <c r="J1091" s="17"/>
      <c r="K1091" s="18" t="str">
        <f t="shared" si="18"/>
        <v xml:space="preserve"> </v>
      </c>
      <c r="L1091" s="34"/>
      <c r="M1091" s="82"/>
      <c r="N1091" s="37"/>
    </row>
    <row r="1092" spans="1:14" x14ac:dyDescent="0.3">
      <c r="A1092" s="27"/>
      <c r="B1092" s="41"/>
      <c r="C1092" s="71"/>
      <c r="D1092" s="28"/>
      <c r="E1092" s="29"/>
      <c r="F1092" s="56"/>
      <c r="G1092" s="39"/>
      <c r="H1092" s="51"/>
      <c r="I1092" s="45"/>
      <c r="J1092" s="17"/>
      <c r="K1092" s="18" t="str">
        <f t="shared" si="18"/>
        <v xml:space="preserve"> </v>
      </c>
      <c r="L1092" s="34"/>
      <c r="M1092" s="82"/>
      <c r="N1092" s="37"/>
    </row>
    <row r="1093" spans="1:14" x14ac:dyDescent="0.3">
      <c r="A1093" s="27"/>
      <c r="B1093" s="41"/>
      <c r="C1093" s="71"/>
      <c r="D1093" s="28"/>
      <c r="E1093" s="29"/>
      <c r="F1093" s="56"/>
      <c r="G1093" s="39"/>
      <c r="H1093" s="51"/>
      <c r="I1093" s="45"/>
      <c r="J1093" s="17"/>
      <c r="K1093" s="18" t="str">
        <f t="shared" si="18"/>
        <v xml:space="preserve"> </v>
      </c>
      <c r="L1093" s="34"/>
      <c r="M1093" s="82"/>
      <c r="N1093" s="37"/>
    </row>
    <row r="1094" spans="1:14" x14ac:dyDescent="0.3">
      <c r="A1094" s="27"/>
      <c r="B1094" s="41"/>
      <c r="C1094" s="71"/>
      <c r="D1094" s="28"/>
      <c r="E1094" s="29"/>
      <c r="F1094" s="56"/>
      <c r="G1094" s="39"/>
      <c r="H1094" s="51"/>
      <c r="I1094" s="45"/>
      <c r="J1094" s="17"/>
      <c r="K1094" s="18" t="str">
        <f t="shared" si="18"/>
        <v xml:space="preserve"> </v>
      </c>
      <c r="L1094" s="34"/>
      <c r="M1094" s="82"/>
      <c r="N1094" s="37"/>
    </row>
    <row r="1095" spans="1:14" x14ac:dyDescent="0.3">
      <c r="A1095" s="27"/>
      <c r="B1095" s="41"/>
      <c r="C1095" s="71"/>
      <c r="D1095" s="28"/>
      <c r="E1095" s="29"/>
      <c r="F1095" s="56"/>
      <c r="G1095" s="39"/>
      <c r="H1095" s="51"/>
      <c r="I1095" s="45"/>
      <c r="J1095" s="17"/>
      <c r="K1095" s="18" t="str">
        <f t="shared" si="18"/>
        <v xml:space="preserve"> </v>
      </c>
      <c r="L1095" s="34"/>
      <c r="M1095" s="82"/>
      <c r="N1095" s="37"/>
    </row>
    <row r="1096" spans="1:14" x14ac:dyDescent="0.3">
      <c r="A1096" s="27"/>
      <c r="B1096" s="41"/>
      <c r="C1096" s="71"/>
      <c r="D1096" s="28"/>
      <c r="E1096" s="29"/>
      <c r="F1096" s="56"/>
      <c r="G1096" s="39"/>
      <c r="H1096" s="51"/>
      <c r="I1096" s="45"/>
      <c r="J1096" s="17"/>
      <c r="K1096" s="18" t="str">
        <f t="shared" si="18"/>
        <v xml:space="preserve"> </v>
      </c>
      <c r="L1096" s="34"/>
      <c r="M1096" s="82"/>
      <c r="N1096" s="37"/>
    </row>
    <row r="1097" spans="1:14" x14ac:dyDescent="0.3">
      <c r="A1097" s="27"/>
      <c r="B1097" s="41"/>
      <c r="C1097" s="71"/>
      <c r="D1097" s="28"/>
      <c r="E1097" s="29"/>
      <c r="F1097" s="56"/>
      <c r="G1097" s="39"/>
      <c r="H1097" s="51"/>
      <c r="I1097" s="45"/>
      <c r="J1097" s="17"/>
      <c r="K1097" s="18" t="str">
        <f t="shared" si="18"/>
        <v xml:space="preserve"> </v>
      </c>
      <c r="L1097" s="34"/>
      <c r="M1097" s="82"/>
      <c r="N1097" s="37"/>
    </row>
    <row r="1098" spans="1:14" x14ac:dyDescent="0.3">
      <c r="A1098" s="27"/>
      <c r="B1098" s="41"/>
      <c r="C1098" s="71"/>
      <c r="D1098" s="28"/>
      <c r="E1098" s="29"/>
      <c r="F1098" s="56"/>
      <c r="G1098" s="39"/>
      <c r="H1098" s="51"/>
      <c r="I1098" s="45"/>
      <c r="J1098" s="17"/>
      <c r="K1098" s="18" t="str">
        <f t="shared" si="18"/>
        <v xml:space="preserve"> </v>
      </c>
      <c r="L1098" s="34"/>
      <c r="M1098" s="82"/>
      <c r="N1098" s="37"/>
    </row>
    <row r="1099" spans="1:14" x14ac:dyDescent="0.3">
      <c r="A1099" s="27"/>
      <c r="B1099" s="41"/>
      <c r="C1099" s="71"/>
      <c r="D1099" s="28"/>
      <c r="E1099" s="29"/>
      <c r="F1099" s="56"/>
      <c r="G1099" s="39"/>
      <c r="H1099" s="51"/>
      <c r="I1099" s="45"/>
      <c r="J1099" s="17"/>
      <c r="K1099" s="18" t="str">
        <f t="shared" si="18"/>
        <v xml:space="preserve"> </v>
      </c>
      <c r="L1099" s="34"/>
      <c r="M1099" s="82"/>
      <c r="N1099" s="37"/>
    </row>
    <row r="1100" spans="1:14" x14ac:dyDescent="0.3">
      <c r="A1100" s="26"/>
      <c r="B1100" s="41"/>
      <c r="C1100" s="71"/>
      <c r="D1100" s="28"/>
      <c r="E1100" s="29"/>
      <c r="F1100" s="56"/>
      <c r="G1100" s="39"/>
      <c r="H1100" s="51"/>
      <c r="I1100" s="45"/>
      <c r="J1100" s="17"/>
      <c r="K1100" s="18" t="str">
        <f t="shared" si="18"/>
        <v xml:space="preserve"> </v>
      </c>
      <c r="L1100" s="34"/>
      <c r="M1100" s="82"/>
      <c r="N1100" s="37"/>
    </row>
    <row r="1101" spans="1:14" x14ac:dyDescent="0.3">
      <c r="A1101" s="27"/>
      <c r="B1101" s="41"/>
      <c r="C1101" s="71"/>
      <c r="D1101" s="28"/>
      <c r="E1101" s="29"/>
      <c r="F1101" s="56"/>
      <c r="G1101" s="39"/>
      <c r="H1101" s="51"/>
      <c r="I1101" s="45"/>
      <c r="J1101" s="17"/>
      <c r="K1101" s="18" t="str">
        <f t="shared" si="18"/>
        <v xml:space="preserve"> </v>
      </c>
      <c r="L1101" s="34"/>
      <c r="M1101" s="82"/>
      <c r="N1101" s="37"/>
    </row>
    <row r="1102" spans="1:14" x14ac:dyDescent="0.3">
      <c r="A1102" s="27"/>
      <c r="B1102" s="41"/>
      <c r="C1102" s="71"/>
      <c r="D1102" s="28"/>
      <c r="E1102" s="29"/>
      <c r="F1102" s="56"/>
      <c r="G1102" s="39"/>
      <c r="H1102" s="51"/>
      <c r="I1102" s="45"/>
      <c r="J1102" s="17"/>
      <c r="K1102" s="18" t="str">
        <f t="shared" si="18"/>
        <v xml:space="preserve"> </v>
      </c>
      <c r="L1102" s="34"/>
      <c r="M1102" s="82"/>
      <c r="N1102" s="37"/>
    </row>
    <row r="1103" spans="1:14" x14ac:dyDescent="0.3">
      <c r="A1103" s="27"/>
      <c r="B1103" s="41"/>
      <c r="C1103" s="71"/>
      <c r="D1103" s="28"/>
      <c r="E1103" s="29"/>
      <c r="F1103" s="56"/>
      <c r="G1103" s="39"/>
      <c r="H1103" s="51"/>
      <c r="I1103" s="45"/>
      <c r="J1103" s="17"/>
      <c r="K1103" s="18" t="str">
        <f t="shared" si="18"/>
        <v xml:space="preserve"> </v>
      </c>
      <c r="L1103" s="34"/>
      <c r="M1103" s="82"/>
      <c r="N1103" s="37"/>
    </row>
    <row r="1104" spans="1:14" x14ac:dyDescent="0.3">
      <c r="A1104" s="27"/>
      <c r="B1104" s="41"/>
      <c r="C1104" s="71"/>
      <c r="D1104" s="28"/>
      <c r="E1104" s="29"/>
      <c r="F1104" s="56"/>
      <c r="G1104" s="39"/>
      <c r="H1104" s="51"/>
      <c r="I1104" s="45"/>
      <c r="J1104" s="17"/>
      <c r="K1104" s="18" t="str">
        <f t="shared" si="18"/>
        <v xml:space="preserve"> </v>
      </c>
      <c r="L1104" s="34"/>
      <c r="M1104" s="82"/>
      <c r="N1104" s="37"/>
    </row>
    <row r="1105" spans="1:14" x14ac:dyDescent="0.3">
      <c r="A1105" s="27"/>
      <c r="B1105" s="41"/>
      <c r="C1105" s="71"/>
      <c r="D1105" s="28"/>
      <c r="E1105" s="29"/>
      <c r="F1105" s="56"/>
      <c r="G1105" s="39"/>
      <c r="H1105" s="51"/>
      <c r="I1105" s="45"/>
      <c r="J1105" s="17"/>
      <c r="K1105" s="18" t="str">
        <f t="shared" si="18"/>
        <v xml:space="preserve"> </v>
      </c>
      <c r="L1105" s="34"/>
      <c r="M1105" s="82"/>
      <c r="N1105" s="37"/>
    </row>
    <row r="1106" spans="1:14" x14ac:dyDescent="0.3">
      <c r="A1106" s="27"/>
      <c r="B1106" s="41"/>
      <c r="C1106" s="71"/>
      <c r="D1106" s="28"/>
      <c r="E1106" s="29"/>
      <c r="F1106" s="56"/>
      <c r="G1106" s="39"/>
      <c r="H1106" s="51"/>
      <c r="I1106" s="45"/>
      <c r="J1106" s="17"/>
      <c r="K1106" s="18" t="str">
        <f t="shared" si="18"/>
        <v xml:space="preserve"> </v>
      </c>
      <c r="L1106" s="34"/>
      <c r="M1106" s="82"/>
      <c r="N1106" s="37"/>
    </row>
    <row r="1107" spans="1:14" x14ac:dyDescent="0.3">
      <c r="A1107" s="27"/>
      <c r="B1107" s="41"/>
      <c r="C1107" s="71"/>
      <c r="D1107" s="28"/>
      <c r="E1107" s="29"/>
      <c r="F1107" s="56"/>
      <c r="G1107" s="39"/>
      <c r="H1107" s="51"/>
      <c r="I1107" s="45"/>
      <c r="J1107" s="17"/>
      <c r="K1107" s="18" t="str">
        <f t="shared" si="18"/>
        <v xml:space="preserve"> </v>
      </c>
      <c r="L1107" s="34"/>
      <c r="M1107" s="82"/>
      <c r="N1107" s="37"/>
    </row>
    <row r="1108" spans="1:14" x14ac:dyDescent="0.3">
      <c r="A1108" s="27"/>
      <c r="B1108" s="41"/>
      <c r="C1108" s="71"/>
      <c r="D1108" s="28"/>
      <c r="E1108" s="29"/>
      <c r="F1108" s="56"/>
      <c r="G1108" s="39"/>
      <c r="H1108" s="51"/>
      <c r="I1108" s="45"/>
      <c r="J1108" s="17"/>
      <c r="K1108" s="18" t="str">
        <f t="shared" si="18"/>
        <v xml:space="preserve"> </v>
      </c>
      <c r="L1108" s="34"/>
      <c r="M1108" s="82"/>
      <c r="N1108" s="37"/>
    </row>
    <row r="1109" spans="1:14" x14ac:dyDescent="0.3">
      <c r="A1109" s="27"/>
      <c r="B1109" s="41"/>
      <c r="C1109" s="71"/>
      <c r="D1109" s="28"/>
      <c r="E1109" s="29"/>
      <c r="F1109" s="56"/>
      <c r="G1109" s="39"/>
      <c r="H1109" s="51"/>
      <c r="I1109" s="45"/>
      <c r="J1109" s="17"/>
      <c r="K1109" s="18" t="str">
        <f t="shared" si="18"/>
        <v xml:space="preserve"> </v>
      </c>
      <c r="L1109" s="34"/>
      <c r="M1109" s="82"/>
      <c r="N1109" s="37"/>
    </row>
    <row r="1110" spans="1:14" x14ac:dyDescent="0.3">
      <c r="A1110" s="27"/>
      <c r="B1110" s="41"/>
      <c r="C1110" s="71"/>
      <c r="D1110" s="28"/>
      <c r="E1110" s="29"/>
      <c r="F1110" s="56"/>
      <c r="G1110" s="39"/>
      <c r="H1110" s="51"/>
      <c r="I1110" s="45"/>
      <c r="J1110" s="17"/>
      <c r="K1110" s="18" t="str">
        <f t="shared" si="18"/>
        <v xml:space="preserve"> </v>
      </c>
      <c r="L1110" s="34"/>
      <c r="M1110" s="82"/>
      <c r="N1110" s="37"/>
    </row>
    <row r="1111" spans="1:14" x14ac:dyDescent="0.3">
      <c r="A1111" s="27"/>
      <c r="B1111" s="41"/>
      <c r="C1111" s="71"/>
      <c r="D1111" s="28"/>
      <c r="E1111" s="29"/>
      <c r="F1111" s="56"/>
      <c r="G1111" s="39"/>
      <c r="H1111" s="51"/>
      <c r="I1111" s="45"/>
      <c r="J1111" s="17"/>
      <c r="K1111" s="18" t="str">
        <f t="shared" si="18"/>
        <v xml:space="preserve"> </v>
      </c>
      <c r="L1111" s="34"/>
      <c r="M1111" s="82"/>
      <c r="N1111" s="37"/>
    </row>
    <row r="1112" spans="1:14" x14ac:dyDescent="0.3">
      <c r="A1112" s="27"/>
      <c r="B1112" s="41"/>
      <c r="C1112" s="71"/>
      <c r="D1112" s="28"/>
      <c r="E1112" s="29"/>
      <c r="F1112" s="56"/>
      <c r="G1112" s="39"/>
      <c r="H1112" s="51"/>
      <c r="I1112" s="45"/>
      <c r="J1112" s="17"/>
      <c r="K1112" s="18" t="str">
        <f t="shared" si="18"/>
        <v xml:space="preserve"> </v>
      </c>
      <c r="L1112" s="34"/>
      <c r="M1112" s="82"/>
      <c r="N1112" s="37"/>
    </row>
    <row r="1113" spans="1:14" x14ac:dyDescent="0.3">
      <c r="A1113" s="27"/>
      <c r="B1113" s="41"/>
      <c r="C1113" s="71"/>
      <c r="D1113" s="28"/>
      <c r="E1113" s="29"/>
      <c r="F1113" s="56"/>
      <c r="G1113" s="39"/>
      <c r="H1113" s="51"/>
      <c r="I1113" s="45"/>
      <c r="J1113" s="17"/>
      <c r="K1113" s="18" t="str">
        <f t="shared" si="18"/>
        <v xml:space="preserve"> </v>
      </c>
      <c r="L1113" s="34"/>
      <c r="M1113" s="82"/>
      <c r="N1113" s="37"/>
    </row>
    <row r="1114" spans="1:14" x14ac:dyDescent="0.3">
      <c r="A1114" s="27"/>
      <c r="B1114" s="41"/>
      <c r="C1114" s="71"/>
      <c r="D1114" s="28"/>
      <c r="E1114" s="29"/>
      <c r="F1114" s="56"/>
      <c r="G1114" s="39"/>
      <c r="H1114" s="51"/>
      <c r="I1114" s="45"/>
      <c r="J1114" s="17"/>
      <c r="K1114" s="18" t="str">
        <f t="shared" si="18"/>
        <v xml:space="preserve"> </v>
      </c>
      <c r="L1114" s="34"/>
      <c r="M1114" s="82"/>
      <c r="N1114" s="37"/>
    </row>
    <row r="1115" spans="1:14" x14ac:dyDescent="0.3">
      <c r="A1115" s="27"/>
      <c r="B1115" s="41"/>
      <c r="C1115" s="71"/>
      <c r="D1115" s="28"/>
      <c r="E1115" s="29"/>
      <c r="F1115" s="56"/>
      <c r="G1115" s="39"/>
      <c r="H1115" s="51"/>
      <c r="I1115" s="45"/>
      <c r="J1115" s="17"/>
      <c r="K1115" s="18" t="str">
        <f t="shared" si="18"/>
        <v xml:space="preserve"> </v>
      </c>
      <c r="L1115" s="34"/>
      <c r="M1115" s="82"/>
      <c r="N1115" s="37"/>
    </row>
    <row r="1116" spans="1:14" x14ac:dyDescent="0.3">
      <c r="A1116" s="27"/>
      <c r="B1116" s="41"/>
      <c r="C1116" s="71"/>
      <c r="D1116" s="28"/>
      <c r="E1116" s="29"/>
      <c r="F1116" s="56"/>
      <c r="G1116" s="39"/>
      <c r="H1116" s="51"/>
      <c r="I1116" s="45"/>
      <c r="J1116" s="17"/>
      <c r="K1116" s="18" t="str">
        <f t="shared" si="18"/>
        <v xml:space="preserve"> </v>
      </c>
      <c r="L1116" s="34"/>
      <c r="M1116" s="82"/>
      <c r="N1116" s="37"/>
    </row>
    <row r="1117" spans="1:14" x14ac:dyDescent="0.3">
      <c r="A1117" s="27"/>
      <c r="B1117" s="41"/>
      <c r="C1117" s="71"/>
      <c r="D1117" s="28"/>
      <c r="E1117" s="29"/>
      <c r="F1117" s="56"/>
      <c r="G1117" s="39"/>
      <c r="H1117" s="51"/>
      <c r="I1117" s="45"/>
      <c r="J1117" s="17"/>
      <c r="K1117" s="18" t="str">
        <f t="shared" si="18"/>
        <v xml:space="preserve"> </v>
      </c>
      <c r="L1117" s="34"/>
      <c r="M1117" s="82"/>
      <c r="N1117" s="37"/>
    </row>
    <row r="1118" spans="1:14" x14ac:dyDescent="0.3">
      <c r="A1118" s="27"/>
      <c r="B1118" s="41"/>
      <c r="C1118" s="71"/>
      <c r="D1118" s="28"/>
      <c r="E1118" s="29"/>
      <c r="F1118" s="56"/>
      <c r="G1118" s="39"/>
      <c r="H1118" s="51"/>
      <c r="I1118" s="45"/>
      <c r="J1118" s="17"/>
      <c r="K1118" s="18" t="str">
        <f t="shared" si="18"/>
        <v xml:space="preserve"> </v>
      </c>
      <c r="L1118" s="34"/>
      <c r="M1118" s="82"/>
      <c r="N1118" s="37"/>
    </row>
    <row r="1119" spans="1:14" x14ac:dyDescent="0.3">
      <c r="A1119" s="27"/>
      <c r="B1119" s="41"/>
      <c r="C1119" s="71"/>
      <c r="D1119" s="28"/>
      <c r="E1119" s="29"/>
      <c r="F1119" s="56"/>
      <c r="G1119" s="39"/>
      <c r="H1119" s="51"/>
      <c r="I1119" s="45"/>
      <c r="J1119" s="17"/>
      <c r="K1119" s="18" t="str">
        <f t="shared" si="18"/>
        <v xml:space="preserve"> </v>
      </c>
      <c r="L1119" s="34"/>
      <c r="M1119" s="82"/>
      <c r="N1119" s="37"/>
    </row>
    <row r="1120" spans="1:14" x14ac:dyDescent="0.3">
      <c r="A1120" s="27"/>
      <c r="B1120" s="41"/>
      <c r="C1120" s="71"/>
      <c r="D1120" s="28"/>
      <c r="E1120" s="29"/>
      <c r="F1120" s="56"/>
      <c r="G1120" s="39"/>
      <c r="H1120" s="51"/>
      <c r="I1120" s="45"/>
      <c r="J1120" s="17"/>
      <c r="K1120" s="18" t="str">
        <f t="shared" si="18"/>
        <v xml:space="preserve"> </v>
      </c>
      <c r="L1120" s="34"/>
      <c r="M1120" s="82"/>
      <c r="N1120" s="37"/>
    </row>
    <row r="1121" spans="1:14" x14ac:dyDescent="0.3">
      <c r="A1121" s="27"/>
      <c r="B1121" s="41"/>
      <c r="C1121" s="71"/>
      <c r="D1121" s="28"/>
      <c r="E1121" s="29"/>
      <c r="F1121" s="56"/>
      <c r="G1121" s="39"/>
      <c r="H1121" s="51"/>
      <c r="I1121" s="45"/>
      <c r="J1121" s="17"/>
      <c r="K1121" s="18" t="str">
        <f t="shared" si="18"/>
        <v xml:space="preserve"> </v>
      </c>
      <c r="L1121" s="34"/>
      <c r="M1121" s="82"/>
      <c r="N1121" s="37"/>
    </row>
    <row r="1122" spans="1:14" x14ac:dyDescent="0.3">
      <c r="A1122" s="26"/>
      <c r="B1122" s="41"/>
      <c r="C1122" s="71"/>
      <c r="D1122" s="28"/>
      <c r="E1122" s="29"/>
      <c r="F1122" s="56"/>
      <c r="G1122" s="39"/>
      <c r="H1122" s="51"/>
      <c r="I1122" s="45"/>
      <c r="J1122" s="17"/>
      <c r="K1122" s="18" t="str">
        <f t="shared" si="18"/>
        <v xml:space="preserve"> </v>
      </c>
      <c r="L1122" s="34"/>
      <c r="M1122" s="82"/>
      <c r="N1122" s="37"/>
    </row>
    <row r="1123" spans="1:14" x14ac:dyDescent="0.3">
      <c r="A1123" s="27"/>
      <c r="B1123" s="41"/>
      <c r="C1123" s="71"/>
      <c r="D1123" s="28"/>
      <c r="E1123" s="29"/>
      <c r="F1123" s="56"/>
      <c r="G1123" s="39"/>
      <c r="H1123" s="51"/>
      <c r="I1123" s="45"/>
      <c r="J1123" s="17"/>
      <c r="K1123" s="18" t="str">
        <f t="shared" si="18"/>
        <v xml:space="preserve"> </v>
      </c>
      <c r="L1123" s="34"/>
      <c r="M1123" s="82"/>
      <c r="N1123" s="37"/>
    </row>
    <row r="1124" spans="1:14" x14ac:dyDescent="0.3">
      <c r="A1124" s="27"/>
      <c r="B1124" s="41"/>
      <c r="C1124" s="71"/>
      <c r="D1124" s="28"/>
      <c r="E1124" s="29"/>
      <c r="F1124" s="56"/>
      <c r="G1124" s="39"/>
      <c r="H1124" s="51"/>
      <c r="I1124" s="45"/>
      <c r="J1124" s="17"/>
      <c r="K1124" s="18" t="str">
        <f t="shared" si="18"/>
        <v xml:space="preserve"> </v>
      </c>
      <c r="L1124" s="34"/>
      <c r="M1124" s="82"/>
      <c r="N1124" s="37"/>
    </row>
    <row r="1125" spans="1:14" x14ac:dyDescent="0.3">
      <c r="A1125" s="27"/>
      <c r="B1125" s="41"/>
      <c r="C1125" s="71"/>
      <c r="D1125" s="28"/>
      <c r="E1125" s="29"/>
      <c r="F1125" s="56"/>
      <c r="G1125" s="39"/>
      <c r="H1125" s="51"/>
      <c r="I1125" s="45"/>
      <c r="J1125" s="17"/>
      <c r="K1125" s="18" t="str">
        <f t="shared" si="18"/>
        <v xml:space="preserve"> </v>
      </c>
      <c r="L1125" s="34"/>
      <c r="M1125" s="82"/>
      <c r="N1125" s="37"/>
    </row>
    <row r="1126" spans="1:14" x14ac:dyDescent="0.3">
      <c r="A1126" s="27"/>
      <c r="B1126" s="41"/>
      <c r="C1126" s="71"/>
      <c r="D1126" s="28"/>
      <c r="E1126" s="29"/>
      <c r="F1126" s="56"/>
      <c r="G1126" s="39"/>
      <c r="H1126" s="51"/>
      <c r="I1126" s="45"/>
      <c r="J1126" s="17"/>
      <c r="K1126" s="18" t="str">
        <f t="shared" si="18"/>
        <v xml:space="preserve"> </v>
      </c>
      <c r="L1126" s="34"/>
      <c r="M1126" s="82"/>
      <c r="N1126" s="37"/>
    </row>
    <row r="1127" spans="1:14" x14ac:dyDescent="0.3">
      <c r="A1127" s="27"/>
      <c r="B1127" s="41"/>
      <c r="C1127" s="71"/>
      <c r="D1127" s="28"/>
      <c r="E1127" s="29"/>
      <c r="F1127" s="56"/>
      <c r="G1127" s="39"/>
      <c r="H1127" s="51"/>
      <c r="I1127" s="45"/>
      <c r="J1127" s="17"/>
      <c r="K1127" s="18" t="str">
        <f t="shared" si="18"/>
        <v xml:space="preserve"> </v>
      </c>
      <c r="L1127" s="34"/>
      <c r="M1127" s="82"/>
      <c r="N1127" s="37"/>
    </row>
    <row r="1128" spans="1:14" x14ac:dyDescent="0.3">
      <c r="A1128" s="27"/>
      <c r="B1128" s="41"/>
      <c r="C1128" s="71"/>
      <c r="D1128" s="28"/>
      <c r="E1128" s="29"/>
      <c r="F1128" s="56"/>
      <c r="G1128" s="39"/>
      <c r="H1128" s="51"/>
      <c r="I1128" s="45"/>
      <c r="J1128" s="17"/>
      <c r="K1128" s="18" t="str">
        <f t="shared" si="18"/>
        <v xml:space="preserve"> </v>
      </c>
      <c r="L1128" s="34"/>
      <c r="M1128" s="82"/>
      <c r="N1128" s="37"/>
    </row>
    <row r="1129" spans="1:14" x14ac:dyDescent="0.3">
      <c r="A1129" s="27"/>
      <c r="B1129" s="41"/>
      <c r="C1129" s="71"/>
      <c r="D1129" s="28"/>
      <c r="E1129" s="29"/>
      <c r="F1129" s="56"/>
      <c r="G1129" s="39"/>
      <c r="H1129" s="51"/>
      <c r="I1129" s="45"/>
      <c r="J1129" s="17"/>
      <c r="K1129" s="18" t="str">
        <f t="shared" si="18"/>
        <v xml:space="preserve"> </v>
      </c>
      <c r="L1129" s="34"/>
      <c r="M1129" s="82"/>
      <c r="N1129" s="37"/>
    </row>
    <row r="1130" spans="1:14" x14ac:dyDescent="0.3">
      <c r="A1130" s="27"/>
      <c r="B1130" s="41"/>
      <c r="C1130" s="71"/>
      <c r="D1130" s="28"/>
      <c r="E1130" s="29"/>
      <c r="F1130" s="56"/>
      <c r="G1130" s="39"/>
      <c r="H1130" s="51"/>
      <c r="I1130" s="45"/>
      <c r="J1130" s="17"/>
      <c r="K1130" s="18" t="str">
        <f t="shared" si="18"/>
        <v xml:space="preserve"> </v>
      </c>
      <c r="L1130" s="34"/>
      <c r="M1130" s="82"/>
      <c r="N1130" s="37"/>
    </row>
    <row r="1131" spans="1:14" x14ac:dyDescent="0.3">
      <c r="A1131" s="27"/>
      <c r="B1131" s="41"/>
      <c r="C1131" s="71"/>
      <c r="D1131" s="28"/>
      <c r="E1131" s="29"/>
      <c r="F1131" s="56"/>
      <c r="G1131" s="39"/>
      <c r="H1131" s="51"/>
      <c r="I1131" s="45"/>
      <c r="J1131" s="17"/>
      <c r="K1131" s="18" t="str">
        <f t="shared" si="18"/>
        <v xml:space="preserve"> </v>
      </c>
      <c r="L1131" s="34"/>
      <c r="M1131" s="82"/>
      <c r="N1131" s="37"/>
    </row>
    <row r="1132" spans="1:14" x14ac:dyDescent="0.3">
      <c r="A1132" s="27"/>
      <c r="B1132" s="41"/>
      <c r="C1132" s="71"/>
      <c r="D1132" s="28"/>
      <c r="E1132" s="29"/>
      <c r="F1132" s="56"/>
      <c r="G1132" s="39"/>
      <c r="H1132" s="51"/>
      <c r="I1132" s="45"/>
      <c r="J1132" s="17"/>
      <c r="K1132" s="18" t="str">
        <f t="shared" si="18"/>
        <v xml:space="preserve"> </v>
      </c>
      <c r="L1132" s="34"/>
      <c r="M1132" s="82"/>
      <c r="N1132" s="37"/>
    </row>
    <row r="1133" spans="1:14" x14ac:dyDescent="0.3">
      <c r="A1133" s="27"/>
      <c r="B1133" s="41"/>
      <c r="C1133" s="71"/>
      <c r="D1133" s="28"/>
      <c r="E1133" s="29"/>
      <c r="F1133" s="56"/>
      <c r="G1133" s="39"/>
      <c r="H1133" s="51"/>
      <c r="I1133" s="45"/>
      <c r="J1133" s="17"/>
      <c r="K1133" s="18" t="str">
        <f t="shared" si="18"/>
        <v xml:space="preserve"> </v>
      </c>
      <c r="L1133" s="34"/>
      <c r="M1133" s="82"/>
      <c r="N1133" s="37"/>
    </row>
    <row r="1134" spans="1:14" x14ac:dyDescent="0.3">
      <c r="A1134" s="27"/>
      <c r="B1134" s="41"/>
      <c r="C1134" s="71"/>
      <c r="D1134" s="28"/>
      <c r="E1134" s="29"/>
      <c r="F1134" s="56"/>
      <c r="G1134" s="39"/>
      <c r="H1134" s="51"/>
      <c r="I1134" s="45"/>
      <c r="J1134" s="17"/>
      <c r="K1134" s="18" t="str">
        <f t="shared" si="18"/>
        <v xml:space="preserve"> </v>
      </c>
      <c r="L1134" s="34"/>
      <c r="M1134" s="82"/>
      <c r="N1134" s="37"/>
    </row>
    <row r="1135" spans="1:14" x14ac:dyDescent="0.3">
      <c r="A1135" s="27"/>
      <c r="B1135" s="41"/>
      <c r="C1135" s="71"/>
      <c r="D1135" s="28"/>
      <c r="E1135" s="29"/>
      <c r="F1135" s="56"/>
      <c r="G1135" s="39"/>
      <c r="H1135" s="51"/>
      <c r="I1135" s="45"/>
      <c r="J1135" s="17"/>
      <c r="K1135" s="18" t="str">
        <f t="shared" si="18"/>
        <v xml:space="preserve"> </v>
      </c>
      <c r="L1135" s="34"/>
      <c r="M1135" s="82"/>
      <c r="N1135" s="37"/>
    </row>
    <row r="1136" spans="1:14" x14ac:dyDescent="0.3">
      <c r="A1136" s="27"/>
      <c r="B1136" s="41"/>
      <c r="C1136" s="71"/>
      <c r="D1136" s="28"/>
      <c r="E1136" s="29"/>
      <c r="F1136" s="56"/>
      <c r="G1136" s="39"/>
      <c r="H1136" s="51"/>
      <c r="I1136" s="45"/>
      <c r="J1136" s="17"/>
      <c r="K1136" s="18" t="str">
        <f t="shared" si="18"/>
        <v xml:space="preserve"> </v>
      </c>
      <c r="L1136" s="34"/>
      <c r="M1136" s="82"/>
      <c r="N1136" s="37"/>
    </row>
    <row r="1137" spans="1:14" x14ac:dyDescent="0.3">
      <c r="A1137" s="27"/>
      <c r="B1137" s="41"/>
      <c r="C1137" s="71"/>
      <c r="D1137" s="28"/>
      <c r="E1137" s="29"/>
      <c r="F1137" s="56"/>
      <c r="G1137" s="39"/>
      <c r="H1137" s="51"/>
      <c r="I1137" s="45"/>
      <c r="J1137" s="17"/>
      <c r="K1137" s="18" t="str">
        <f t="shared" si="18"/>
        <v xml:space="preserve"> </v>
      </c>
      <c r="L1137" s="34"/>
      <c r="M1137" s="82"/>
      <c r="N1137" s="37"/>
    </row>
    <row r="1138" spans="1:14" x14ac:dyDescent="0.3">
      <c r="A1138" s="27"/>
      <c r="B1138" s="41"/>
      <c r="C1138" s="71"/>
      <c r="D1138" s="28"/>
      <c r="E1138" s="29"/>
      <c r="F1138" s="56"/>
      <c r="G1138" s="39"/>
      <c r="H1138" s="51"/>
      <c r="I1138" s="45"/>
      <c r="J1138" s="17"/>
      <c r="K1138" s="18" t="str">
        <f t="shared" si="18"/>
        <v xml:space="preserve"> </v>
      </c>
      <c r="L1138" s="34"/>
      <c r="M1138" s="82"/>
      <c r="N1138" s="37"/>
    </row>
    <row r="1139" spans="1:14" x14ac:dyDescent="0.3">
      <c r="A1139" s="27"/>
      <c r="B1139" s="41"/>
      <c r="C1139" s="71"/>
      <c r="D1139" s="28"/>
      <c r="E1139" s="29"/>
      <c r="F1139" s="56"/>
      <c r="G1139" s="39"/>
      <c r="H1139" s="51"/>
      <c r="I1139" s="45"/>
      <c r="J1139" s="17"/>
      <c r="K1139" s="18" t="str">
        <f t="shared" si="18"/>
        <v xml:space="preserve"> </v>
      </c>
      <c r="L1139" s="34"/>
      <c r="M1139" s="82"/>
      <c r="N1139" s="37"/>
    </row>
    <row r="1140" spans="1:14" x14ac:dyDescent="0.3">
      <c r="A1140" s="27"/>
      <c r="B1140" s="41"/>
      <c r="C1140" s="71"/>
      <c r="D1140" s="28"/>
      <c r="E1140" s="29"/>
      <c r="F1140" s="56"/>
      <c r="G1140" s="39"/>
      <c r="H1140" s="51"/>
      <c r="I1140" s="45"/>
      <c r="J1140" s="17"/>
      <c r="K1140" s="18" t="str">
        <f t="shared" si="18"/>
        <v xml:space="preserve"> </v>
      </c>
      <c r="L1140" s="34"/>
      <c r="M1140" s="82"/>
      <c r="N1140" s="37"/>
    </row>
    <row r="1141" spans="1:14" x14ac:dyDescent="0.3">
      <c r="A1141" s="27"/>
      <c r="B1141" s="41"/>
      <c r="C1141" s="71"/>
      <c r="D1141" s="28"/>
      <c r="E1141" s="29"/>
      <c r="F1141" s="56"/>
      <c r="G1141" s="39"/>
      <c r="H1141" s="51"/>
      <c r="I1141" s="45"/>
      <c r="J1141" s="17"/>
      <c r="K1141" s="18" t="str">
        <f t="shared" si="18"/>
        <v xml:space="preserve"> </v>
      </c>
      <c r="L1141" s="34"/>
      <c r="M1141" s="82"/>
      <c r="N1141" s="37"/>
    </row>
    <row r="1142" spans="1:14" x14ac:dyDescent="0.3">
      <c r="A1142" s="27"/>
      <c r="B1142" s="41"/>
      <c r="C1142" s="71"/>
      <c r="D1142" s="28"/>
      <c r="E1142" s="29"/>
      <c r="F1142" s="56"/>
      <c r="G1142" s="39"/>
      <c r="H1142" s="51"/>
      <c r="I1142" s="45"/>
      <c r="J1142" s="17"/>
      <c r="K1142" s="18" t="str">
        <f t="shared" si="18"/>
        <v xml:space="preserve"> </v>
      </c>
      <c r="L1142" s="34"/>
      <c r="M1142" s="82"/>
      <c r="N1142" s="37"/>
    </row>
    <row r="1143" spans="1:14" x14ac:dyDescent="0.3">
      <c r="A1143" s="27"/>
      <c r="B1143" s="41"/>
      <c r="C1143" s="71"/>
      <c r="D1143" s="28"/>
      <c r="E1143" s="29"/>
      <c r="F1143" s="56"/>
      <c r="G1143" s="39"/>
      <c r="H1143" s="51"/>
      <c r="I1143" s="45"/>
      <c r="J1143" s="17"/>
      <c r="K1143" s="18" t="str">
        <f t="shared" si="18"/>
        <v xml:space="preserve"> </v>
      </c>
      <c r="L1143" s="34"/>
      <c r="M1143" s="82"/>
      <c r="N1143" s="37"/>
    </row>
    <row r="1144" spans="1:14" x14ac:dyDescent="0.3">
      <c r="A1144" s="26"/>
      <c r="B1144" s="41"/>
      <c r="C1144" s="71"/>
      <c r="D1144" s="28"/>
      <c r="E1144" s="29"/>
      <c r="F1144" s="56"/>
      <c r="G1144" s="39"/>
      <c r="H1144" s="51"/>
      <c r="I1144" s="45"/>
      <c r="J1144" s="17"/>
      <c r="K1144" s="18" t="str">
        <f t="shared" si="18"/>
        <v xml:space="preserve"> </v>
      </c>
      <c r="L1144" s="34"/>
      <c r="M1144" s="82"/>
      <c r="N1144" s="37"/>
    </row>
    <row r="1145" spans="1:14" x14ac:dyDescent="0.3">
      <c r="A1145" s="27"/>
      <c r="B1145" s="41"/>
      <c r="C1145" s="71"/>
      <c r="D1145" s="28"/>
      <c r="E1145" s="29"/>
      <c r="F1145" s="56"/>
      <c r="G1145" s="39"/>
      <c r="H1145" s="51"/>
      <c r="I1145" s="45"/>
      <c r="J1145" s="17"/>
      <c r="K1145" s="18" t="str">
        <f t="shared" si="18"/>
        <v xml:space="preserve"> </v>
      </c>
      <c r="L1145" s="34"/>
      <c r="M1145" s="82"/>
      <c r="N1145" s="37"/>
    </row>
    <row r="1146" spans="1:14" x14ac:dyDescent="0.3">
      <c r="A1146" s="27"/>
      <c r="B1146" s="41"/>
      <c r="C1146" s="71"/>
      <c r="D1146" s="28"/>
      <c r="E1146" s="29"/>
      <c r="F1146" s="56"/>
      <c r="G1146" s="39"/>
      <c r="H1146" s="51"/>
      <c r="I1146" s="45"/>
      <c r="J1146" s="17"/>
      <c r="K1146" s="18" t="str">
        <f t="shared" ref="K1146:K1209" si="19">IF(I1146,IF(ISNUMBER(J1146),J1146*I1146," ")," ")</f>
        <v xml:space="preserve"> </v>
      </c>
      <c r="L1146" s="34"/>
      <c r="M1146" s="82"/>
      <c r="N1146" s="37"/>
    </row>
    <row r="1147" spans="1:14" x14ac:dyDescent="0.3">
      <c r="A1147" s="27"/>
      <c r="B1147" s="41"/>
      <c r="C1147" s="71"/>
      <c r="D1147" s="28"/>
      <c r="E1147" s="29"/>
      <c r="F1147" s="56"/>
      <c r="G1147" s="39"/>
      <c r="H1147" s="51"/>
      <c r="I1147" s="45"/>
      <c r="J1147" s="17"/>
      <c r="K1147" s="18" t="str">
        <f t="shared" si="19"/>
        <v xml:space="preserve"> </v>
      </c>
      <c r="L1147" s="34"/>
      <c r="M1147" s="82"/>
      <c r="N1147" s="37"/>
    </row>
    <row r="1148" spans="1:14" x14ac:dyDescent="0.3">
      <c r="A1148" s="27"/>
      <c r="B1148" s="41"/>
      <c r="C1148" s="71"/>
      <c r="D1148" s="28"/>
      <c r="E1148" s="29"/>
      <c r="F1148" s="56"/>
      <c r="G1148" s="39"/>
      <c r="H1148" s="51"/>
      <c r="I1148" s="45"/>
      <c r="J1148" s="17"/>
      <c r="K1148" s="18" t="str">
        <f t="shared" si="19"/>
        <v xml:space="preserve"> </v>
      </c>
      <c r="L1148" s="34"/>
      <c r="M1148" s="82"/>
      <c r="N1148" s="37"/>
    </row>
    <row r="1149" spans="1:14" x14ac:dyDescent="0.3">
      <c r="A1149" s="27"/>
      <c r="B1149" s="41"/>
      <c r="C1149" s="71"/>
      <c r="D1149" s="28"/>
      <c r="E1149" s="29"/>
      <c r="F1149" s="56"/>
      <c r="G1149" s="39"/>
      <c r="H1149" s="51"/>
      <c r="I1149" s="45"/>
      <c r="J1149" s="17"/>
      <c r="K1149" s="18" t="str">
        <f t="shared" si="19"/>
        <v xml:space="preserve"> </v>
      </c>
      <c r="L1149" s="34"/>
      <c r="M1149" s="82"/>
      <c r="N1149" s="37"/>
    </row>
    <row r="1150" spans="1:14" x14ac:dyDescent="0.3">
      <c r="A1150" s="27"/>
      <c r="B1150" s="41"/>
      <c r="C1150" s="71"/>
      <c r="D1150" s="28"/>
      <c r="E1150" s="29"/>
      <c r="F1150" s="56"/>
      <c r="G1150" s="39"/>
      <c r="H1150" s="51"/>
      <c r="I1150" s="45"/>
      <c r="J1150" s="17"/>
      <c r="K1150" s="18" t="str">
        <f t="shared" si="19"/>
        <v xml:space="preserve"> </v>
      </c>
      <c r="L1150" s="34"/>
      <c r="M1150" s="82"/>
      <c r="N1150" s="37"/>
    </row>
    <row r="1151" spans="1:14" x14ac:dyDescent="0.3">
      <c r="A1151" s="27"/>
      <c r="B1151" s="41"/>
      <c r="C1151" s="71"/>
      <c r="D1151" s="28"/>
      <c r="E1151" s="29"/>
      <c r="F1151" s="56"/>
      <c r="G1151" s="39"/>
      <c r="H1151" s="51"/>
      <c r="I1151" s="45"/>
      <c r="J1151" s="17"/>
      <c r="K1151" s="18" t="str">
        <f t="shared" si="19"/>
        <v xml:space="preserve"> </v>
      </c>
      <c r="L1151" s="34"/>
      <c r="M1151" s="82"/>
      <c r="N1151" s="37"/>
    </row>
    <row r="1152" spans="1:14" x14ac:dyDescent="0.3">
      <c r="A1152" s="27"/>
      <c r="B1152" s="41"/>
      <c r="C1152" s="71"/>
      <c r="D1152" s="28"/>
      <c r="E1152" s="29"/>
      <c r="F1152" s="56"/>
      <c r="G1152" s="39"/>
      <c r="H1152" s="51"/>
      <c r="I1152" s="45"/>
      <c r="J1152" s="17"/>
      <c r="K1152" s="18" t="str">
        <f t="shared" si="19"/>
        <v xml:space="preserve"> </v>
      </c>
      <c r="L1152" s="34"/>
      <c r="M1152" s="82"/>
      <c r="N1152" s="37"/>
    </row>
    <row r="1153" spans="1:14" x14ac:dyDescent="0.3">
      <c r="A1153" s="27"/>
      <c r="B1153" s="41"/>
      <c r="C1153" s="71"/>
      <c r="D1153" s="28"/>
      <c r="E1153" s="29"/>
      <c r="F1153" s="56"/>
      <c r="G1153" s="39"/>
      <c r="H1153" s="51"/>
      <c r="I1153" s="45"/>
      <c r="J1153" s="17"/>
      <c r="K1153" s="18" t="str">
        <f t="shared" si="19"/>
        <v xml:space="preserve"> </v>
      </c>
      <c r="L1153" s="34"/>
      <c r="M1153" s="82"/>
      <c r="N1153" s="37"/>
    </row>
    <row r="1154" spans="1:14" x14ac:dyDescent="0.3">
      <c r="A1154" s="27"/>
      <c r="B1154" s="41"/>
      <c r="C1154" s="71"/>
      <c r="D1154" s="28"/>
      <c r="E1154" s="29"/>
      <c r="F1154" s="56"/>
      <c r="G1154" s="39"/>
      <c r="H1154" s="51"/>
      <c r="I1154" s="45"/>
      <c r="J1154" s="17"/>
      <c r="K1154" s="18" t="str">
        <f t="shared" si="19"/>
        <v xml:space="preserve"> </v>
      </c>
      <c r="L1154" s="34"/>
      <c r="M1154" s="82"/>
      <c r="N1154" s="37"/>
    </row>
    <row r="1155" spans="1:14" x14ac:dyDescent="0.3">
      <c r="A1155" s="27"/>
      <c r="B1155" s="41"/>
      <c r="C1155" s="71"/>
      <c r="D1155" s="28"/>
      <c r="E1155" s="29"/>
      <c r="F1155" s="56"/>
      <c r="G1155" s="39"/>
      <c r="H1155" s="51"/>
      <c r="I1155" s="45"/>
      <c r="J1155" s="17"/>
      <c r="K1155" s="18" t="str">
        <f t="shared" si="19"/>
        <v xml:space="preserve"> </v>
      </c>
      <c r="L1155" s="34"/>
      <c r="M1155" s="82"/>
      <c r="N1155" s="37"/>
    </row>
    <row r="1156" spans="1:14" x14ac:dyDescent="0.3">
      <c r="A1156" s="27"/>
      <c r="B1156" s="41"/>
      <c r="C1156" s="71"/>
      <c r="D1156" s="28"/>
      <c r="E1156" s="29"/>
      <c r="F1156" s="56"/>
      <c r="G1156" s="39"/>
      <c r="H1156" s="51"/>
      <c r="I1156" s="45"/>
      <c r="J1156" s="17"/>
      <c r="K1156" s="18" t="str">
        <f t="shared" si="19"/>
        <v xml:space="preserve"> </v>
      </c>
      <c r="L1156" s="34"/>
      <c r="M1156" s="82"/>
      <c r="N1156" s="37"/>
    </row>
    <row r="1157" spans="1:14" x14ac:dyDescent="0.3">
      <c r="A1157" s="27"/>
      <c r="B1157" s="41"/>
      <c r="C1157" s="71"/>
      <c r="D1157" s="28"/>
      <c r="E1157" s="29"/>
      <c r="F1157" s="56"/>
      <c r="G1157" s="39"/>
      <c r="H1157" s="51"/>
      <c r="I1157" s="45"/>
      <c r="J1157" s="17"/>
      <c r="K1157" s="18" t="str">
        <f t="shared" si="19"/>
        <v xml:space="preserve"> </v>
      </c>
      <c r="L1157" s="34"/>
      <c r="M1157" s="82"/>
      <c r="N1157" s="37"/>
    </row>
    <row r="1158" spans="1:14" x14ac:dyDescent="0.3">
      <c r="A1158" s="27"/>
      <c r="B1158" s="41"/>
      <c r="C1158" s="71"/>
      <c r="D1158" s="28"/>
      <c r="E1158" s="29"/>
      <c r="F1158" s="56"/>
      <c r="G1158" s="39"/>
      <c r="H1158" s="51"/>
      <c r="I1158" s="45"/>
      <c r="J1158" s="17"/>
      <c r="K1158" s="18" t="str">
        <f t="shared" si="19"/>
        <v xml:space="preserve"> </v>
      </c>
      <c r="L1158" s="34"/>
      <c r="M1158" s="82"/>
      <c r="N1158" s="37"/>
    </row>
    <row r="1159" spans="1:14" x14ac:dyDescent="0.3">
      <c r="A1159" s="27"/>
      <c r="B1159" s="41"/>
      <c r="C1159" s="71"/>
      <c r="D1159" s="28"/>
      <c r="E1159" s="29"/>
      <c r="F1159" s="56"/>
      <c r="G1159" s="39"/>
      <c r="H1159" s="51"/>
      <c r="I1159" s="45"/>
      <c r="J1159" s="17"/>
      <c r="K1159" s="18" t="str">
        <f t="shared" si="19"/>
        <v xml:space="preserve"> </v>
      </c>
      <c r="L1159" s="34"/>
      <c r="M1159" s="82"/>
      <c r="N1159" s="37"/>
    </row>
    <row r="1160" spans="1:14" x14ac:dyDescent="0.3">
      <c r="A1160" s="27"/>
      <c r="B1160" s="41"/>
      <c r="C1160" s="71"/>
      <c r="D1160" s="28"/>
      <c r="E1160" s="29"/>
      <c r="F1160" s="56"/>
      <c r="G1160" s="39"/>
      <c r="H1160" s="51"/>
      <c r="I1160" s="45"/>
      <c r="J1160" s="17"/>
      <c r="K1160" s="18" t="str">
        <f t="shared" si="19"/>
        <v xml:space="preserve"> </v>
      </c>
      <c r="L1160" s="34"/>
      <c r="M1160" s="82"/>
      <c r="N1160" s="37"/>
    </row>
    <row r="1161" spans="1:14" x14ac:dyDescent="0.3">
      <c r="A1161" s="27"/>
      <c r="B1161" s="41"/>
      <c r="C1161" s="71"/>
      <c r="D1161" s="28"/>
      <c r="E1161" s="29"/>
      <c r="F1161" s="56"/>
      <c r="G1161" s="39"/>
      <c r="H1161" s="51"/>
      <c r="I1161" s="45"/>
      <c r="J1161" s="17"/>
      <c r="K1161" s="18" t="str">
        <f t="shared" si="19"/>
        <v xml:space="preserve"> </v>
      </c>
      <c r="L1161" s="34"/>
      <c r="M1161" s="82"/>
      <c r="N1161" s="37"/>
    </row>
    <row r="1162" spans="1:14" x14ac:dyDescent="0.3">
      <c r="A1162" s="27"/>
      <c r="B1162" s="41"/>
      <c r="C1162" s="71"/>
      <c r="D1162" s="28"/>
      <c r="E1162" s="29"/>
      <c r="F1162" s="56"/>
      <c r="G1162" s="39"/>
      <c r="H1162" s="51"/>
      <c r="I1162" s="45"/>
      <c r="J1162" s="17"/>
      <c r="K1162" s="18" t="str">
        <f t="shared" si="19"/>
        <v xml:space="preserve"> </v>
      </c>
      <c r="L1162" s="34"/>
      <c r="M1162" s="82"/>
      <c r="N1162" s="37"/>
    </row>
    <row r="1163" spans="1:14" x14ac:dyDescent="0.3">
      <c r="A1163" s="27"/>
      <c r="B1163" s="41"/>
      <c r="C1163" s="71"/>
      <c r="D1163" s="28"/>
      <c r="E1163" s="29"/>
      <c r="F1163" s="56"/>
      <c r="G1163" s="39"/>
      <c r="H1163" s="51"/>
      <c r="I1163" s="45"/>
      <c r="J1163" s="17"/>
      <c r="K1163" s="18" t="str">
        <f t="shared" si="19"/>
        <v xml:space="preserve"> </v>
      </c>
      <c r="L1163" s="34"/>
      <c r="M1163" s="82"/>
      <c r="N1163" s="37"/>
    </row>
    <row r="1164" spans="1:14" x14ac:dyDescent="0.3">
      <c r="A1164" s="27"/>
      <c r="B1164" s="41"/>
      <c r="C1164" s="71"/>
      <c r="D1164" s="28"/>
      <c r="E1164" s="29"/>
      <c r="F1164" s="56"/>
      <c r="G1164" s="39"/>
      <c r="H1164" s="51"/>
      <c r="I1164" s="45"/>
      <c r="J1164" s="17"/>
      <c r="K1164" s="18" t="str">
        <f t="shared" si="19"/>
        <v xml:space="preserve"> </v>
      </c>
      <c r="L1164" s="34"/>
      <c r="M1164" s="82"/>
      <c r="N1164" s="37"/>
    </row>
    <row r="1165" spans="1:14" x14ac:dyDescent="0.3">
      <c r="A1165" s="27"/>
      <c r="B1165" s="41"/>
      <c r="C1165" s="71"/>
      <c r="D1165" s="28"/>
      <c r="E1165" s="29"/>
      <c r="F1165" s="56"/>
      <c r="G1165" s="39"/>
      <c r="H1165" s="51"/>
      <c r="I1165" s="45"/>
      <c r="J1165" s="17"/>
      <c r="K1165" s="18" t="str">
        <f t="shared" si="19"/>
        <v xml:space="preserve"> </v>
      </c>
      <c r="L1165" s="34"/>
      <c r="M1165" s="82"/>
      <c r="N1165" s="37"/>
    </row>
    <row r="1166" spans="1:14" x14ac:dyDescent="0.3">
      <c r="A1166" s="26"/>
      <c r="B1166" s="41"/>
      <c r="C1166" s="71"/>
      <c r="D1166" s="28"/>
      <c r="E1166" s="29"/>
      <c r="F1166" s="56"/>
      <c r="G1166" s="39"/>
      <c r="H1166" s="51"/>
      <c r="I1166" s="45"/>
      <c r="J1166" s="17"/>
      <c r="K1166" s="18" t="str">
        <f t="shared" si="19"/>
        <v xml:space="preserve"> </v>
      </c>
      <c r="L1166" s="34"/>
      <c r="M1166" s="82"/>
      <c r="N1166" s="37"/>
    </row>
    <row r="1167" spans="1:14" x14ac:dyDescent="0.3">
      <c r="A1167" s="27"/>
      <c r="B1167" s="41"/>
      <c r="C1167" s="71"/>
      <c r="D1167" s="28"/>
      <c r="E1167" s="29"/>
      <c r="F1167" s="56"/>
      <c r="G1167" s="39"/>
      <c r="H1167" s="51"/>
      <c r="I1167" s="45"/>
      <c r="J1167" s="17"/>
      <c r="K1167" s="18" t="str">
        <f t="shared" si="19"/>
        <v xml:space="preserve"> </v>
      </c>
      <c r="L1167" s="34"/>
      <c r="M1167" s="82"/>
      <c r="N1167" s="37"/>
    </row>
    <row r="1168" spans="1:14" x14ac:dyDescent="0.3">
      <c r="A1168" s="27"/>
      <c r="B1168" s="41"/>
      <c r="C1168" s="71"/>
      <c r="D1168" s="28"/>
      <c r="E1168" s="29"/>
      <c r="F1168" s="56"/>
      <c r="G1168" s="39"/>
      <c r="H1168" s="51"/>
      <c r="I1168" s="45"/>
      <c r="J1168" s="17"/>
      <c r="K1168" s="18" t="str">
        <f t="shared" si="19"/>
        <v xml:space="preserve"> </v>
      </c>
      <c r="L1168" s="34"/>
      <c r="M1168" s="82"/>
      <c r="N1168" s="37"/>
    </row>
    <row r="1169" spans="1:14" x14ac:dyDescent="0.3">
      <c r="A1169" s="27"/>
      <c r="B1169" s="41"/>
      <c r="C1169" s="71"/>
      <c r="D1169" s="28"/>
      <c r="E1169" s="29"/>
      <c r="F1169" s="56"/>
      <c r="G1169" s="39"/>
      <c r="H1169" s="51"/>
      <c r="I1169" s="45"/>
      <c r="J1169" s="17"/>
      <c r="K1169" s="18" t="str">
        <f t="shared" si="19"/>
        <v xml:space="preserve"> </v>
      </c>
      <c r="L1169" s="34"/>
      <c r="M1169" s="82"/>
      <c r="N1169" s="37"/>
    </row>
    <row r="1170" spans="1:14" x14ac:dyDescent="0.3">
      <c r="A1170" s="27"/>
      <c r="B1170" s="41"/>
      <c r="C1170" s="71"/>
      <c r="D1170" s="28"/>
      <c r="E1170" s="29"/>
      <c r="F1170" s="56"/>
      <c r="G1170" s="39"/>
      <c r="H1170" s="51"/>
      <c r="I1170" s="45"/>
      <c r="J1170" s="17"/>
      <c r="K1170" s="18" t="str">
        <f t="shared" si="19"/>
        <v xml:space="preserve"> </v>
      </c>
      <c r="L1170" s="34"/>
      <c r="M1170" s="82"/>
      <c r="N1170" s="37"/>
    </row>
    <row r="1171" spans="1:14" x14ac:dyDescent="0.3">
      <c r="A1171" s="27"/>
      <c r="B1171" s="41"/>
      <c r="C1171" s="71"/>
      <c r="D1171" s="28"/>
      <c r="E1171" s="29"/>
      <c r="F1171" s="56"/>
      <c r="G1171" s="39"/>
      <c r="H1171" s="51"/>
      <c r="I1171" s="45"/>
      <c r="J1171" s="17"/>
      <c r="K1171" s="18" t="str">
        <f t="shared" si="19"/>
        <v xml:space="preserve"> </v>
      </c>
      <c r="L1171" s="34"/>
      <c r="M1171" s="82"/>
      <c r="N1171" s="37"/>
    </row>
    <row r="1172" spans="1:14" x14ac:dyDescent="0.3">
      <c r="A1172" s="27"/>
      <c r="B1172" s="41"/>
      <c r="C1172" s="71"/>
      <c r="D1172" s="28"/>
      <c r="E1172" s="29"/>
      <c r="F1172" s="56"/>
      <c r="G1172" s="39"/>
      <c r="H1172" s="51"/>
      <c r="I1172" s="45"/>
      <c r="J1172" s="17"/>
      <c r="K1172" s="18" t="str">
        <f t="shared" si="19"/>
        <v xml:space="preserve"> </v>
      </c>
      <c r="L1172" s="34"/>
      <c r="M1172" s="82"/>
      <c r="N1172" s="37"/>
    </row>
    <row r="1173" spans="1:14" x14ac:dyDescent="0.3">
      <c r="A1173" s="27"/>
      <c r="B1173" s="41"/>
      <c r="C1173" s="71"/>
      <c r="D1173" s="28"/>
      <c r="E1173" s="29"/>
      <c r="F1173" s="56"/>
      <c r="G1173" s="39"/>
      <c r="H1173" s="51"/>
      <c r="I1173" s="45"/>
      <c r="J1173" s="17"/>
      <c r="K1173" s="18" t="str">
        <f t="shared" si="19"/>
        <v xml:space="preserve"> </v>
      </c>
      <c r="L1173" s="34"/>
      <c r="M1173" s="82"/>
      <c r="N1173" s="37"/>
    </row>
    <row r="1174" spans="1:14" x14ac:dyDescent="0.3">
      <c r="A1174" s="27"/>
      <c r="B1174" s="41"/>
      <c r="C1174" s="71"/>
      <c r="D1174" s="28"/>
      <c r="E1174" s="29"/>
      <c r="F1174" s="56"/>
      <c r="G1174" s="39"/>
      <c r="H1174" s="51"/>
      <c r="I1174" s="45"/>
      <c r="J1174" s="17"/>
      <c r="K1174" s="18" t="str">
        <f t="shared" si="19"/>
        <v xml:space="preserve"> </v>
      </c>
      <c r="L1174" s="34"/>
      <c r="M1174" s="82"/>
      <c r="N1174" s="37"/>
    </row>
    <row r="1175" spans="1:14" x14ac:dyDescent="0.3">
      <c r="A1175" s="27"/>
      <c r="B1175" s="41"/>
      <c r="C1175" s="71"/>
      <c r="D1175" s="28"/>
      <c r="E1175" s="29"/>
      <c r="F1175" s="56"/>
      <c r="G1175" s="39"/>
      <c r="H1175" s="51"/>
      <c r="I1175" s="45"/>
      <c r="J1175" s="17"/>
      <c r="K1175" s="18" t="str">
        <f t="shared" si="19"/>
        <v xml:space="preserve"> </v>
      </c>
      <c r="L1175" s="34"/>
      <c r="M1175" s="82"/>
      <c r="N1175" s="37"/>
    </row>
    <row r="1176" spans="1:14" x14ac:dyDescent="0.3">
      <c r="A1176" s="27"/>
      <c r="B1176" s="41"/>
      <c r="C1176" s="71"/>
      <c r="D1176" s="28"/>
      <c r="E1176" s="29"/>
      <c r="F1176" s="56"/>
      <c r="G1176" s="39"/>
      <c r="H1176" s="51"/>
      <c r="I1176" s="45"/>
      <c r="J1176" s="17"/>
      <c r="K1176" s="18" t="str">
        <f t="shared" si="19"/>
        <v xml:space="preserve"> </v>
      </c>
      <c r="L1176" s="34"/>
      <c r="M1176" s="82"/>
      <c r="N1176" s="37"/>
    </row>
    <row r="1177" spans="1:14" x14ac:dyDescent="0.3">
      <c r="A1177" s="27"/>
      <c r="B1177" s="41"/>
      <c r="C1177" s="71"/>
      <c r="D1177" s="28"/>
      <c r="E1177" s="29"/>
      <c r="F1177" s="56"/>
      <c r="G1177" s="39"/>
      <c r="H1177" s="51"/>
      <c r="I1177" s="45"/>
      <c r="J1177" s="17"/>
      <c r="K1177" s="18" t="str">
        <f t="shared" si="19"/>
        <v xml:space="preserve"> </v>
      </c>
      <c r="L1177" s="34"/>
      <c r="M1177" s="82"/>
      <c r="N1177" s="37"/>
    </row>
    <row r="1178" spans="1:14" x14ac:dyDescent="0.3">
      <c r="A1178" s="27"/>
      <c r="B1178" s="41"/>
      <c r="C1178" s="71"/>
      <c r="D1178" s="28"/>
      <c r="E1178" s="29"/>
      <c r="F1178" s="56"/>
      <c r="G1178" s="39"/>
      <c r="H1178" s="51"/>
      <c r="I1178" s="45"/>
      <c r="J1178" s="17"/>
      <c r="K1178" s="18" t="str">
        <f t="shared" si="19"/>
        <v xml:space="preserve"> </v>
      </c>
      <c r="L1178" s="34"/>
      <c r="M1178" s="82"/>
      <c r="N1178" s="37"/>
    </row>
    <row r="1179" spans="1:14" x14ac:dyDescent="0.3">
      <c r="A1179" s="27"/>
      <c r="B1179" s="41"/>
      <c r="C1179" s="71"/>
      <c r="D1179" s="28"/>
      <c r="E1179" s="29"/>
      <c r="F1179" s="56"/>
      <c r="G1179" s="39"/>
      <c r="H1179" s="51"/>
      <c r="I1179" s="45"/>
      <c r="J1179" s="17"/>
      <c r="K1179" s="18" t="str">
        <f t="shared" si="19"/>
        <v xml:space="preserve"> </v>
      </c>
      <c r="L1179" s="34"/>
      <c r="M1179" s="82"/>
      <c r="N1179" s="37"/>
    </row>
    <row r="1180" spans="1:14" x14ac:dyDescent="0.3">
      <c r="A1180" s="27"/>
      <c r="B1180" s="41"/>
      <c r="C1180" s="71"/>
      <c r="D1180" s="28"/>
      <c r="E1180" s="29"/>
      <c r="F1180" s="56"/>
      <c r="G1180" s="39"/>
      <c r="H1180" s="51"/>
      <c r="I1180" s="45"/>
      <c r="J1180" s="17"/>
      <c r="K1180" s="18" t="str">
        <f t="shared" si="19"/>
        <v xml:space="preserve"> </v>
      </c>
      <c r="L1180" s="34"/>
      <c r="M1180" s="82"/>
      <c r="N1180" s="37"/>
    </row>
    <row r="1181" spans="1:14" x14ac:dyDescent="0.3">
      <c r="A1181" s="27"/>
      <c r="B1181" s="41"/>
      <c r="C1181" s="71"/>
      <c r="D1181" s="28"/>
      <c r="E1181" s="29"/>
      <c r="F1181" s="56"/>
      <c r="G1181" s="39"/>
      <c r="H1181" s="51"/>
      <c r="I1181" s="45"/>
      <c r="J1181" s="17"/>
      <c r="K1181" s="18" t="str">
        <f t="shared" si="19"/>
        <v xml:space="preserve"> </v>
      </c>
      <c r="L1181" s="34"/>
      <c r="M1181" s="82"/>
      <c r="N1181" s="37"/>
    </row>
    <row r="1182" spans="1:14" x14ac:dyDescent="0.3">
      <c r="A1182" s="27"/>
      <c r="B1182" s="41"/>
      <c r="C1182" s="71"/>
      <c r="D1182" s="28"/>
      <c r="E1182" s="29"/>
      <c r="F1182" s="56"/>
      <c r="G1182" s="39"/>
      <c r="H1182" s="51"/>
      <c r="I1182" s="45"/>
      <c r="J1182" s="17"/>
      <c r="K1182" s="18" t="str">
        <f t="shared" si="19"/>
        <v xml:space="preserve"> </v>
      </c>
      <c r="L1182" s="34"/>
      <c r="M1182" s="82"/>
      <c r="N1182" s="37"/>
    </row>
    <row r="1183" spans="1:14" x14ac:dyDescent="0.3">
      <c r="A1183" s="27"/>
      <c r="B1183" s="41"/>
      <c r="C1183" s="71"/>
      <c r="D1183" s="28"/>
      <c r="E1183" s="29"/>
      <c r="F1183" s="56"/>
      <c r="G1183" s="39"/>
      <c r="H1183" s="51"/>
      <c r="I1183" s="45"/>
      <c r="J1183" s="17"/>
      <c r="K1183" s="18" t="str">
        <f t="shared" si="19"/>
        <v xml:space="preserve"> </v>
      </c>
      <c r="L1183" s="34"/>
      <c r="M1183" s="82"/>
      <c r="N1183" s="37"/>
    </row>
    <row r="1184" spans="1:14" x14ac:dyDescent="0.3">
      <c r="A1184" s="27"/>
      <c r="B1184" s="41"/>
      <c r="C1184" s="71"/>
      <c r="D1184" s="28"/>
      <c r="E1184" s="29"/>
      <c r="F1184" s="56"/>
      <c r="G1184" s="39"/>
      <c r="H1184" s="51"/>
      <c r="I1184" s="45"/>
      <c r="J1184" s="17"/>
      <c r="K1184" s="18" t="str">
        <f t="shared" si="19"/>
        <v xml:space="preserve"> </v>
      </c>
      <c r="L1184" s="34"/>
      <c r="M1184" s="82"/>
      <c r="N1184" s="37"/>
    </row>
    <row r="1185" spans="1:14" x14ac:dyDescent="0.3">
      <c r="A1185" s="27"/>
      <c r="B1185" s="41"/>
      <c r="C1185" s="71"/>
      <c r="D1185" s="28"/>
      <c r="E1185" s="29"/>
      <c r="F1185" s="56"/>
      <c r="G1185" s="39"/>
      <c r="H1185" s="51"/>
      <c r="I1185" s="45"/>
      <c r="J1185" s="17"/>
      <c r="K1185" s="18" t="str">
        <f t="shared" si="19"/>
        <v xml:space="preserve"> </v>
      </c>
      <c r="L1185" s="34"/>
      <c r="M1185" s="82"/>
      <c r="N1185" s="37"/>
    </row>
    <row r="1186" spans="1:14" x14ac:dyDescent="0.3">
      <c r="A1186" s="27"/>
      <c r="B1186" s="41"/>
      <c r="C1186" s="71"/>
      <c r="D1186" s="28"/>
      <c r="E1186" s="29"/>
      <c r="F1186" s="56"/>
      <c r="G1186" s="39"/>
      <c r="H1186" s="51"/>
      <c r="I1186" s="45"/>
      <c r="J1186" s="17"/>
      <c r="K1186" s="18" t="str">
        <f t="shared" si="19"/>
        <v xml:space="preserve"> </v>
      </c>
      <c r="L1186" s="34"/>
      <c r="M1186" s="82"/>
      <c r="N1186" s="37"/>
    </row>
    <row r="1187" spans="1:14" x14ac:dyDescent="0.3">
      <c r="A1187" s="27"/>
      <c r="B1187" s="41"/>
      <c r="C1187" s="71"/>
      <c r="D1187" s="28"/>
      <c r="E1187" s="29"/>
      <c r="F1187" s="56"/>
      <c r="G1187" s="39"/>
      <c r="H1187" s="51"/>
      <c r="I1187" s="45"/>
      <c r="J1187" s="17"/>
      <c r="K1187" s="18" t="str">
        <f t="shared" si="19"/>
        <v xml:space="preserve"> </v>
      </c>
      <c r="L1187" s="34"/>
      <c r="M1187" s="82"/>
      <c r="N1187" s="37"/>
    </row>
    <row r="1188" spans="1:14" x14ac:dyDescent="0.3">
      <c r="A1188" s="26"/>
      <c r="B1188" s="41"/>
      <c r="C1188" s="71"/>
      <c r="D1188" s="28"/>
      <c r="E1188" s="29"/>
      <c r="F1188" s="56"/>
      <c r="G1188" s="39"/>
      <c r="H1188" s="51"/>
      <c r="I1188" s="45"/>
      <c r="J1188" s="17"/>
      <c r="K1188" s="18" t="str">
        <f t="shared" si="19"/>
        <v xml:space="preserve"> </v>
      </c>
      <c r="L1188" s="34"/>
      <c r="M1188" s="82"/>
      <c r="N1188" s="37"/>
    </row>
    <row r="1189" spans="1:14" x14ac:dyDescent="0.3">
      <c r="A1189" s="27"/>
      <c r="B1189" s="41"/>
      <c r="C1189" s="71"/>
      <c r="D1189" s="28"/>
      <c r="E1189" s="29"/>
      <c r="F1189" s="56"/>
      <c r="G1189" s="39"/>
      <c r="H1189" s="51"/>
      <c r="I1189" s="45"/>
      <c r="J1189" s="17"/>
      <c r="K1189" s="18" t="str">
        <f t="shared" si="19"/>
        <v xml:space="preserve"> </v>
      </c>
      <c r="L1189" s="34"/>
      <c r="M1189" s="82"/>
      <c r="N1189" s="37"/>
    </row>
    <row r="1190" spans="1:14" x14ac:dyDescent="0.3">
      <c r="A1190" s="27"/>
      <c r="B1190" s="41"/>
      <c r="C1190" s="71"/>
      <c r="D1190" s="28"/>
      <c r="E1190" s="29"/>
      <c r="F1190" s="56"/>
      <c r="G1190" s="39"/>
      <c r="H1190" s="51"/>
      <c r="I1190" s="45"/>
      <c r="J1190" s="17"/>
      <c r="K1190" s="18" t="str">
        <f t="shared" si="19"/>
        <v xml:space="preserve"> </v>
      </c>
      <c r="L1190" s="34"/>
      <c r="M1190" s="82"/>
      <c r="N1190" s="37"/>
    </row>
    <row r="1191" spans="1:14" x14ac:dyDescent="0.3">
      <c r="A1191" s="27"/>
      <c r="B1191" s="41"/>
      <c r="C1191" s="71"/>
      <c r="D1191" s="28"/>
      <c r="E1191" s="29"/>
      <c r="F1191" s="56"/>
      <c r="G1191" s="39"/>
      <c r="H1191" s="51"/>
      <c r="I1191" s="45"/>
      <c r="J1191" s="17"/>
      <c r="K1191" s="18" t="str">
        <f t="shared" si="19"/>
        <v xml:space="preserve"> </v>
      </c>
      <c r="L1191" s="34"/>
      <c r="M1191" s="82"/>
      <c r="N1191" s="37"/>
    </row>
    <row r="1192" spans="1:14" x14ac:dyDescent="0.3">
      <c r="A1192" s="27"/>
      <c r="B1192" s="41"/>
      <c r="C1192" s="71"/>
      <c r="D1192" s="28"/>
      <c r="E1192" s="29"/>
      <c r="F1192" s="56"/>
      <c r="G1192" s="39"/>
      <c r="H1192" s="51"/>
      <c r="I1192" s="45"/>
      <c r="J1192" s="17"/>
      <c r="K1192" s="18" t="str">
        <f t="shared" si="19"/>
        <v xml:space="preserve"> </v>
      </c>
      <c r="L1192" s="34"/>
      <c r="M1192" s="82"/>
      <c r="N1192" s="37"/>
    </row>
    <row r="1193" spans="1:14" x14ac:dyDescent="0.3">
      <c r="A1193" s="27"/>
      <c r="B1193" s="41"/>
      <c r="C1193" s="71"/>
      <c r="D1193" s="28"/>
      <c r="E1193" s="29"/>
      <c r="F1193" s="56"/>
      <c r="G1193" s="39"/>
      <c r="H1193" s="51"/>
      <c r="I1193" s="45"/>
      <c r="J1193" s="17"/>
      <c r="K1193" s="18" t="str">
        <f t="shared" si="19"/>
        <v xml:space="preserve"> </v>
      </c>
      <c r="L1193" s="34"/>
      <c r="M1193" s="82"/>
      <c r="N1193" s="37"/>
    </row>
    <row r="1194" spans="1:14" x14ac:dyDescent="0.3">
      <c r="A1194" s="27"/>
      <c r="B1194" s="41"/>
      <c r="C1194" s="71"/>
      <c r="D1194" s="28"/>
      <c r="E1194" s="29"/>
      <c r="F1194" s="56"/>
      <c r="G1194" s="39"/>
      <c r="H1194" s="51"/>
      <c r="I1194" s="45"/>
      <c r="J1194" s="17"/>
      <c r="K1194" s="18" t="str">
        <f t="shared" si="19"/>
        <v xml:space="preserve"> </v>
      </c>
      <c r="L1194" s="34"/>
      <c r="M1194" s="82"/>
      <c r="N1194" s="37"/>
    </row>
    <row r="1195" spans="1:14" x14ac:dyDescent="0.3">
      <c r="A1195" s="27"/>
      <c r="B1195" s="41"/>
      <c r="C1195" s="71"/>
      <c r="D1195" s="28"/>
      <c r="E1195" s="29"/>
      <c r="F1195" s="56"/>
      <c r="G1195" s="39"/>
      <c r="H1195" s="51"/>
      <c r="I1195" s="45"/>
      <c r="J1195" s="17"/>
      <c r="K1195" s="18" t="str">
        <f t="shared" si="19"/>
        <v xml:space="preserve"> </v>
      </c>
      <c r="L1195" s="34"/>
      <c r="M1195" s="82"/>
      <c r="N1195" s="37"/>
    </row>
    <row r="1196" spans="1:14" x14ac:dyDescent="0.3">
      <c r="A1196" s="27"/>
      <c r="B1196" s="41"/>
      <c r="C1196" s="71"/>
      <c r="D1196" s="28"/>
      <c r="E1196" s="29"/>
      <c r="F1196" s="56"/>
      <c r="G1196" s="39"/>
      <c r="H1196" s="51"/>
      <c r="I1196" s="45"/>
      <c r="J1196" s="17"/>
      <c r="K1196" s="18" t="str">
        <f t="shared" si="19"/>
        <v xml:space="preserve"> </v>
      </c>
      <c r="L1196" s="34"/>
      <c r="M1196" s="82"/>
      <c r="N1196" s="37"/>
    </row>
    <row r="1197" spans="1:14" x14ac:dyDescent="0.3">
      <c r="A1197" s="27"/>
      <c r="B1197" s="41"/>
      <c r="C1197" s="71"/>
      <c r="D1197" s="28"/>
      <c r="E1197" s="29"/>
      <c r="F1197" s="56"/>
      <c r="G1197" s="39"/>
      <c r="H1197" s="51"/>
      <c r="I1197" s="45"/>
      <c r="J1197" s="17"/>
      <c r="K1197" s="18" t="str">
        <f t="shared" si="19"/>
        <v xml:space="preserve"> </v>
      </c>
      <c r="L1197" s="34"/>
      <c r="M1197" s="82"/>
      <c r="N1197" s="37"/>
    </row>
    <row r="1198" spans="1:14" x14ac:dyDescent="0.3">
      <c r="A1198" s="27"/>
      <c r="B1198" s="41"/>
      <c r="C1198" s="71"/>
      <c r="D1198" s="28"/>
      <c r="E1198" s="29"/>
      <c r="F1198" s="56"/>
      <c r="G1198" s="39"/>
      <c r="H1198" s="51"/>
      <c r="I1198" s="45"/>
      <c r="J1198" s="17"/>
      <c r="K1198" s="18" t="str">
        <f t="shared" si="19"/>
        <v xml:space="preserve"> </v>
      </c>
      <c r="L1198" s="34"/>
      <c r="M1198" s="82"/>
      <c r="N1198" s="37"/>
    </row>
    <row r="1199" spans="1:14" x14ac:dyDescent="0.3">
      <c r="A1199" s="27"/>
      <c r="B1199" s="41"/>
      <c r="C1199" s="71"/>
      <c r="D1199" s="28"/>
      <c r="E1199" s="29"/>
      <c r="F1199" s="56"/>
      <c r="G1199" s="39"/>
      <c r="H1199" s="51"/>
      <c r="I1199" s="45"/>
      <c r="J1199" s="17"/>
      <c r="K1199" s="18" t="str">
        <f t="shared" si="19"/>
        <v xml:space="preserve"> </v>
      </c>
      <c r="L1199" s="34"/>
      <c r="M1199" s="82"/>
      <c r="N1199" s="37"/>
    </row>
    <row r="1200" spans="1:14" x14ac:dyDescent="0.3">
      <c r="A1200" s="27"/>
      <c r="B1200" s="41"/>
      <c r="C1200" s="71"/>
      <c r="D1200" s="28"/>
      <c r="E1200" s="29"/>
      <c r="F1200" s="56"/>
      <c r="G1200" s="39"/>
      <c r="H1200" s="51"/>
      <c r="I1200" s="45"/>
      <c r="J1200" s="17"/>
      <c r="K1200" s="18" t="str">
        <f t="shared" si="19"/>
        <v xml:space="preserve"> </v>
      </c>
      <c r="L1200" s="34"/>
      <c r="M1200" s="82"/>
      <c r="N1200" s="37"/>
    </row>
    <row r="1201" spans="1:14" x14ac:dyDescent="0.3">
      <c r="A1201" s="27"/>
      <c r="B1201" s="41"/>
      <c r="C1201" s="71"/>
      <c r="D1201" s="28"/>
      <c r="E1201" s="29"/>
      <c r="F1201" s="56"/>
      <c r="G1201" s="39"/>
      <c r="H1201" s="51"/>
      <c r="I1201" s="45"/>
      <c r="J1201" s="17"/>
      <c r="K1201" s="18" t="str">
        <f t="shared" si="19"/>
        <v xml:space="preserve"> </v>
      </c>
      <c r="L1201" s="34"/>
      <c r="M1201" s="82"/>
      <c r="N1201" s="37"/>
    </row>
    <row r="1202" spans="1:14" x14ac:dyDescent="0.3">
      <c r="A1202" s="27"/>
      <c r="B1202" s="41"/>
      <c r="C1202" s="71"/>
      <c r="D1202" s="28"/>
      <c r="E1202" s="29"/>
      <c r="F1202" s="56"/>
      <c r="G1202" s="39"/>
      <c r="H1202" s="51"/>
      <c r="I1202" s="45"/>
      <c r="J1202" s="17"/>
      <c r="K1202" s="18" t="str">
        <f t="shared" si="19"/>
        <v xml:space="preserve"> </v>
      </c>
      <c r="L1202" s="34"/>
      <c r="M1202" s="82"/>
      <c r="N1202" s="37"/>
    </row>
    <row r="1203" spans="1:14" x14ac:dyDescent="0.3">
      <c r="A1203" s="27"/>
      <c r="B1203" s="41"/>
      <c r="C1203" s="71"/>
      <c r="D1203" s="28"/>
      <c r="E1203" s="29"/>
      <c r="F1203" s="56"/>
      <c r="G1203" s="39"/>
      <c r="H1203" s="51"/>
      <c r="I1203" s="45"/>
      <c r="J1203" s="17"/>
      <c r="K1203" s="18" t="str">
        <f t="shared" si="19"/>
        <v xml:space="preserve"> </v>
      </c>
      <c r="L1203" s="34"/>
      <c r="M1203" s="82"/>
      <c r="N1203" s="37"/>
    </row>
    <row r="1204" spans="1:14" x14ac:dyDescent="0.3">
      <c r="A1204" s="27"/>
      <c r="B1204" s="41"/>
      <c r="C1204" s="71"/>
      <c r="D1204" s="28"/>
      <c r="E1204" s="29"/>
      <c r="F1204" s="56"/>
      <c r="G1204" s="39"/>
      <c r="H1204" s="51"/>
      <c r="I1204" s="45"/>
      <c r="J1204" s="17"/>
      <c r="K1204" s="18" t="str">
        <f t="shared" si="19"/>
        <v xml:space="preserve"> </v>
      </c>
      <c r="L1204" s="34"/>
      <c r="M1204" s="82"/>
      <c r="N1204" s="37"/>
    </row>
    <row r="1205" spans="1:14" x14ac:dyDescent="0.3">
      <c r="A1205" s="27"/>
      <c r="B1205" s="41"/>
      <c r="C1205" s="71"/>
      <c r="D1205" s="28"/>
      <c r="E1205" s="29"/>
      <c r="F1205" s="56"/>
      <c r="G1205" s="39"/>
      <c r="H1205" s="51"/>
      <c r="I1205" s="45"/>
      <c r="J1205" s="17"/>
      <c r="K1205" s="18" t="str">
        <f t="shared" si="19"/>
        <v xml:space="preserve"> </v>
      </c>
      <c r="L1205" s="34"/>
      <c r="M1205" s="82"/>
      <c r="N1205" s="37"/>
    </row>
    <row r="1206" spans="1:14" x14ac:dyDescent="0.3">
      <c r="A1206" s="27"/>
      <c r="B1206" s="41"/>
      <c r="C1206" s="71"/>
      <c r="D1206" s="28"/>
      <c r="E1206" s="29"/>
      <c r="F1206" s="56"/>
      <c r="G1206" s="39"/>
      <c r="H1206" s="51"/>
      <c r="I1206" s="45"/>
      <c r="J1206" s="17"/>
      <c r="K1206" s="18" t="str">
        <f t="shared" si="19"/>
        <v xml:space="preserve"> </v>
      </c>
      <c r="L1206" s="34"/>
      <c r="M1206" s="82"/>
      <c r="N1206" s="37"/>
    </row>
    <row r="1207" spans="1:14" x14ac:dyDescent="0.3">
      <c r="A1207" s="27"/>
      <c r="B1207" s="41"/>
      <c r="C1207" s="71"/>
      <c r="D1207" s="28"/>
      <c r="E1207" s="29"/>
      <c r="F1207" s="56"/>
      <c r="G1207" s="39"/>
      <c r="H1207" s="51"/>
      <c r="I1207" s="45"/>
      <c r="J1207" s="17"/>
      <c r="K1207" s="18" t="str">
        <f t="shared" si="19"/>
        <v xml:space="preserve"> </v>
      </c>
      <c r="L1207" s="34"/>
      <c r="M1207" s="82"/>
      <c r="N1207" s="37"/>
    </row>
    <row r="1208" spans="1:14" x14ac:dyDescent="0.3">
      <c r="A1208" s="27"/>
      <c r="B1208" s="41"/>
      <c r="C1208" s="71"/>
      <c r="D1208" s="28"/>
      <c r="E1208" s="29"/>
      <c r="F1208" s="56"/>
      <c r="G1208" s="39"/>
      <c r="H1208" s="51"/>
      <c r="I1208" s="45"/>
      <c r="J1208" s="17"/>
      <c r="K1208" s="18" t="str">
        <f t="shared" si="19"/>
        <v xml:space="preserve"> </v>
      </c>
      <c r="L1208" s="34"/>
      <c r="M1208" s="82"/>
      <c r="N1208" s="37"/>
    </row>
    <row r="1209" spans="1:14" x14ac:dyDescent="0.3">
      <c r="A1209" s="27"/>
      <c r="B1209" s="41"/>
      <c r="C1209" s="71"/>
      <c r="D1209" s="28"/>
      <c r="E1209" s="29"/>
      <c r="F1209" s="56"/>
      <c r="G1209" s="39"/>
      <c r="H1209" s="51"/>
      <c r="I1209" s="45"/>
      <c r="J1209" s="17"/>
      <c r="K1209" s="18" t="str">
        <f t="shared" si="19"/>
        <v xml:space="preserve"> </v>
      </c>
      <c r="L1209" s="34"/>
      <c r="M1209" s="82"/>
      <c r="N1209" s="37"/>
    </row>
    <row r="1210" spans="1:14" x14ac:dyDescent="0.3">
      <c r="A1210" s="26"/>
      <c r="B1210" s="41"/>
      <c r="C1210" s="71"/>
      <c r="D1210" s="28"/>
      <c r="E1210" s="29"/>
      <c r="F1210" s="56"/>
      <c r="G1210" s="39"/>
      <c r="H1210" s="51"/>
      <c r="I1210" s="45"/>
      <c r="J1210" s="17"/>
      <c r="K1210" s="18" t="str">
        <f t="shared" ref="K1210:K1273" si="20">IF(I1210,IF(ISNUMBER(J1210),J1210*I1210," ")," ")</f>
        <v xml:space="preserve"> </v>
      </c>
      <c r="L1210" s="34"/>
      <c r="M1210" s="82"/>
      <c r="N1210" s="37"/>
    </row>
    <row r="1211" spans="1:14" x14ac:dyDescent="0.3">
      <c r="A1211" s="27"/>
      <c r="B1211" s="41"/>
      <c r="C1211" s="71"/>
      <c r="D1211" s="28"/>
      <c r="E1211" s="29"/>
      <c r="F1211" s="56"/>
      <c r="G1211" s="39"/>
      <c r="H1211" s="51"/>
      <c r="I1211" s="45"/>
      <c r="J1211" s="17"/>
      <c r="K1211" s="18" t="str">
        <f t="shared" si="20"/>
        <v xml:space="preserve"> </v>
      </c>
      <c r="L1211" s="34"/>
      <c r="M1211" s="82"/>
      <c r="N1211" s="37"/>
    </row>
    <row r="1212" spans="1:14" x14ac:dyDescent="0.3">
      <c r="A1212" s="27"/>
      <c r="B1212" s="41"/>
      <c r="C1212" s="71"/>
      <c r="D1212" s="28"/>
      <c r="E1212" s="29"/>
      <c r="F1212" s="56"/>
      <c r="G1212" s="39"/>
      <c r="H1212" s="51"/>
      <c r="I1212" s="45"/>
      <c r="J1212" s="17"/>
      <c r="K1212" s="18" t="str">
        <f t="shared" si="20"/>
        <v xml:space="preserve"> </v>
      </c>
      <c r="L1212" s="34"/>
      <c r="M1212" s="82"/>
      <c r="N1212" s="37"/>
    </row>
    <row r="1213" spans="1:14" x14ac:dyDescent="0.3">
      <c r="A1213" s="27"/>
      <c r="B1213" s="41"/>
      <c r="C1213" s="71"/>
      <c r="D1213" s="28"/>
      <c r="E1213" s="29"/>
      <c r="F1213" s="56"/>
      <c r="G1213" s="39"/>
      <c r="H1213" s="51"/>
      <c r="I1213" s="45"/>
      <c r="J1213" s="17"/>
      <c r="K1213" s="18" t="str">
        <f t="shared" si="20"/>
        <v xml:space="preserve"> </v>
      </c>
      <c r="L1213" s="34"/>
      <c r="M1213" s="82"/>
      <c r="N1213" s="37"/>
    </row>
    <row r="1214" spans="1:14" x14ac:dyDescent="0.3">
      <c r="A1214" s="27"/>
      <c r="B1214" s="41"/>
      <c r="C1214" s="71"/>
      <c r="D1214" s="28"/>
      <c r="E1214" s="29"/>
      <c r="F1214" s="56"/>
      <c r="G1214" s="39"/>
      <c r="H1214" s="51"/>
      <c r="I1214" s="45"/>
      <c r="J1214" s="17"/>
      <c r="K1214" s="18" t="str">
        <f t="shared" si="20"/>
        <v xml:space="preserve"> </v>
      </c>
      <c r="L1214" s="34"/>
      <c r="M1214" s="82"/>
      <c r="N1214" s="37"/>
    </row>
    <row r="1215" spans="1:14" x14ac:dyDescent="0.3">
      <c r="A1215" s="27"/>
      <c r="B1215" s="41"/>
      <c r="C1215" s="71"/>
      <c r="D1215" s="28"/>
      <c r="E1215" s="29"/>
      <c r="F1215" s="56"/>
      <c r="G1215" s="39"/>
      <c r="H1215" s="51"/>
      <c r="I1215" s="45"/>
      <c r="J1215" s="17"/>
      <c r="K1215" s="18" t="str">
        <f t="shared" si="20"/>
        <v xml:space="preserve"> </v>
      </c>
      <c r="L1215" s="34"/>
      <c r="M1215" s="82"/>
      <c r="N1215" s="37"/>
    </row>
    <row r="1216" spans="1:14" x14ac:dyDescent="0.3">
      <c r="A1216" s="27"/>
      <c r="B1216" s="41"/>
      <c r="C1216" s="71"/>
      <c r="D1216" s="28"/>
      <c r="E1216" s="29"/>
      <c r="F1216" s="56"/>
      <c r="G1216" s="39"/>
      <c r="H1216" s="51"/>
      <c r="I1216" s="45"/>
      <c r="J1216" s="17"/>
      <c r="K1216" s="18" t="str">
        <f t="shared" si="20"/>
        <v xml:space="preserve"> </v>
      </c>
      <c r="L1216" s="34"/>
      <c r="M1216" s="82"/>
      <c r="N1216" s="37"/>
    </row>
    <row r="1217" spans="1:14" x14ac:dyDescent="0.3">
      <c r="A1217" s="27"/>
      <c r="B1217" s="41"/>
      <c r="C1217" s="71"/>
      <c r="D1217" s="28"/>
      <c r="E1217" s="29"/>
      <c r="F1217" s="56"/>
      <c r="G1217" s="39"/>
      <c r="H1217" s="51"/>
      <c r="I1217" s="45"/>
      <c r="J1217" s="17"/>
      <c r="K1217" s="18" t="str">
        <f t="shared" si="20"/>
        <v xml:space="preserve"> </v>
      </c>
      <c r="L1217" s="34"/>
      <c r="M1217" s="82"/>
      <c r="N1217" s="37"/>
    </row>
    <row r="1218" spans="1:14" x14ac:dyDescent="0.3">
      <c r="A1218" s="27"/>
      <c r="B1218" s="41"/>
      <c r="C1218" s="71"/>
      <c r="D1218" s="28"/>
      <c r="E1218" s="29"/>
      <c r="F1218" s="56"/>
      <c r="G1218" s="39"/>
      <c r="H1218" s="51"/>
      <c r="I1218" s="45"/>
      <c r="J1218" s="17"/>
      <c r="K1218" s="18" t="str">
        <f t="shared" si="20"/>
        <v xml:space="preserve"> </v>
      </c>
      <c r="L1218" s="34"/>
      <c r="M1218" s="82"/>
      <c r="N1218" s="37"/>
    </row>
    <row r="1219" spans="1:14" x14ac:dyDescent="0.3">
      <c r="A1219" s="27"/>
      <c r="B1219" s="41"/>
      <c r="C1219" s="71"/>
      <c r="D1219" s="28"/>
      <c r="E1219" s="29"/>
      <c r="F1219" s="56"/>
      <c r="G1219" s="39"/>
      <c r="H1219" s="51"/>
      <c r="I1219" s="45"/>
      <c r="J1219" s="17"/>
      <c r="K1219" s="18" t="str">
        <f t="shared" si="20"/>
        <v xml:space="preserve"> </v>
      </c>
      <c r="L1219" s="34"/>
      <c r="M1219" s="82"/>
      <c r="N1219" s="37"/>
    </row>
    <row r="1220" spans="1:14" x14ac:dyDescent="0.3">
      <c r="A1220" s="27"/>
      <c r="B1220" s="41"/>
      <c r="C1220" s="71"/>
      <c r="D1220" s="28"/>
      <c r="E1220" s="29"/>
      <c r="F1220" s="56"/>
      <c r="G1220" s="39"/>
      <c r="H1220" s="51"/>
      <c r="I1220" s="45"/>
      <c r="J1220" s="17"/>
      <c r="K1220" s="18" t="str">
        <f t="shared" si="20"/>
        <v xml:space="preserve"> </v>
      </c>
      <c r="L1220" s="34"/>
      <c r="M1220" s="82"/>
      <c r="N1220" s="37"/>
    </row>
    <row r="1221" spans="1:14" x14ac:dyDescent="0.3">
      <c r="A1221" s="27"/>
      <c r="B1221" s="41"/>
      <c r="C1221" s="71"/>
      <c r="D1221" s="28"/>
      <c r="E1221" s="29"/>
      <c r="F1221" s="56"/>
      <c r="G1221" s="39"/>
      <c r="H1221" s="51"/>
      <c r="I1221" s="45"/>
      <c r="J1221" s="17"/>
      <c r="K1221" s="18" t="str">
        <f t="shared" si="20"/>
        <v xml:space="preserve"> </v>
      </c>
      <c r="L1221" s="34"/>
      <c r="M1221" s="82"/>
      <c r="N1221" s="37"/>
    </row>
    <row r="1222" spans="1:14" x14ac:dyDescent="0.3">
      <c r="A1222" s="27"/>
      <c r="B1222" s="41"/>
      <c r="C1222" s="71"/>
      <c r="D1222" s="28"/>
      <c r="E1222" s="29"/>
      <c r="F1222" s="56"/>
      <c r="G1222" s="39"/>
      <c r="H1222" s="51"/>
      <c r="I1222" s="45"/>
      <c r="J1222" s="17"/>
      <c r="K1222" s="18" t="str">
        <f t="shared" si="20"/>
        <v xml:space="preserve"> </v>
      </c>
      <c r="L1222" s="34"/>
      <c r="M1222" s="82"/>
      <c r="N1222" s="37"/>
    </row>
    <row r="1223" spans="1:14" x14ac:dyDescent="0.3">
      <c r="A1223" s="27"/>
      <c r="B1223" s="41"/>
      <c r="C1223" s="71"/>
      <c r="D1223" s="28"/>
      <c r="E1223" s="29"/>
      <c r="F1223" s="56"/>
      <c r="G1223" s="39"/>
      <c r="H1223" s="51"/>
      <c r="I1223" s="45"/>
      <c r="J1223" s="17"/>
      <c r="K1223" s="18" t="str">
        <f t="shared" si="20"/>
        <v xml:space="preserve"> </v>
      </c>
      <c r="L1223" s="34"/>
      <c r="M1223" s="82"/>
      <c r="N1223" s="37"/>
    </row>
    <row r="1224" spans="1:14" x14ac:dyDescent="0.3">
      <c r="A1224" s="27"/>
      <c r="B1224" s="41"/>
      <c r="C1224" s="71"/>
      <c r="D1224" s="28"/>
      <c r="E1224" s="29"/>
      <c r="F1224" s="56"/>
      <c r="G1224" s="39"/>
      <c r="H1224" s="51"/>
      <c r="I1224" s="45"/>
      <c r="J1224" s="17"/>
      <c r="K1224" s="18" t="str">
        <f t="shared" si="20"/>
        <v xml:space="preserve"> </v>
      </c>
      <c r="L1224" s="34"/>
      <c r="M1224" s="82"/>
      <c r="N1224" s="37"/>
    </row>
    <row r="1225" spans="1:14" x14ac:dyDescent="0.3">
      <c r="A1225" s="27"/>
      <c r="B1225" s="41"/>
      <c r="C1225" s="71"/>
      <c r="D1225" s="28"/>
      <c r="E1225" s="29"/>
      <c r="F1225" s="56"/>
      <c r="G1225" s="39"/>
      <c r="H1225" s="51"/>
      <c r="I1225" s="45"/>
      <c r="J1225" s="17"/>
      <c r="K1225" s="18" t="str">
        <f t="shared" si="20"/>
        <v xml:space="preserve"> </v>
      </c>
      <c r="L1225" s="34"/>
      <c r="M1225" s="82"/>
      <c r="N1225" s="37"/>
    </row>
    <row r="1226" spans="1:14" x14ac:dyDescent="0.3">
      <c r="A1226" s="27"/>
      <c r="B1226" s="41"/>
      <c r="C1226" s="71"/>
      <c r="D1226" s="28"/>
      <c r="E1226" s="29"/>
      <c r="F1226" s="56"/>
      <c r="G1226" s="39"/>
      <c r="H1226" s="51"/>
      <c r="I1226" s="45"/>
      <c r="J1226" s="17"/>
      <c r="K1226" s="18" t="str">
        <f t="shared" si="20"/>
        <v xml:space="preserve"> </v>
      </c>
      <c r="L1226" s="34"/>
      <c r="M1226" s="82"/>
      <c r="N1226" s="37"/>
    </row>
    <row r="1227" spans="1:14" x14ac:dyDescent="0.3">
      <c r="A1227" s="27"/>
      <c r="B1227" s="41"/>
      <c r="C1227" s="71"/>
      <c r="D1227" s="28"/>
      <c r="E1227" s="29"/>
      <c r="F1227" s="56"/>
      <c r="G1227" s="39"/>
      <c r="H1227" s="51"/>
      <c r="I1227" s="45"/>
      <c r="J1227" s="17"/>
      <c r="K1227" s="18" t="str">
        <f t="shared" si="20"/>
        <v xml:space="preserve"> </v>
      </c>
      <c r="L1227" s="34"/>
      <c r="M1227" s="82"/>
      <c r="N1227" s="37"/>
    </row>
    <row r="1228" spans="1:14" x14ac:dyDescent="0.3">
      <c r="A1228" s="27"/>
      <c r="B1228" s="41"/>
      <c r="C1228" s="71"/>
      <c r="D1228" s="28"/>
      <c r="E1228" s="29"/>
      <c r="F1228" s="56"/>
      <c r="G1228" s="39"/>
      <c r="H1228" s="51"/>
      <c r="I1228" s="45"/>
      <c r="J1228" s="17"/>
      <c r="K1228" s="18" t="str">
        <f t="shared" si="20"/>
        <v xml:space="preserve"> </v>
      </c>
      <c r="L1228" s="34"/>
      <c r="M1228" s="82"/>
      <c r="N1228" s="37"/>
    </row>
    <row r="1229" spans="1:14" x14ac:dyDescent="0.3">
      <c r="A1229" s="27"/>
      <c r="B1229" s="41"/>
      <c r="C1229" s="71"/>
      <c r="D1229" s="28"/>
      <c r="E1229" s="29"/>
      <c r="F1229" s="56"/>
      <c r="G1229" s="39"/>
      <c r="H1229" s="51"/>
      <c r="I1229" s="45"/>
      <c r="J1229" s="17"/>
      <c r="K1229" s="18" t="str">
        <f t="shared" si="20"/>
        <v xml:space="preserve"> </v>
      </c>
      <c r="L1229" s="34"/>
      <c r="M1229" s="82"/>
      <c r="N1229" s="37"/>
    </row>
    <row r="1230" spans="1:14" x14ac:dyDescent="0.3">
      <c r="A1230" s="27"/>
      <c r="B1230" s="41"/>
      <c r="C1230" s="71"/>
      <c r="D1230" s="28"/>
      <c r="E1230" s="29"/>
      <c r="F1230" s="56"/>
      <c r="G1230" s="39"/>
      <c r="H1230" s="51"/>
      <c r="I1230" s="45"/>
      <c r="J1230" s="17"/>
      <c r="K1230" s="18" t="str">
        <f t="shared" si="20"/>
        <v xml:space="preserve"> </v>
      </c>
      <c r="L1230" s="34"/>
      <c r="M1230" s="82"/>
      <c r="N1230" s="37"/>
    </row>
    <row r="1231" spans="1:14" x14ac:dyDescent="0.3">
      <c r="A1231" s="27"/>
      <c r="B1231" s="41"/>
      <c r="C1231" s="71"/>
      <c r="D1231" s="28"/>
      <c r="E1231" s="29"/>
      <c r="F1231" s="56"/>
      <c r="G1231" s="39"/>
      <c r="H1231" s="51"/>
      <c r="I1231" s="45"/>
      <c r="J1231" s="17"/>
      <c r="K1231" s="18" t="str">
        <f t="shared" si="20"/>
        <v xml:space="preserve"> </v>
      </c>
      <c r="L1231" s="34"/>
      <c r="M1231" s="82"/>
      <c r="N1231" s="37"/>
    </row>
    <row r="1232" spans="1:14" x14ac:dyDescent="0.3">
      <c r="A1232" s="26"/>
      <c r="B1232" s="41"/>
      <c r="C1232" s="71"/>
      <c r="D1232" s="28"/>
      <c r="E1232" s="29"/>
      <c r="F1232" s="56"/>
      <c r="G1232" s="39"/>
      <c r="H1232" s="51"/>
      <c r="I1232" s="45"/>
      <c r="J1232" s="17"/>
      <c r="K1232" s="18" t="str">
        <f t="shared" si="20"/>
        <v xml:space="preserve"> </v>
      </c>
      <c r="L1232" s="34"/>
      <c r="M1232" s="82"/>
      <c r="N1232" s="37"/>
    </row>
    <row r="1233" spans="1:14" x14ac:dyDescent="0.3">
      <c r="A1233" s="27"/>
      <c r="B1233" s="41"/>
      <c r="C1233" s="71"/>
      <c r="D1233" s="28"/>
      <c r="E1233" s="29"/>
      <c r="F1233" s="56"/>
      <c r="G1233" s="39"/>
      <c r="H1233" s="51"/>
      <c r="I1233" s="45"/>
      <c r="J1233" s="17"/>
      <c r="K1233" s="18" t="str">
        <f t="shared" si="20"/>
        <v xml:space="preserve"> </v>
      </c>
      <c r="L1233" s="34"/>
      <c r="M1233" s="82"/>
      <c r="N1233" s="37"/>
    </row>
    <row r="1234" spans="1:14" x14ac:dyDescent="0.3">
      <c r="A1234" s="27"/>
      <c r="B1234" s="41"/>
      <c r="C1234" s="71"/>
      <c r="D1234" s="28"/>
      <c r="E1234" s="29"/>
      <c r="F1234" s="56"/>
      <c r="G1234" s="39"/>
      <c r="H1234" s="51"/>
      <c r="I1234" s="45"/>
      <c r="J1234" s="17"/>
      <c r="K1234" s="18" t="str">
        <f t="shared" si="20"/>
        <v xml:space="preserve"> </v>
      </c>
      <c r="L1234" s="34"/>
      <c r="M1234" s="82"/>
      <c r="N1234" s="37"/>
    </row>
    <row r="1235" spans="1:14" x14ac:dyDescent="0.3">
      <c r="A1235" s="27"/>
      <c r="B1235" s="41"/>
      <c r="C1235" s="71"/>
      <c r="D1235" s="28"/>
      <c r="E1235" s="29"/>
      <c r="F1235" s="56"/>
      <c r="G1235" s="39"/>
      <c r="H1235" s="51"/>
      <c r="I1235" s="45"/>
      <c r="J1235" s="17"/>
      <c r="K1235" s="18" t="str">
        <f t="shared" si="20"/>
        <v xml:space="preserve"> </v>
      </c>
      <c r="L1235" s="34"/>
      <c r="M1235" s="82"/>
      <c r="N1235" s="37"/>
    </row>
    <row r="1236" spans="1:14" x14ac:dyDescent="0.3">
      <c r="A1236" s="27"/>
      <c r="B1236" s="41"/>
      <c r="C1236" s="71"/>
      <c r="D1236" s="28"/>
      <c r="E1236" s="29"/>
      <c r="F1236" s="56"/>
      <c r="G1236" s="39"/>
      <c r="H1236" s="51"/>
      <c r="I1236" s="45"/>
      <c r="J1236" s="17"/>
      <c r="K1236" s="18" t="str">
        <f t="shared" si="20"/>
        <v xml:space="preserve"> </v>
      </c>
      <c r="L1236" s="34"/>
      <c r="M1236" s="82"/>
      <c r="N1236" s="37"/>
    </row>
    <row r="1237" spans="1:14" x14ac:dyDescent="0.3">
      <c r="A1237" s="27"/>
      <c r="B1237" s="41"/>
      <c r="C1237" s="71"/>
      <c r="D1237" s="28"/>
      <c r="E1237" s="29"/>
      <c r="F1237" s="56"/>
      <c r="G1237" s="39"/>
      <c r="H1237" s="51"/>
      <c r="I1237" s="45"/>
      <c r="J1237" s="17"/>
      <c r="K1237" s="18" t="str">
        <f t="shared" si="20"/>
        <v xml:space="preserve"> </v>
      </c>
      <c r="L1237" s="34"/>
      <c r="M1237" s="82"/>
      <c r="N1237" s="37"/>
    </row>
    <row r="1238" spans="1:14" x14ac:dyDescent="0.3">
      <c r="A1238" s="27"/>
      <c r="B1238" s="41"/>
      <c r="C1238" s="71"/>
      <c r="D1238" s="28"/>
      <c r="E1238" s="29"/>
      <c r="F1238" s="56"/>
      <c r="G1238" s="39"/>
      <c r="H1238" s="51"/>
      <c r="I1238" s="45"/>
      <c r="J1238" s="17"/>
      <c r="K1238" s="18" t="str">
        <f t="shared" si="20"/>
        <v xml:space="preserve"> </v>
      </c>
      <c r="L1238" s="34"/>
      <c r="M1238" s="82"/>
      <c r="N1238" s="37"/>
    </row>
    <row r="1239" spans="1:14" x14ac:dyDescent="0.3">
      <c r="A1239" s="27"/>
      <c r="B1239" s="41"/>
      <c r="C1239" s="71"/>
      <c r="D1239" s="28"/>
      <c r="E1239" s="29"/>
      <c r="F1239" s="56"/>
      <c r="G1239" s="39"/>
      <c r="H1239" s="51"/>
      <c r="I1239" s="45"/>
      <c r="J1239" s="17"/>
      <c r="K1239" s="18" t="str">
        <f t="shared" si="20"/>
        <v xml:space="preserve"> </v>
      </c>
      <c r="L1239" s="34"/>
      <c r="M1239" s="82"/>
      <c r="N1239" s="37"/>
    </row>
    <row r="1240" spans="1:14" x14ac:dyDescent="0.3">
      <c r="A1240" s="27"/>
      <c r="B1240" s="41"/>
      <c r="C1240" s="71"/>
      <c r="D1240" s="28"/>
      <c r="E1240" s="29"/>
      <c r="F1240" s="56"/>
      <c r="G1240" s="39"/>
      <c r="H1240" s="51"/>
      <c r="I1240" s="45"/>
      <c r="J1240" s="17"/>
      <c r="K1240" s="18" t="str">
        <f t="shared" si="20"/>
        <v xml:space="preserve"> </v>
      </c>
      <c r="L1240" s="34"/>
      <c r="M1240" s="82"/>
      <c r="N1240" s="37"/>
    </row>
    <row r="1241" spans="1:14" x14ac:dyDescent="0.3">
      <c r="A1241" s="27"/>
      <c r="B1241" s="41"/>
      <c r="C1241" s="71"/>
      <c r="D1241" s="28"/>
      <c r="E1241" s="29"/>
      <c r="F1241" s="56"/>
      <c r="G1241" s="39"/>
      <c r="H1241" s="51"/>
      <c r="I1241" s="45"/>
      <c r="J1241" s="17"/>
      <c r="K1241" s="18" t="str">
        <f t="shared" si="20"/>
        <v xml:space="preserve"> </v>
      </c>
      <c r="L1241" s="34"/>
      <c r="M1241" s="82"/>
      <c r="N1241" s="37"/>
    </row>
    <row r="1242" spans="1:14" x14ac:dyDescent="0.3">
      <c r="A1242" s="27"/>
      <c r="B1242" s="41"/>
      <c r="C1242" s="71"/>
      <c r="D1242" s="28"/>
      <c r="E1242" s="29"/>
      <c r="F1242" s="56"/>
      <c r="G1242" s="39"/>
      <c r="H1242" s="51"/>
      <c r="I1242" s="45"/>
      <c r="J1242" s="17"/>
      <c r="K1242" s="18" t="str">
        <f t="shared" si="20"/>
        <v xml:space="preserve"> </v>
      </c>
      <c r="L1242" s="34"/>
      <c r="M1242" s="82"/>
      <c r="N1242" s="37"/>
    </row>
    <row r="1243" spans="1:14" x14ac:dyDescent="0.3">
      <c r="A1243" s="27"/>
      <c r="B1243" s="41"/>
      <c r="C1243" s="71"/>
      <c r="D1243" s="28"/>
      <c r="E1243" s="29"/>
      <c r="F1243" s="56"/>
      <c r="G1243" s="39"/>
      <c r="H1243" s="51"/>
      <c r="I1243" s="45"/>
      <c r="J1243" s="17"/>
      <c r="K1243" s="18" t="str">
        <f t="shared" si="20"/>
        <v xml:space="preserve"> </v>
      </c>
      <c r="L1243" s="34"/>
      <c r="M1243" s="82"/>
      <c r="N1243" s="37"/>
    </row>
    <row r="1244" spans="1:14" x14ac:dyDescent="0.3">
      <c r="A1244" s="27"/>
      <c r="B1244" s="41"/>
      <c r="C1244" s="71"/>
      <c r="D1244" s="28"/>
      <c r="E1244" s="29"/>
      <c r="F1244" s="56"/>
      <c r="G1244" s="39"/>
      <c r="H1244" s="51"/>
      <c r="I1244" s="45"/>
      <c r="J1244" s="17"/>
      <c r="K1244" s="18" t="str">
        <f t="shared" si="20"/>
        <v xml:space="preserve"> </v>
      </c>
      <c r="L1244" s="34"/>
      <c r="M1244" s="82"/>
      <c r="N1244" s="37"/>
    </row>
    <row r="1245" spans="1:14" x14ac:dyDescent="0.3">
      <c r="A1245" s="27"/>
      <c r="B1245" s="41"/>
      <c r="C1245" s="71"/>
      <c r="D1245" s="28"/>
      <c r="E1245" s="29"/>
      <c r="F1245" s="56"/>
      <c r="G1245" s="39"/>
      <c r="H1245" s="51"/>
      <c r="I1245" s="45"/>
      <c r="J1245" s="17"/>
      <c r="K1245" s="18" t="str">
        <f t="shared" si="20"/>
        <v xml:space="preserve"> </v>
      </c>
      <c r="L1245" s="34"/>
      <c r="M1245" s="82"/>
      <c r="N1245" s="37"/>
    </row>
    <row r="1246" spans="1:14" x14ac:dyDescent="0.3">
      <c r="A1246" s="27"/>
      <c r="B1246" s="41"/>
      <c r="C1246" s="71"/>
      <c r="D1246" s="28"/>
      <c r="E1246" s="29"/>
      <c r="F1246" s="56"/>
      <c r="G1246" s="39"/>
      <c r="H1246" s="51"/>
      <c r="I1246" s="45"/>
      <c r="J1246" s="17"/>
      <c r="K1246" s="18" t="str">
        <f t="shared" si="20"/>
        <v xml:space="preserve"> </v>
      </c>
      <c r="L1246" s="34"/>
      <c r="M1246" s="82"/>
      <c r="N1246" s="37"/>
    </row>
    <row r="1247" spans="1:14" x14ac:dyDescent="0.3">
      <c r="A1247" s="27"/>
      <c r="B1247" s="41"/>
      <c r="C1247" s="71"/>
      <c r="D1247" s="28"/>
      <c r="E1247" s="29"/>
      <c r="F1247" s="56"/>
      <c r="G1247" s="39"/>
      <c r="H1247" s="51"/>
      <c r="I1247" s="45"/>
      <c r="J1247" s="17"/>
      <c r="K1247" s="18" t="str">
        <f t="shared" si="20"/>
        <v xml:space="preserve"> </v>
      </c>
      <c r="L1247" s="34"/>
      <c r="M1247" s="82"/>
      <c r="N1247" s="37"/>
    </row>
    <row r="1248" spans="1:14" x14ac:dyDescent="0.3">
      <c r="A1248" s="27"/>
      <c r="B1248" s="41"/>
      <c r="C1248" s="71"/>
      <c r="D1248" s="28"/>
      <c r="E1248" s="29"/>
      <c r="F1248" s="56"/>
      <c r="G1248" s="39"/>
      <c r="H1248" s="51"/>
      <c r="I1248" s="45"/>
      <c r="J1248" s="17"/>
      <c r="K1248" s="18" t="str">
        <f t="shared" si="20"/>
        <v xml:space="preserve"> </v>
      </c>
      <c r="L1248" s="34"/>
      <c r="M1248" s="82"/>
      <c r="N1248" s="37"/>
    </row>
    <row r="1249" spans="1:14" x14ac:dyDescent="0.3">
      <c r="A1249" s="27"/>
      <c r="B1249" s="41"/>
      <c r="C1249" s="71"/>
      <c r="D1249" s="28"/>
      <c r="E1249" s="29"/>
      <c r="F1249" s="56"/>
      <c r="G1249" s="39"/>
      <c r="H1249" s="51"/>
      <c r="I1249" s="45"/>
      <c r="J1249" s="17"/>
      <c r="K1249" s="18" t="str">
        <f t="shared" si="20"/>
        <v xml:space="preserve"> </v>
      </c>
      <c r="L1249" s="34"/>
      <c r="M1249" s="82"/>
      <c r="N1249" s="37"/>
    </row>
    <row r="1250" spans="1:14" x14ac:dyDescent="0.3">
      <c r="A1250" s="27"/>
      <c r="B1250" s="41"/>
      <c r="C1250" s="71"/>
      <c r="D1250" s="28"/>
      <c r="E1250" s="29"/>
      <c r="F1250" s="56"/>
      <c r="G1250" s="39"/>
      <c r="H1250" s="51"/>
      <c r="I1250" s="45"/>
      <c r="J1250" s="17"/>
      <c r="K1250" s="18" t="str">
        <f t="shared" si="20"/>
        <v xml:space="preserve"> </v>
      </c>
      <c r="L1250" s="34"/>
      <c r="M1250" s="82"/>
      <c r="N1250" s="37"/>
    </row>
    <row r="1251" spans="1:14" x14ac:dyDescent="0.3">
      <c r="A1251" s="27"/>
      <c r="B1251" s="41"/>
      <c r="C1251" s="71"/>
      <c r="D1251" s="28"/>
      <c r="E1251" s="29"/>
      <c r="F1251" s="56"/>
      <c r="G1251" s="39"/>
      <c r="H1251" s="51"/>
      <c r="I1251" s="45"/>
      <c r="J1251" s="17"/>
      <c r="K1251" s="18" t="str">
        <f t="shared" si="20"/>
        <v xml:space="preserve"> </v>
      </c>
      <c r="L1251" s="34"/>
      <c r="M1251" s="82"/>
      <c r="N1251" s="37"/>
    </row>
    <row r="1252" spans="1:14" x14ac:dyDescent="0.3">
      <c r="A1252" s="27"/>
      <c r="B1252" s="41"/>
      <c r="C1252" s="71"/>
      <c r="D1252" s="28"/>
      <c r="E1252" s="29"/>
      <c r="F1252" s="56"/>
      <c r="G1252" s="39"/>
      <c r="H1252" s="51"/>
      <c r="I1252" s="45"/>
      <c r="J1252" s="17"/>
      <c r="K1252" s="18" t="str">
        <f t="shared" si="20"/>
        <v xml:space="preserve"> </v>
      </c>
      <c r="L1252" s="34"/>
      <c r="M1252" s="82"/>
      <c r="N1252" s="37"/>
    </row>
    <row r="1253" spans="1:14" x14ac:dyDescent="0.3">
      <c r="A1253" s="27"/>
      <c r="B1253" s="41"/>
      <c r="C1253" s="71"/>
      <c r="D1253" s="28"/>
      <c r="E1253" s="29"/>
      <c r="F1253" s="56"/>
      <c r="G1253" s="39"/>
      <c r="H1253" s="51"/>
      <c r="I1253" s="45"/>
      <c r="J1253" s="17"/>
      <c r="K1253" s="18" t="str">
        <f t="shared" si="20"/>
        <v xml:space="preserve"> </v>
      </c>
      <c r="L1253" s="34"/>
      <c r="M1253" s="82"/>
      <c r="N1253" s="37"/>
    </row>
    <row r="1254" spans="1:14" x14ac:dyDescent="0.3">
      <c r="A1254" s="26"/>
      <c r="B1254" s="41"/>
      <c r="C1254" s="71"/>
      <c r="D1254" s="28"/>
      <c r="E1254" s="29"/>
      <c r="F1254" s="56"/>
      <c r="G1254" s="39"/>
      <c r="H1254" s="51"/>
      <c r="I1254" s="45"/>
      <c r="J1254" s="17"/>
      <c r="K1254" s="18" t="str">
        <f t="shared" si="20"/>
        <v xml:space="preserve"> </v>
      </c>
      <c r="L1254" s="34"/>
      <c r="M1254" s="82"/>
      <c r="N1254" s="37"/>
    </row>
    <row r="1255" spans="1:14" x14ac:dyDescent="0.3">
      <c r="A1255" s="27"/>
      <c r="B1255" s="41"/>
      <c r="C1255" s="71"/>
      <c r="D1255" s="28"/>
      <c r="E1255" s="29"/>
      <c r="F1255" s="56"/>
      <c r="G1255" s="39"/>
      <c r="H1255" s="51"/>
      <c r="I1255" s="45"/>
      <c r="J1255" s="17"/>
      <c r="K1255" s="18" t="str">
        <f t="shared" si="20"/>
        <v xml:space="preserve"> </v>
      </c>
      <c r="L1255" s="34"/>
      <c r="M1255" s="82"/>
      <c r="N1255" s="37"/>
    </row>
    <row r="1256" spans="1:14" x14ac:dyDescent="0.3">
      <c r="A1256" s="27"/>
      <c r="B1256" s="41"/>
      <c r="C1256" s="71"/>
      <c r="D1256" s="28"/>
      <c r="E1256" s="29"/>
      <c r="F1256" s="56"/>
      <c r="G1256" s="39"/>
      <c r="H1256" s="51"/>
      <c r="I1256" s="45"/>
      <c r="J1256" s="17"/>
      <c r="K1256" s="18" t="str">
        <f t="shared" si="20"/>
        <v xml:space="preserve"> </v>
      </c>
      <c r="L1256" s="34"/>
      <c r="M1256" s="82"/>
      <c r="N1256" s="37"/>
    </row>
    <row r="1257" spans="1:14" x14ac:dyDescent="0.3">
      <c r="A1257" s="27"/>
      <c r="B1257" s="41"/>
      <c r="C1257" s="71"/>
      <c r="D1257" s="28"/>
      <c r="E1257" s="29"/>
      <c r="F1257" s="56"/>
      <c r="G1257" s="39"/>
      <c r="H1257" s="51"/>
      <c r="I1257" s="45"/>
      <c r="J1257" s="17"/>
      <c r="K1257" s="18" t="str">
        <f t="shared" si="20"/>
        <v xml:space="preserve"> </v>
      </c>
      <c r="L1257" s="34"/>
      <c r="M1257" s="82"/>
      <c r="N1257" s="37"/>
    </row>
    <row r="1258" spans="1:14" x14ac:dyDescent="0.3">
      <c r="A1258" s="27"/>
      <c r="B1258" s="41"/>
      <c r="C1258" s="71"/>
      <c r="D1258" s="28"/>
      <c r="E1258" s="29"/>
      <c r="F1258" s="56"/>
      <c r="G1258" s="39"/>
      <c r="H1258" s="51"/>
      <c r="I1258" s="45"/>
      <c r="J1258" s="17"/>
      <c r="K1258" s="18" t="str">
        <f t="shared" si="20"/>
        <v xml:space="preserve"> </v>
      </c>
      <c r="L1258" s="34"/>
      <c r="M1258" s="82"/>
      <c r="N1258" s="37"/>
    </row>
    <row r="1259" spans="1:14" x14ac:dyDescent="0.3">
      <c r="A1259" s="27"/>
      <c r="B1259" s="41"/>
      <c r="C1259" s="71"/>
      <c r="D1259" s="28"/>
      <c r="E1259" s="29"/>
      <c r="F1259" s="56"/>
      <c r="G1259" s="39"/>
      <c r="H1259" s="51"/>
      <c r="I1259" s="45"/>
      <c r="J1259" s="17"/>
      <c r="K1259" s="18" t="str">
        <f t="shared" si="20"/>
        <v xml:space="preserve"> </v>
      </c>
      <c r="L1259" s="34"/>
      <c r="M1259" s="82"/>
      <c r="N1259" s="37"/>
    </row>
    <row r="1260" spans="1:14" x14ac:dyDescent="0.3">
      <c r="A1260" s="27"/>
      <c r="B1260" s="41"/>
      <c r="C1260" s="71"/>
      <c r="D1260" s="28"/>
      <c r="E1260" s="29"/>
      <c r="F1260" s="56"/>
      <c r="G1260" s="39"/>
      <c r="H1260" s="51"/>
      <c r="I1260" s="45"/>
      <c r="J1260" s="17"/>
      <c r="K1260" s="18" t="str">
        <f t="shared" si="20"/>
        <v xml:space="preserve"> </v>
      </c>
      <c r="L1260" s="34"/>
      <c r="M1260" s="82"/>
      <c r="N1260" s="37"/>
    </row>
    <row r="1261" spans="1:14" x14ac:dyDescent="0.3">
      <c r="A1261" s="27"/>
      <c r="B1261" s="41"/>
      <c r="C1261" s="71"/>
      <c r="D1261" s="28"/>
      <c r="E1261" s="29"/>
      <c r="F1261" s="56"/>
      <c r="G1261" s="39"/>
      <c r="H1261" s="51"/>
      <c r="I1261" s="45"/>
      <c r="J1261" s="17"/>
      <c r="K1261" s="18" t="str">
        <f t="shared" si="20"/>
        <v xml:space="preserve"> </v>
      </c>
      <c r="L1261" s="34"/>
      <c r="M1261" s="82"/>
      <c r="N1261" s="37"/>
    </row>
    <row r="1262" spans="1:14" x14ac:dyDescent="0.3">
      <c r="A1262" s="27"/>
      <c r="B1262" s="41"/>
      <c r="C1262" s="71"/>
      <c r="D1262" s="28"/>
      <c r="E1262" s="29"/>
      <c r="F1262" s="56"/>
      <c r="G1262" s="39"/>
      <c r="H1262" s="51"/>
      <c r="I1262" s="45"/>
      <c r="J1262" s="17"/>
      <c r="K1262" s="18" t="str">
        <f t="shared" si="20"/>
        <v xml:space="preserve"> </v>
      </c>
      <c r="L1262" s="34"/>
      <c r="M1262" s="82"/>
      <c r="N1262" s="37"/>
    </row>
    <row r="1263" spans="1:14" x14ac:dyDescent="0.3">
      <c r="A1263" s="27"/>
      <c r="B1263" s="41"/>
      <c r="C1263" s="71"/>
      <c r="D1263" s="28"/>
      <c r="E1263" s="29"/>
      <c r="F1263" s="56"/>
      <c r="G1263" s="39"/>
      <c r="H1263" s="51"/>
      <c r="I1263" s="45"/>
      <c r="J1263" s="17"/>
      <c r="K1263" s="18" t="str">
        <f t="shared" si="20"/>
        <v xml:space="preserve"> </v>
      </c>
      <c r="L1263" s="34"/>
      <c r="M1263" s="82"/>
      <c r="N1263" s="37"/>
    </row>
    <row r="1264" spans="1:14" x14ac:dyDescent="0.3">
      <c r="A1264" s="27"/>
      <c r="B1264" s="41"/>
      <c r="C1264" s="71"/>
      <c r="D1264" s="28"/>
      <c r="E1264" s="29"/>
      <c r="F1264" s="56"/>
      <c r="G1264" s="39"/>
      <c r="H1264" s="51"/>
      <c r="I1264" s="45"/>
      <c r="J1264" s="17"/>
      <c r="K1264" s="18" t="str">
        <f t="shared" si="20"/>
        <v xml:space="preserve"> </v>
      </c>
      <c r="L1264" s="34"/>
      <c r="M1264" s="82"/>
      <c r="N1264" s="37"/>
    </row>
    <row r="1265" spans="1:14" x14ac:dyDescent="0.3">
      <c r="A1265" s="27"/>
      <c r="B1265" s="41"/>
      <c r="C1265" s="71"/>
      <c r="D1265" s="28"/>
      <c r="E1265" s="29"/>
      <c r="F1265" s="56"/>
      <c r="G1265" s="39"/>
      <c r="H1265" s="51"/>
      <c r="I1265" s="45"/>
      <c r="J1265" s="17"/>
      <c r="K1265" s="18" t="str">
        <f t="shared" si="20"/>
        <v xml:space="preserve"> </v>
      </c>
      <c r="L1265" s="34"/>
      <c r="M1265" s="82"/>
      <c r="N1265" s="37"/>
    </row>
    <row r="1266" spans="1:14" x14ac:dyDescent="0.3">
      <c r="A1266" s="27"/>
      <c r="B1266" s="41"/>
      <c r="C1266" s="71"/>
      <c r="D1266" s="28"/>
      <c r="E1266" s="29"/>
      <c r="F1266" s="56"/>
      <c r="G1266" s="39"/>
      <c r="H1266" s="51"/>
      <c r="I1266" s="45"/>
      <c r="J1266" s="17"/>
      <c r="K1266" s="18" t="str">
        <f t="shared" si="20"/>
        <v xml:space="preserve"> </v>
      </c>
      <c r="L1266" s="34"/>
      <c r="M1266" s="82"/>
      <c r="N1266" s="37"/>
    </row>
    <row r="1267" spans="1:14" x14ac:dyDescent="0.3">
      <c r="A1267" s="27"/>
      <c r="B1267" s="41"/>
      <c r="C1267" s="71"/>
      <c r="D1267" s="28"/>
      <c r="E1267" s="29"/>
      <c r="F1267" s="56"/>
      <c r="G1267" s="39"/>
      <c r="H1267" s="51"/>
      <c r="I1267" s="45"/>
      <c r="J1267" s="17"/>
      <c r="K1267" s="18" t="str">
        <f t="shared" si="20"/>
        <v xml:space="preserve"> </v>
      </c>
      <c r="L1267" s="34"/>
      <c r="M1267" s="82"/>
      <c r="N1267" s="37"/>
    </row>
    <row r="1268" spans="1:14" x14ac:dyDescent="0.3">
      <c r="A1268" s="27"/>
      <c r="B1268" s="41"/>
      <c r="C1268" s="71"/>
      <c r="D1268" s="28"/>
      <c r="E1268" s="29"/>
      <c r="F1268" s="56"/>
      <c r="G1268" s="39"/>
      <c r="H1268" s="51"/>
      <c r="I1268" s="45"/>
      <c r="J1268" s="17"/>
      <c r="K1268" s="18" t="str">
        <f t="shared" si="20"/>
        <v xml:space="preserve"> </v>
      </c>
      <c r="L1268" s="34"/>
      <c r="M1268" s="82"/>
      <c r="N1268" s="37"/>
    </row>
    <row r="1269" spans="1:14" x14ac:dyDescent="0.3">
      <c r="A1269" s="27"/>
      <c r="B1269" s="41"/>
      <c r="C1269" s="71"/>
      <c r="D1269" s="28"/>
      <c r="E1269" s="29"/>
      <c r="F1269" s="56"/>
      <c r="G1269" s="39"/>
      <c r="H1269" s="51"/>
      <c r="I1269" s="45"/>
      <c r="J1269" s="17"/>
      <c r="K1269" s="18" t="str">
        <f t="shared" si="20"/>
        <v xml:space="preserve"> </v>
      </c>
      <c r="L1269" s="34"/>
      <c r="M1269" s="82"/>
      <c r="N1269" s="37"/>
    </row>
    <row r="1270" spans="1:14" x14ac:dyDescent="0.3">
      <c r="A1270" s="27"/>
      <c r="B1270" s="41"/>
      <c r="C1270" s="71"/>
      <c r="D1270" s="28"/>
      <c r="E1270" s="29"/>
      <c r="F1270" s="56"/>
      <c r="G1270" s="39"/>
      <c r="H1270" s="51"/>
      <c r="I1270" s="45"/>
      <c r="J1270" s="17"/>
      <c r="K1270" s="18" t="str">
        <f t="shared" si="20"/>
        <v xml:space="preserve"> </v>
      </c>
      <c r="L1270" s="34"/>
      <c r="M1270" s="82"/>
      <c r="N1270" s="37"/>
    </row>
    <row r="1271" spans="1:14" x14ac:dyDescent="0.3">
      <c r="A1271" s="27"/>
      <c r="B1271" s="41"/>
      <c r="C1271" s="71"/>
      <c r="D1271" s="28"/>
      <c r="E1271" s="29"/>
      <c r="F1271" s="56"/>
      <c r="G1271" s="39"/>
      <c r="H1271" s="51"/>
      <c r="I1271" s="45"/>
      <c r="J1271" s="17"/>
      <c r="K1271" s="18" t="str">
        <f t="shared" si="20"/>
        <v xml:space="preserve"> </v>
      </c>
      <c r="L1271" s="34"/>
      <c r="M1271" s="82"/>
      <c r="N1271" s="37"/>
    </row>
    <row r="1272" spans="1:14" x14ac:dyDescent="0.3">
      <c r="A1272" s="27"/>
      <c r="B1272" s="41"/>
      <c r="C1272" s="71"/>
      <c r="D1272" s="28"/>
      <c r="E1272" s="29"/>
      <c r="F1272" s="56"/>
      <c r="G1272" s="39"/>
      <c r="H1272" s="51"/>
      <c r="I1272" s="45"/>
      <c r="J1272" s="17"/>
      <c r="K1272" s="18" t="str">
        <f t="shared" si="20"/>
        <v xml:space="preserve"> </v>
      </c>
      <c r="L1272" s="34"/>
      <c r="M1272" s="82"/>
      <c r="N1272" s="37"/>
    </row>
    <row r="1273" spans="1:14" x14ac:dyDescent="0.3">
      <c r="A1273" s="27"/>
      <c r="B1273" s="41"/>
      <c r="C1273" s="71"/>
      <c r="D1273" s="28"/>
      <c r="E1273" s="29"/>
      <c r="F1273" s="56"/>
      <c r="G1273" s="39"/>
      <c r="H1273" s="51"/>
      <c r="I1273" s="45"/>
      <c r="J1273" s="17"/>
      <c r="K1273" s="18" t="str">
        <f t="shared" si="20"/>
        <v xml:space="preserve"> </v>
      </c>
      <c r="L1273" s="34"/>
      <c r="M1273" s="82"/>
      <c r="N1273" s="37"/>
    </row>
    <row r="1274" spans="1:14" x14ac:dyDescent="0.3">
      <c r="A1274" s="27"/>
      <c r="B1274" s="41"/>
      <c r="C1274" s="71"/>
      <c r="D1274" s="28"/>
      <c r="E1274" s="29"/>
      <c r="F1274" s="56"/>
      <c r="G1274" s="39"/>
      <c r="H1274" s="51"/>
      <c r="I1274" s="45"/>
      <c r="J1274" s="17"/>
      <c r="K1274" s="18" t="str">
        <f t="shared" ref="K1274:K1300" si="21">IF(I1274,IF(ISNUMBER(J1274),J1274*I1274," ")," ")</f>
        <v xml:space="preserve"> </v>
      </c>
      <c r="L1274" s="34"/>
      <c r="M1274" s="82"/>
      <c r="N1274" s="37"/>
    </row>
    <row r="1275" spans="1:14" x14ac:dyDescent="0.3">
      <c r="A1275" s="27"/>
      <c r="B1275" s="41"/>
      <c r="C1275" s="71"/>
      <c r="D1275" s="28"/>
      <c r="E1275" s="29"/>
      <c r="F1275" s="56"/>
      <c r="G1275" s="39"/>
      <c r="H1275" s="51"/>
      <c r="I1275" s="45"/>
      <c r="J1275" s="17"/>
      <c r="K1275" s="18" t="str">
        <f t="shared" si="21"/>
        <v xml:space="preserve"> </v>
      </c>
      <c r="L1275" s="34"/>
      <c r="M1275" s="82"/>
      <c r="N1275" s="37"/>
    </row>
    <row r="1276" spans="1:14" x14ac:dyDescent="0.3">
      <c r="A1276" s="26"/>
      <c r="B1276" s="41"/>
      <c r="C1276" s="71"/>
      <c r="D1276" s="28"/>
      <c r="E1276" s="29"/>
      <c r="F1276" s="56"/>
      <c r="G1276" s="39"/>
      <c r="H1276" s="51"/>
      <c r="I1276" s="45"/>
      <c r="J1276" s="17"/>
      <c r="K1276" s="18" t="str">
        <f t="shared" si="21"/>
        <v xml:space="preserve"> </v>
      </c>
      <c r="L1276" s="34"/>
      <c r="M1276" s="82"/>
      <c r="N1276" s="37"/>
    </row>
    <row r="1277" spans="1:14" x14ac:dyDescent="0.3">
      <c r="A1277" s="27"/>
      <c r="B1277" s="41"/>
      <c r="C1277" s="71"/>
      <c r="D1277" s="28"/>
      <c r="E1277" s="29"/>
      <c r="F1277" s="56"/>
      <c r="G1277" s="39"/>
      <c r="H1277" s="51"/>
      <c r="I1277" s="45"/>
      <c r="J1277" s="17"/>
      <c r="K1277" s="18" t="str">
        <f t="shared" si="21"/>
        <v xml:space="preserve"> </v>
      </c>
      <c r="L1277" s="34"/>
      <c r="M1277" s="82"/>
      <c r="N1277" s="37"/>
    </row>
    <row r="1278" spans="1:14" x14ac:dyDescent="0.3">
      <c r="A1278" s="27"/>
      <c r="B1278" s="41"/>
      <c r="C1278" s="71"/>
      <c r="D1278" s="28"/>
      <c r="E1278" s="29"/>
      <c r="F1278" s="56"/>
      <c r="G1278" s="39"/>
      <c r="H1278" s="51"/>
      <c r="I1278" s="45"/>
      <c r="J1278" s="17"/>
      <c r="K1278" s="18" t="str">
        <f t="shared" si="21"/>
        <v xml:space="preserve"> </v>
      </c>
      <c r="L1278" s="34"/>
      <c r="M1278" s="82"/>
      <c r="N1278" s="37"/>
    </row>
    <row r="1279" spans="1:14" x14ac:dyDescent="0.3">
      <c r="A1279" s="27"/>
      <c r="B1279" s="41"/>
      <c r="C1279" s="71"/>
      <c r="D1279" s="28"/>
      <c r="E1279" s="29"/>
      <c r="F1279" s="56"/>
      <c r="G1279" s="39"/>
      <c r="H1279" s="51"/>
      <c r="I1279" s="45"/>
      <c r="J1279" s="17"/>
      <c r="K1279" s="18" t="str">
        <f t="shared" si="21"/>
        <v xml:space="preserve"> </v>
      </c>
      <c r="L1279" s="34"/>
      <c r="M1279" s="82"/>
      <c r="N1279" s="37"/>
    </row>
    <row r="1280" spans="1:14" x14ac:dyDescent="0.3">
      <c r="A1280" s="27"/>
      <c r="B1280" s="41"/>
      <c r="C1280" s="71"/>
      <c r="D1280" s="28"/>
      <c r="E1280" s="29"/>
      <c r="F1280" s="56"/>
      <c r="G1280" s="39"/>
      <c r="H1280" s="51"/>
      <c r="I1280" s="45"/>
      <c r="J1280" s="17"/>
      <c r="K1280" s="18" t="str">
        <f t="shared" si="21"/>
        <v xml:space="preserve"> </v>
      </c>
      <c r="L1280" s="34"/>
      <c r="M1280" s="82"/>
      <c r="N1280" s="37"/>
    </row>
    <row r="1281" spans="1:14" x14ac:dyDescent="0.3">
      <c r="A1281" s="27"/>
      <c r="B1281" s="41"/>
      <c r="C1281" s="71"/>
      <c r="D1281" s="28"/>
      <c r="E1281" s="29"/>
      <c r="F1281" s="56"/>
      <c r="G1281" s="39"/>
      <c r="H1281" s="51"/>
      <c r="I1281" s="45"/>
      <c r="J1281" s="17"/>
      <c r="K1281" s="18" t="str">
        <f t="shared" si="21"/>
        <v xml:space="preserve"> </v>
      </c>
      <c r="L1281" s="34"/>
      <c r="M1281" s="82"/>
      <c r="N1281" s="37"/>
    </row>
    <row r="1282" spans="1:14" x14ac:dyDescent="0.3">
      <c r="A1282" s="27"/>
      <c r="B1282" s="41"/>
      <c r="C1282" s="71"/>
      <c r="D1282" s="28"/>
      <c r="E1282" s="29"/>
      <c r="F1282" s="56"/>
      <c r="G1282" s="39"/>
      <c r="H1282" s="51"/>
      <c r="I1282" s="45"/>
      <c r="J1282" s="17"/>
      <c r="K1282" s="18" t="str">
        <f t="shared" si="21"/>
        <v xml:space="preserve"> </v>
      </c>
      <c r="L1282" s="34"/>
      <c r="M1282" s="82"/>
      <c r="N1282" s="37"/>
    </row>
    <row r="1283" spans="1:14" x14ac:dyDescent="0.3">
      <c r="A1283" s="27"/>
      <c r="B1283" s="41"/>
      <c r="C1283" s="71"/>
      <c r="D1283" s="28"/>
      <c r="E1283" s="29"/>
      <c r="F1283" s="56"/>
      <c r="G1283" s="39"/>
      <c r="H1283" s="51"/>
      <c r="I1283" s="45"/>
      <c r="J1283" s="17"/>
      <c r="K1283" s="18" t="str">
        <f t="shared" si="21"/>
        <v xml:space="preserve"> </v>
      </c>
      <c r="L1283" s="34"/>
      <c r="M1283" s="82"/>
      <c r="N1283" s="37"/>
    </row>
    <row r="1284" spans="1:14" x14ac:dyDescent="0.3">
      <c r="A1284" s="27"/>
      <c r="B1284" s="41"/>
      <c r="C1284" s="71"/>
      <c r="D1284" s="28"/>
      <c r="E1284" s="29"/>
      <c r="F1284" s="56"/>
      <c r="G1284" s="39"/>
      <c r="H1284" s="51"/>
      <c r="I1284" s="45"/>
      <c r="J1284" s="17"/>
      <c r="K1284" s="18" t="str">
        <f t="shared" si="21"/>
        <v xml:space="preserve"> </v>
      </c>
      <c r="L1284" s="34"/>
      <c r="M1284" s="82"/>
      <c r="N1284" s="37"/>
    </row>
    <row r="1285" spans="1:14" x14ac:dyDescent="0.3">
      <c r="A1285" s="27"/>
      <c r="B1285" s="41"/>
      <c r="C1285" s="71"/>
      <c r="D1285" s="28"/>
      <c r="E1285" s="29"/>
      <c r="F1285" s="56"/>
      <c r="G1285" s="39"/>
      <c r="H1285" s="51"/>
      <c r="I1285" s="45"/>
      <c r="J1285" s="17"/>
      <c r="K1285" s="18" t="str">
        <f t="shared" si="21"/>
        <v xml:space="preserve"> </v>
      </c>
      <c r="L1285" s="34"/>
      <c r="M1285" s="82"/>
      <c r="N1285" s="37"/>
    </row>
    <row r="1286" spans="1:14" x14ac:dyDescent="0.3">
      <c r="A1286" s="27"/>
      <c r="B1286" s="41"/>
      <c r="C1286" s="71"/>
      <c r="D1286" s="28"/>
      <c r="E1286" s="29"/>
      <c r="F1286" s="56"/>
      <c r="G1286" s="39"/>
      <c r="H1286" s="51"/>
      <c r="I1286" s="45"/>
      <c r="J1286" s="17"/>
      <c r="K1286" s="18" t="str">
        <f t="shared" si="21"/>
        <v xml:space="preserve"> </v>
      </c>
      <c r="L1286" s="34"/>
      <c r="M1286" s="82"/>
      <c r="N1286" s="37"/>
    </row>
    <row r="1287" spans="1:14" x14ac:dyDescent="0.3">
      <c r="A1287" s="27"/>
      <c r="B1287" s="41"/>
      <c r="C1287" s="71"/>
      <c r="D1287" s="28"/>
      <c r="E1287" s="29"/>
      <c r="F1287" s="56"/>
      <c r="G1287" s="39"/>
      <c r="H1287" s="51"/>
      <c r="I1287" s="45"/>
      <c r="J1287" s="17"/>
      <c r="K1287" s="18" t="str">
        <f t="shared" si="21"/>
        <v xml:space="preserve"> </v>
      </c>
      <c r="L1287" s="34"/>
      <c r="M1287" s="82"/>
      <c r="N1287" s="37"/>
    </row>
    <row r="1288" spans="1:14" x14ac:dyDescent="0.3">
      <c r="A1288" s="27"/>
      <c r="B1288" s="41"/>
      <c r="C1288" s="71"/>
      <c r="D1288" s="28"/>
      <c r="E1288" s="29"/>
      <c r="F1288" s="56"/>
      <c r="G1288" s="39"/>
      <c r="H1288" s="51"/>
      <c r="I1288" s="45"/>
      <c r="J1288" s="17"/>
      <c r="K1288" s="18" t="str">
        <f t="shared" si="21"/>
        <v xml:space="preserve"> </v>
      </c>
      <c r="L1288" s="34"/>
      <c r="M1288" s="82"/>
      <c r="N1288" s="37"/>
    </row>
    <row r="1289" spans="1:14" x14ac:dyDescent="0.3">
      <c r="A1289" s="27"/>
      <c r="B1289" s="41"/>
      <c r="C1289" s="71"/>
      <c r="D1289" s="28"/>
      <c r="E1289" s="29"/>
      <c r="F1289" s="56"/>
      <c r="G1289" s="39"/>
      <c r="H1289" s="51"/>
      <c r="I1289" s="45"/>
      <c r="J1289" s="17"/>
      <c r="K1289" s="18" t="str">
        <f t="shared" si="21"/>
        <v xml:space="preserve"> </v>
      </c>
      <c r="L1289" s="34"/>
      <c r="M1289" s="82"/>
      <c r="N1289" s="37"/>
    </row>
    <row r="1290" spans="1:14" x14ac:dyDescent="0.3">
      <c r="A1290" s="27"/>
      <c r="B1290" s="41"/>
      <c r="C1290" s="71"/>
      <c r="D1290" s="28"/>
      <c r="E1290" s="29"/>
      <c r="F1290" s="56"/>
      <c r="G1290" s="39"/>
      <c r="H1290" s="51"/>
      <c r="I1290" s="45"/>
      <c r="J1290" s="17"/>
      <c r="K1290" s="18" t="str">
        <f t="shared" si="21"/>
        <v xml:space="preserve"> </v>
      </c>
      <c r="L1290" s="34"/>
      <c r="M1290" s="82"/>
      <c r="N1290" s="37"/>
    </row>
    <row r="1291" spans="1:14" x14ac:dyDescent="0.3">
      <c r="A1291" s="27"/>
      <c r="B1291" s="41"/>
      <c r="C1291" s="71"/>
      <c r="D1291" s="28"/>
      <c r="E1291" s="29"/>
      <c r="F1291" s="56"/>
      <c r="G1291" s="39"/>
      <c r="H1291" s="51"/>
      <c r="I1291" s="45"/>
      <c r="J1291" s="17"/>
      <c r="K1291" s="18" t="str">
        <f t="shared" si="21"/>
        <v xml:space="preserve"> </v>
      </c>
      <c r="L1291" s="34"/>
      <c r="M1291" s="82"/>
      <c r="N1291" s="37"/>
    </row>
    <row r="1292" spans="1:14" x14ac:dyDescent="0.3">
      <c r="A1292" s="27"/>
      <c r="B1292" s="41"/>
      <c r="C1292" s="71"/>
      <c r="D1292" s="28"/>
      <c r="E1292" s="29"/>
      <c r="F1292" s="56"/>
      <c r="G1292" s="39"/>
      <c r="H1292" s="51"/>
      <c r="I1292" s="45"/>
      <c r="J1292" s="17"/>
      <c r="K1292" s="18" t="str">
        <f t="shared" si="21"/>
        <v xml:space="preserve"> </v>
      </c>
      <c r="L1292" s="34"/>
      <c r="M1292" s="82"/>
      <c r="N1292" s="37"/>
    </row>
    <row r="1293" spans="1:14" x14ac:dyDescent="0.3">
      <c r="A1293" s="27"/>
      <c r="B1293" s="41"/>
      <c r="C1293" s="71"/>
      <c r="D1293" s="28"/>
      <c r="E1293" s="29"/>
      <c r="F1293" s="56"/>
      <c r="G1293" s="39"/>
      <c r="H1293" s="51"/>
      <c r="I1293" s="45"/>
      <c r="J1293" s="17"/>
      <c r="K1293" s="18" t="str">
        <f t="shared" si="21"/>
        <v xml:space="preserve"> </v>
      </c>
      <c r="L1293" s="34"/>
      <c r="M1293" s="82"/>
      <c r="N1293" s="37"/>
    </row>
    <row r="1294" spans="1:14" x14ac:dyDescent="0.3">
      <c r="A1294" s="27"/>
      <c r="B1294" s="41"/>
      <c r="C1294" s="71"/>
      <c r="D1294" s="28"/>
      <c r="E1294" s="29"/>
      <c r="F1294" s="56"/>
      <c r="G1294" s="39"/>
      <c r="H1294" s="51"/>
      <c r="I1294" s="45"/>
      <c r="J1294" s="17"/>
      <c r="K1294" s="18" t="str">
        <f t="shared" si="21"/>
        <v xml:space="preserve"> </v>
      </c>
      <c r="L1294" s="34"/>
      <c r="M1294" s="82"/>
      <c r="N1294" s="37"/>
    </row>
    <row r="1295" spans="1:14" x14ac:dyDescent="0.3">
      <c r="A1295" s="27"/>
      <c r="B1295" s="41"/>
      <c r="C1295" s="71"/>
      <c r="D1295" s="28"/>
      <c r="E1295" s="29"/>
      <c r="F1295" s="56"/>
      <c r="G1295" s="39"/>
      <c r="H1295" s="51"/>
      <c r="I1295" s="45"/>
      <c r="J1295" s="17"/>
      <c r="K1295" s="18" t="str">
        <f t="shared" si="21"/>
        <v xml:space="preserve"> </v>
      </c>
      <c r="L1295" s="34"/>
      <c r="M1295" s="82"/>
      <c r="N1295" s="37"/>
    </row>
    <row r="1296" spans="1:14" x14ac:dyDescent="0.3">
      <c r="A1296" s="27"/>
      <c r="B1296" s="41"/>
      <c r="C1296" s="71"/>
      <c r="D1296" s="28"/>
      <c r="E1296" s="29"/>
      <c r="F1296" s="56"/>
      <c r="G1296" s="39"/>
      <c r="H1296" s="51"/>
      <c r="I1296" s="45"/>
      <c r="J1296" s="17"/>
      <c r="K1296" s="18" t="str">
        <f t="shared" si="21"/>
        <v xml:space="preserve"> </v>
      </c>
      <c r="L1296" s="34"/>
      <c r="M1296" s="82"/>
      <c r="N1296" s="37"/>
    </row>
    <row r="1297" spans="1:14" x14ac:dyDescent="0.3">
      <c r="A1297" s="27"/>
      <c r="B1297" s="41"/>
      <c r="C1297" s="71"/>
      <c r="D1297" s="28"/>
      <c r="E1297" s="29"/>
      <c r="F1297" s="56"/>
      <c r="G1297" s="39"/>
      <c r="H1297" s="51"/>
      <c r="I1297" s="45"/>
      <c r="J1297" s="17"/>
      <c r="K1297" s="18" t="str">
        <f t="shared" si="21"/>
        <v xml:space="preserve"> </v>
      </c>
      <c r="L1297" s="34"/>
      <c r="M1297" s="82"/>
      <c r="N1297" s="37"/>
    </row>
    <row r="1298" spans="1:14" x14ac:dyDescent="0.3">
      <c r="A1298" s="26"/>
      <c r="B1298" s="41"/>
      <c r="C1298" s="71"/>
      <c r="D1298" s="28"/>
      <c r="E1298" s="29"/>
      <c r="F1298" s="56"/>
      <c r="G1298" s="39"/>
      <c r="H1298" s="51"/>
      <c r="I1298" s="45"/>
      <c r="J1298" s="17"/>
      <c r="K1298" s="18" t="str">
        <f t="shared" si="21"/>
        <v xml:space="preserve"> </v>
      </c>
      <c r="L1298" s="34"/>
      <c r="M1298" s="82"/>
      <c r="N1298" s="37"/>
    </row>
    <row r="1299" spans="1:14" x14ac:dyDescent="0.3">
      <c r="A1299" s="27"/>
      <c r="B1299" s="41"/>
      <c r="C1299" s="71"/>
      <c r="D1299" s="28"/>
      <c r="E1299" s="29"/>
      <c r="F1299" s="56"/>
      <c r="G1299" s="39"/>
      <c r="H1299" s="51"/>
      <c r="I1299" s="45"/>
      <c r="J1299" s="17"/>
      <c r="K1299" s="18" t="str">
        <f t="shared" si="21"/>
        <v xml:space="preserve"> </v>
      </c>
      <c r="L1299" s="34"/>
      <c r="M1299" s="82"/>
      <c r="N1299" s="37"/>
    </row>
    <row r="1300" spans="1:14" x14ac:dyDescent="0.3">
      <c r="A1300" s="27"/>
      <c r="B1300" s="41"/>
      <c r="C1300" s="71"/>
      <c r="D1300" s="28"/>
      <c r="E1300" s="29"/>
      <c r="F1300" s="56"/>
      <c r="G1300" s="39"/>
      <c r="H1300" s="51"/>
      <c r="I1300" s="45"/>
      <c r="J1300" s="17"/>
      <c r="K1300" s="18" t="str">
        <f t="shared" si="21"/>
        <v xml:space="preserve"> </v>
      </c>
      <c r="L1300" s="34"/>
      <c r="M1300" s="82"/>
      <c r="N1300" s="37"/>
    </row>
    <row r="1301" spans="1:14" ht="13.5" thickBot="1" x14ac:dyDescent="0.35">
      <c r="A1301" s="30"/>
      <c r="B1301" s="42"/>
      <c r="C1301" s="72"/>
      <c r="D1301" s="31"/>
      <c r="E1301" s="32"/>
      <c r="F1301" s="21"/>
      <c r="G1301" s="40"/>
      <c r="H1301" s="52"/>
      <c r="I1301" s="46"/>
      <c r="J1301" s="22"/>
      <c r="K1301" s="23" t="str">
        <f>IF(I1301,IF(ISNUMBER(J1301),J1301*I1301," ")," ")</f>
        <v xml:space="preserve"> </v>
      </c>
      <c r="L1301" s="35"/>
      <c r="M1301" s="95"/>
      <c r="N1301" s="38"/>
    </row>
  </sheetData>
  <mergeCells count="16">
    <mergeCell ref="B22:D22"/>
    <mergeCell ref="A2:A4"/>
    <mergeCell ref="B2:E4"/>
    <mergeCell ref="L2:L4"/>
    <mergeCell ref="B8:D8"/>
    <mergeCell ref="B15:D15"/>
    <mergeCell ref="B75:D75"/>
    <mergeCell ref="B82:D82"/>
    <mergeCell ref="B89:D89"/>
    <mergeCell ref="B96:D96"/>
    <mergeCell ref="B31:D31"/>
    <mergeCell ref="B38:D38"/>
    <mergeCell ref="B45:D45"/>
    <mergeCell ref="B53:D53"/>
    <mergeCell ref="B60:D60"/>
    <mergeCell ref="B67:D67"/>
  </mergeCells>
  <hyperlinks>
    <hyperlink ref="G4" r:id="rId1" xr:uid="{FC182F03-9650-4A95-B45E-DFB83009C27A}"/>
    <hyperlink ref="G3" r:id="rId2" xr:uid="{04E1434B-FBBC-4EAE-93BC-2265F1C46E19}"/>
    <hyperlink ref="G11" r:id="rId3" display="инфо" xr:uid="{1663A0B8-740B-4CCD-99AD-BA090232A216}"/>
    <hyperlink ref="G10" r:id="rId4" display="Заж. соед. пр. кр. 6-10мм оц. сталь HDZ IEK" xr:uid="{085B1798-B691-41EE-BFF5-4294FF175B00}"/>
    <hyperlink ref="G12" r:id="rId5" xr:uid="{82DB890D-F503-4944-94CE-737130A0AA4C}"/>
    <hyperlink ref="G13" r:id="rId6" xr:uid="{B2A730FA-366D-4025-946C-7263C6354B0C}"/>
    <hyperlink ref="G17" r:id="rId7" display="Заж. соед. пр. кр. 6-10мм оц. сталь HDZ IEK" xr:uid="{FCA2944A-3F14-493C-B258-CD3C4224020A}"/>
    <hyperlink ref="G19" r:id="rId8" xr:uid="{7624728D-2BAE-4762-AD0F-737C3F873546}"/>
    <hyperlink ref="G20" r:id="rId9" xr:uid="{F98A6C37-9C12-49C9-818B-33DFB85EB3B4}"/>
    <hyperlink ref="G33" r:id="rId10" display="Заж. соед. пр. кр. 6-10мм оц. сталь HDZ IEK" xr:uid="{FF77DAA7-F8E0-49C5-AAA4-1CE00A4C2EE1}"/>
    <hyperlink ref="G35" r:id="rId11" xr:uid="{0F61B2AE-3B73-4EA5-B288-9E4405B13A75}"/>
    <hyperlink ref="G36" r:id="rId12" xr:uid="{B8A49D91-09C7-463F-97B7-6A873A642220}"/>
    <hyperlink ref="G40" r:id="rId13" display="Заж. соед. пр. кр. 6-10мм оц. сталь HDZ IEK" xr:uid="{E327C47E-61B0-4BCB-9FF7-AD2144E1BA89}"/>
    <hyperlink ref="G34" r:id="rId14" xr:uid="{A81D8940-F6BB-499A-A720-6353D5D3253D}"/>
    <hyperlink ref="G41" r:id="rId15" xr:uid="{AABAE9B5-8CF8-4B1D-B1D7-8809698096D5}"/>
    <hyperlink ref="G56" r:id="rId16" xr:uid="{E195C88B-06D1-4575-A338-681D0FA8372D}"/>
    <hyperlink ref="G63" r:id="rId17" xr:uid="{49CF50C1-0990-44D3-A340-FC69F0A0B74C}"/>
    <hyperlink ref="G43" r:id="rId18" xr:uid="{C2B25448-5E97-43AE-8CBC-BA4A85CD4C96}"/>
    <hyperlink ref="G42" r:id="rId19" xr:uid="{08E9C1FD-D0FE-4A4B-950D-A952DA354F0B}"/>
    <hyperlink ref="G57" r:id="rId20" xr:uid="{E3438E10-4D78-4385-8774-C6C939989393}"/>
    <hyperlink ref="G58" r:id="rId21" xr:uid="{008895A8-A52F-4105-9578-E72EBB787B1B}"/>
    <hyperlink ref="G64" r:id="rId22" xr:uid="{7B4A534F-131B-447E-B979-F27954FC997B}"/>
    <hyperlink ref="G65" r:id="rId23" xr:uid="{3FA78BD0-C397-4016-8A3B-A388F817AA1D}"/>
    <hyperlink ref="G70" r:id="rId24" xr:uid="{D101DF9C-1CC5-45C0-AFB1-CB2D3B583F29}"/>
    <hyperlink ref="G71" r:id="rId25" xr:uid="{5F4BFDAE-05F3-441D-89E1-C64E5741ED0C}"/>
    <hyperlink ref="G72" r:id="rId26" xr:uid="{3781B057-706B-43CC-9BCB-20E4D9B1DE24}"/>
    <hyperlink ref="G47" r:id="rId27" display="Заж. соед. пр. кр. 6-10мм оц. сталь HDZ IEK" xr:uid="{A94732A7-6792-4C94-8B6A-1AAD22EC3A30}"/>
    <hyperlink ref="G48" r:id="rId28" xr:uid="{5EF699D8-6BF2-4506-8D22-656BE180AEEA}"/>
    <hyperlink ref="G49" r:id="rId29" xr:uid="{D47FE22B-E22D-46F8-ADB9-C250B71BCC84}"/>
    <hyperlink ref="G50" r:id="rId30" xr:uid="{C9F372E3-2CDB-4481-BF6B-31C8607BE3D9}"/>
    <hyperlink ref="G24" r:id="rId31" display="Заж. соед. пр. кр. 6-10мм оц. сталь HDZ IEK" xr:uid="{186B198E-B30C-496B-8B07-D2F695089708}"/>
    <hyperlink ref="G18" r:id="rId32" xr:uid="{A2A8FAF6-185A-4EC1-8B0E-D50C298150A7}"/>
    <hyperlink ref="G26" r:id="rId33" xr:uid="{77165BD9-8FA7-4577-89AA-838CDE13CD8A}"/>
    <hyperlink ref="G27" r:id="rId34" xr:uid="{4E82D20C-C072-4547-8CFB-BF06593FC814}"/>
    <hyperlink ref="G25" r:id="rId35" xr:uid="{C0863040-E92F-4381-9FA1-3BB3337E63B6}"/>
    <hyperlink ref="G77" r:id="rId36" display="Заж. соед. пр. кр. 6-10мм оц. сталь HDZ IEK" xr:uid="{5D6B959C-5D27-47D6-8965-D79F0B0268C2}"/>
    <hyperlink ref="G78" r:id="rId37" xr:uid="{0DE3E548-BB9B-4BF4-8F38-128BC980148D}"/>
    <hyperlink ref="G80" r:id="rId38" xr:uid="{B9F84FD8-FEDA-48C2-A73A-7CEE3BD2DCBC}"/>
    <hyperlink ref="G79" r:id="rId39" xr:uid="{E915FC3F-36BF-44E4-88B6-1B3BF582BA68}"/>
    <hyperlink ref="G84" r:id="rId40" display="Заж. соед. пр. кр. 6-10мм оц. сталь HDZ IEK" xr:uid="{3EAC269F-2C49-4014-B5A1-3FADAC50E46E}"/>
    <hyperlink ref="G86" r:id="rId41" xr:uid="{B49338B8-513D-4054-A24D-66D37CF29CD5}"/>
    <hyperlink ref="G85" r:id="rId42" xr:uid="{15E05B6A-B14B-4071-9911-8ED6940DF9EE}"/>
    <hyperlink ref="G87" r:id="rId43" xr:uid="{A9B36FB0-C891-49A9-B4D3-699D1AF7C1A6}"/>
    <hyperlink ref="G91" r:id="rId44" display="Заж. соед. пр. кр. 6-10мм оц. сталь HDZ IEK" xr:uid="{639EDF95-2DD5-4792-8551-747E559575F8}"/>
    <hyperlink ref="G94" r:id="rId45" xr:uid="{A13B03C7-0E68-4D9E-B865-B4AB223E3E90}"/>
    <hyperlink ref="G93" r:id="rId46" xr:uid="{F286EDD1-1DC7-40A1-8C1B-10175AE4A239}"/>
    <hyperlink ref="G98" r:id="rId47" display="Заж. соед. пр. кр. 6-10мм оц. сталь HDZ IEK" xr:uid="{14BD24B9-692A-4B19-933A-51DCFCF9514E}"/>
    <hyperlink ref="G100" r:id="rId48" xr:uid="{3BEA5715-EE59-4CD1-9FFA-63C6E77C8674}"/>
    <hyperlink ref="G101" r:id="rId49" xr:uid="{F6FCBF0B-6C52-4A28-827D-A8F186BCECB7}"/>
    <hyperlink ref="G99" r:id="rId50" xr:uid="{CA40F89C-5AC8-480B-ADA1-2422AC444A19}"/>
    <hyperlink ref="G92" r:id="rId51" xr:uid="{C31DA5F5-D034-47D3-BA55-491C3A8A72CD}"/>
  </hyperlinks>
  <pageMargins left="0.7" right="0.7" top="0.75" bottom="0.75" header="0.3" footer="0.3"/>
  <drawing r:id="rId5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B0DBE-084B-4493-ACC7-4613311D73FD}">
  <dimension ref="A1:CP705"/>
  <sheetViews>
    <sheetView topLeftCell="A2" workbookViewId="0">
      <selection activeCell="Q53" sqref="Q53"/>
    </sheetView>
  </sheetViews>
  <sheetFormatPr defaultColWidth="9.1796875" defaultRowHeight="13" x14ac:dyDescent="0.3"/>
  <cols>
    <col min="1" max="1" width="15.1796875" style="2" customWidth="1"/>
    <col min="2" max="2" width="1" style="2" customWidth="1"/>
    <col min="3" max="3" width="0.81640625" style="2" customWidth="1"/>
    <col min="4" max="4" width="3.54296875" style="2" customWidth="1"/>
    <col min="5" max="5" width="3.81640625" style="2" customWidth="1"/>
    <col min="6" max="6" width="17.7265625" style="3" customWidth="1"/>
    <col min="7" max="7" width="42.453125" style="48" customWidth="1"/>
    <col min="8" max="8" width="5" style="50" customWidth="1"/>
    <col min="9" max="9" width="4.453125" style="43" customWidth="1"/>
    <col min="10" max="10" width="1.08984375" style="4" customWidth="1"/>
    <col min="11" max="11" width="0.54296875" style="4" customWidth="1"/>
    <col min="12" max="12" width="0.1796875" style="8" customWidth="1"/>
    <col min="13" max="13" width="8.1796875" style="49" customWidth="1"/>
    <col min="14" max="14" width="0.1796875" style="5" customWidth="1"/>
    <col min="15" max="15" width="12.26953125" style="8" customWidth="1"/>
    <col min="16" max="16384" width="9.1796875" style="8"/>
  </cols>
  <sheetData>
    <row r="1" spans="1:94" ht="5.15" hidden="1" customHeight="1" x14ac:dyDescent="0.3"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</row>
    <row r="2" spans="1:94" ht="10" customHeight="1" thickBot="1" x14ac:dyDescent="0.35">
      <c r="G2" s="57" t="s">
        <v>9</v>
      </c>
      <c r="I2" s="44"/>
      <c r="J2" s="8"/>
      <c r="K2" s="8"/>
      <c r="L2" s="12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  <c r="AT2" s="10"/>
      <c r="AU2" s="10"/>
      <c r="AV2" s="10"/>
      <c r="AW2" s="10"/>
      <c r="AX2" s="10"/>
      <c r="AY2" s="10"/>
      <c r="AZ2" s="10"/>
      <c r="BA2" s="10"/>
      <c r="BB2" s="10"/>
      <c r="BC2" s="10"/>
      <c r="BD2" s="10"/>
      <c r="BE2" s="10"/>
      <c r="BF2" s="10"/>
      <c r="BG2" s="10"/>
      <c r="BH2" s="10"/>
      <c r="BI2" s="10"/>
      <c r="BJ2" s="10"/>
      <c r="BK2" s="10"/>
      <c r="BL2" s="10"/>
      <c r="BM2" s="10"/>
      <c r="BN2" s="10"/>
      <c r="BO2" s="10"/>
      <c r="BP2" s="10"/>
      <c r="BQ2" s="10"/>
      <c r="BR2" s="10"/>
      <c r="BS2" s="10"/>
      <c r="BT2" s="10"/>
      <c r="BU2" s="10"/>
      <c r="BV2" s="10"/>
      <c r="BW2" s="10"/>
      <c r="BX2" s="10"/>
      <c r="BY2" s="10"/>
      <c r="BZ2" s="10"/>
      <c r="CA2" s="10"/>
      <c r="CB2" s="10"/>
      <c r="CC2" s="10"/>
      <c r="CD2" s="10"/>
      <c r="CE2" s="10"/>
      <c r="CF2" s="10"/>
      <c r="CG2" s="10"/>
      <c r="CH2" s="10"/>
      <c r="CI2" s="10"/>
      <c r="CJ2" s="10"/>
      <c r="CK2" s="10"/>
      <c r="CL2" s="10"/>
      <c r="CM2" s="10"/>
      <c r="CN2" s="10"/>
      <c r="CO2" s="10"/>
      <c r="CP2" s="10"/>
    </row>
    <row r="3" spans="1:94" ht="15" customHeight="1" thickBot="1" x14ac:dyDescent="0.35">
      <c r="A3" s="124" t="s">
        <v>563</v>
      </c>
      <c r="B3" s="125"/>
      <c r="C3" s="126"/>
      <c r="D3" s="6"/>
      <c r="E3" s="6"/>
      <c r="F3" s="7"/>
      <c r="G3" s="59" t="s">
        <v>10</v>
      </c>
      <c r="H3" s="58"/>
      <c r="I3" s="44"/>
      <c r="J3" s="19"/>
      <c r="K3" s="20"/>
      <c r="L3" s="120"/>
      <c r="M3" s="5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</row>
    <row r="4" spans="1:94" ht="12.75" customHeight="1" thickBot="1" x14ac:dyDescent="0.35">
      <c r="A4" s="121" t="s">
        <v>36</v>
      </c>
      <c r="B4" s="122"/>
      <c r="C4" s="123"/>
      <c r="D4" s="6"/>
      <c r="E4" s="6"/>
      <c r="F4" s="7"/>
      <c r="G4" s="60" t="s">
        <v>6</v>
      </c>
      <c r="H4" s="7"/>
      <c r="I4" s="44"/>
      <c r="J4" s="8"/>
      <c r="K4" s="8"/>
      <c r="L4" s="120"/>
      <c r="M4" s="5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H4" s="10"/>
      <c r="BI4" s="10"/>
      <c r="BJ4" s="10"/>
      <c r="BK4" s="10"/>
      <c r="BL4" s="10"/>
      <c r="BM4" s="10"/>
      <c r="BN4" s="10"/>
      <c r="BO4" s="10"/>
      <c r="BP4" s="10"/>
      <c r="BQ4" s="10"/>
      <c r="BR4" s="10"/>
      <c r="BS4" s="10"/>
      <c r="BT4" s="10"/>
      <c r="BU4" s="10"/>
      <c r="BV4" s="10"/>
      <c r="BW4" s="10"/>
      <c r="BX4" s="10"/>
      <c r="BY4" s="10"/>
      <c r="BZ4" s="10"/>
      <c r="CA4" s="10"/>
      <c r="CB4" s="10"/>
      <c r="CC4" s="10"/>
      <c r="CD4" s="10"/>
      <c r="CE4" s="10"/>
      <c r="CF4" s="10"/>
      <c r="CG4" s="10"/>
      <c r="CH4" s="10"/>
      <c r="CI4" s="10"/>
      <c r="CJ4" s="10"/>
      <c r="CK4" s="10"/>
      <c r="CL4" s="10"/>
      <c r="CM4" s="10"/>
      <c r="CN4" s="10"/>
      <c r="CO4" s="10"/>
      <c r="CP4" s="10"/>
    </row>
    <row r="5" spans="1:94" ht="5.15" hidden="1" customHeight="1" x14ac:dyDescent="0.3">
      <c r="A5" s="9"/>
      <c r="B5" s="9"/>
      <c r="C5" s="69"/>
      <c r="D5" s="9"/>
      <c r="E5" s="9"/>
      <c r="M5" s="5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H5" s="10"/>
      <c r="BI5" s="10"/>
      <c r="BJ5" s="10"/>
      <c r="BK5" s="10"/>
      <c r="BL5" s="10"/>
      <c r="BM5" s="10"/>
      <c r="BN5" s="10"/>
      <c r="BO5" s="10"/>
      <c r="BP5" s="10"/>
      <c r="BQ5" s="10"/>
      <c r="BR5" s="10"/>
      <c r="BS5" s="10"/>
      <c r="BT5" s="10"/>
      <c r="BU5" s="10"/>
      <c r="BV5" s="10"/>
      <c r="BW5" s="10"/>
      <c r="BX5" s="10"/>
      <c r="BY5" s="10"/>
      <c r="BZ5" s="10"/>
      <c r="CA5" s="10"/>
      <c r="CB5" s="10"/>
      <c r="CC5" s="10"/>
      <c r="CD5" s="10"/>
      <c r="CE5" s="10"/>
      <c r="CF5" s="10"/>
      <c r="CG5" s="10"/>
      <c r="CH5" s="10"/>
      <c r="CI5" s="10"/>
      <c r="CJ5" s="10"/>
      <c r="CK5" s="10"/>
      <c r="CL5" s="10"/>
      <c r="CM5" s="10"/>
      <c r="CN5" s="10"/>
      <c r="CO5" s="10"/>
      <c r="CP5" s="10"/>
    </row>
    <row r="6" spans="1:94" s="11" customFormat="1" ht="23.25" customHeight="1" thickBot="1" x14ac:dyDescent="0.35">
      <c r="A6" s="24" t="s">
        <v>564</v>
      </c>
      <c r="B6" s="24"/>
      <c r="C6" s="24"/>
      <c r="D6" s="66" t="s">
        <v>0</v>
      </c>
      <c r="E6" s="25" t="s">
        <v>1</v>
      </c>
      <c r="F6" s="13" t="s">
        <v>84</v>
      </c>
      <c r="G6" s="14" t="s">
        <v>85</v>
      </c>
      <c r="H6" s="73" t="s">
        <v>0</v>
      </c>
      <c r="I6" s="47" t="s">
        <v>1</v>
      </c>
      <c r="J6" s="14" t="s">
        <v>4</v>
      </c>
      <c r="K6" s="15" t="s">
        <v>5</v>
      </c>
      <c r="L6" s="33" t="s">
        <v>3</v>
      </c>
      <c r="M6" s="53" t="s">
        <v>2</v>
      </c>
      <c r="N6" s="36" t="s">
        <v>7</v>
      </c>
    </row>
    <row r="7" spans="1:94" ht="12.75" customHeight="1" x14ac:dyDescent="0.3">
      <c r="A7" s="27" t="s">
        <v>565</v>
      </c>
      <c r="B7" s="112"/>
      <c r="C7" s="111"/>
      <c r="D7" s="28" t="s">
        <v>476</v>
      </c>
      <c r="E7" s="29">
        <v>1</v>
      </c>
      <c r="F7" s="56" t="s">
        <v>566</v>
      </c>
      <c r="G7" s="64" t="s">
        <v>567</v>
      </c>
      <c r="H7" s="51" t="s">
        <v>11</v>
      </c>
      <c r="I7" s="45">
        <v>1</v>
      </c>
      <c r="J7" s="17">
        <v>340.4</v>
      </c>
      <c r="K7" s="18">
        <f t="shared" ref="K7:K70" si="0">IF(I7,IF(ISNUMBER(J7),J7*I7," ")," ")</f>
        <v>340.4</v>
      </c>
      <c r="L7" s="34"/>
      <c r="M7" s="54"/>
      <c r="N7" s="37"/>
    </row>
    <row r="8" spans="1:94" ht="12.75" customHeight="1" x14ac:dyDescent="0.3">
      <c r="A8" s="27" t="s">
        <v>568</v>
      </c>
      <c r="B8" s="112"/>
      <c r="C8" s="111"/>
      <c r="D8" s="28" t="s">
        <v>476</v>
      </c>
      <c r="E8" s="29">
        <v>1</v>
      </c>
      <c r="F8" s="56" t="s">
        <v>569</v>
      </c>
      <c r="G8" s="64" t="s">
        <v>570</v>
      </c>
      <c r="H8" s="51" t="s">
        <v>11</v>
      </c>
      <c r="I8" s="45">
        <v>1</v>
      </c>
      <c r="J8" s="17">
        <v>283.39999999999998</v>
      </c>
      <c r="K8" s="18">
        <f t="shared" si="0"/>
        <v>283.39999999999998</v>
      </c>
      <c r="L8" s="34"/>
      <c r="M8" s="54"/>
      <c r="N8" s="37"/>
    </row>
    <row r="9" spans="1:94" ht="12.75" customHeight="1" x14ac:dyDescent="0.3">
      <c r="A9" s="27"/>
      <c r="B9" s="41"/>
      <c r="C9" s="111"/>
      <c r="D9" s="28"/>
      <c r="E9" s="29"/>
      <c r="F9" s="56"/>
      <c r="G9" s="64"/>
      <c r="H9" s="51"/>
      <c r="I9" s="45"/>
      <c r="J9" s="17"/>
      <c r="K9" s="18" t="str">
        <f t="shared" si="0"/>
        <v xml:space="preserve"> </v>
      </c>
      <c r="L9" s="34"/>
      <c r="M9" s="54"/>
      <c r="N9" s="37"/>
    </row>
    <row r="10" spans="1:94" ht="12.75" customHeight="1" x14ac:dyDescent="0.3">
      <c r="A10" s="27"/>
      <c r="B10" s="41"/>
      <c r="C10" s="111"/>
      <c r="D10" s="28"/>
      <c r="E10" s="29"/>
      <c r="F10" s="56"/>
      <c r="G10" s="64"/>
      <c r="H10" s="51"/>
      <c r="I10" s="45"/>
      <c r="J10" s="17"/>
      <c r="K10" s="18" t="str">
        <f t="shared" si="0"/>
        <v xml:space="preserve"> </v>
      </c>
      <c r="L10" s="34"/>
      <c r="M10" s="54"/>
      <c r="N10" s="37"/>
    </row>
    <row r="11" spans="1:94" ht="12.75" customHeight="1" x14ac:dyDescent="0.3">
      <c r="A11" s="27"/>
      <c r="B11" s="41"/>
      <c r="C11" s="111"/>
      <c r="D11" s="28"/>
      <c r="E11" s="29"/>
      <c r="F11" s="56"/>
      <c r="G11" s="64"/>
      <c r="H11" s="51"/>
      <c r="I11" s="45"/>
      <c r="J11" s="17"/>
      <c r="K11" s="18" t="str">
        <f t="shared" si="0"/>
        <v xml:space="preserve"> </v>
      </c>
      <c r="L11" s="34"/>
      <c r="M11" s="54"/>
      <c r="N11" s="37"/>
    </row>
    <row r="12" spans="1:94" ht="12.75" customHeight="1" x14ac:dyDescent="0.3">
      <c r="A12" s="27"/>
      <c r="B12" s="41"/>
      <c r="C12" s="71"/>
      <c r="D12" s="28"/>
      <c r="E12" s="29"/>
      <c r="F12" s="56"/>
      <c r="G12" s="64"/>
      <c r="H12" s="51"/>
      <c r="I12" s="45"/>
      <c r="J12" s="17"/>
      <c r="K12" s="18" t="str">
        <f t="shared" si="0"/>
        <v xml:space="preserve"> </v>
      </c>
      <c r="L12" s="34"/>
      <c r="M12" s="54"/>
      <c r="N12" s="37"/>
    </row>
    <row r="13" spans="1:94" ht="12.75" customHeight="1" x14ac:dyDescent="0.3">
      <c r="A13" s="27"/>
      <c r="B13" s="41"/>
      <c r="C13" s="71"/>
      <c r="D13" s="28"/>
      <c r="E13" s="29"/>
      <c r="F13" s="56"/>
      <c r="G13" s="39"/>
      <c r="H13" s="51"/>
      <c r="I13" s="45"/>
      <c r="J13" s="17"/>
      <c r="K13" s="18" t="str">
        <f t="shared" si="0"/>
        <v xml:space="preserve"> </v>
      </c>
      <c r="L13" s="34"/>
      <c r="M13" s="54"/>
      <c r="N13" s="37"/>
    </row>
    <row r="14" spans="1:94" ht="12.75" customHeight="1" x14ac:dyDescent="0.3">
      <c r="A14" s="27"/>
      <c r="B14" s="41"/>
      <c r="C14" s="71"/>
      <c r="D14" s="28"/>
      <c r="E14" s="29"/>
      <c r="F14" s="56"/>
      <c r="G14" s="64"/>
      <c r="H14" s="51"/>
      <c r="I14" s="45"/>
      <c r="J14" s="17"/>
      <c r="K14" s="18" t="str">
        <f t="shared" si="0"/>
        <v xml:space="preserve"> </v>
      </c>
      <c r="L14" s="34"/>
      <c r="M14" s="54"/>
      <c r="N14" s="37"/>
    </row>
    <row r="15" spans="1:94" ht="12.75" customHeight="1" x14ac:dyDescent="0.3">
      <c r="A15" s="27"/>
      <c r="B15" s="41"/>
      <c r="C15" s="71"/>
      <c r="D15" s="28"/>
      <c r="E15" s="29"/>
      <c r="F15" s="56"/>
      <c r="G15" s="64"/>
      <c r="H15" s="51"/>
      <c r="I15" s="45"/>
      <c r="J15" s="17"/>
      <c r="K15" s="18" t="str">
        <f t="shared" si="0"/>
        <v xml:space="preserve"> </v>
      </c>
      <c r="L15" s="34"/>
      <c r="M15" s="54"/>
      <c r="N15" s="37"/>
    </row>
    <row r="16" spans="1:94" ht="12.75" customHeight="1" x14ac:dyDescent="0.3">
      <c r="A16" s="27"/>
      <c r="B16" s="41"/>
      <c r="C16" s="111"/>
      <c r="D16" s="28"/>
      <c r="E16" s="29"/>
      <c r="F16" s="56"/>
      <c r="G16" s="64"/>
      <c r="H16" s="51"/>
      <c r="I16" s="45"/>
      <c r="J16" s="17"/>
      <c r="K16" s="18" t="str">
        <f t="shared" si="0"/>
        <v xml:space="preserve"> </v>
      </c>
      <c r="L16" s="34"/>
      <c r="M16" s="54"/>
      <c r="N16" s="37"/>
    </row>
    <row r="17" spans="1:14" ht="12.75" customHeight="1" x14ac:dyDescent="0.3">
      <c r="A17" s="27"/>
      <c r="B17" s="41"/>
      <c r="C17" s="111"/>
      <c r="D17" s="28"/>
      <c r="E17" s="29"/>
      <c r="F17" s="56"/>
      <c r="G17" s="64"/>
      <c r="H17" s="51"/>
      <c r="I17" s="45"/>
      <c r="J17" s="17"/>
      <c r="K17" s="18" t="str">
        <f t="shared" si="0"/>
        <v xml:space="preserve"> </v>
      </c>
      <c r="L17" s="34"/>
      <c r="M17" s="54"/>
      <c r="N17" s="37"/>
    </row>
    <row r="18" spans="1:14" ht="12.75" customHeight="1" x14ac:dyDescent="0.3">
      <c r="A18" s="27"/>
      <c r="B18" s="41"/>
      <c r="C18" s="111"/>
      <c r="D18" s="28"/>
      <c r="E18" s="29"/>
      <c r="F18" s="56"/>
      <c r="G18" s="64"/>
      <c r="H18" s="51"/>
      <c r="I18" s="45"/>
      <c r="J18" s="17"/>
      <c r="K18" s="18" t="str">
        <f t="shared" si="0"/>
        <v xml:space="preserve"> </v>
      </c>
      <c r="L18" s="34"/>
      <c r="M18" s="54"/>
      <c r="N18" s="37"/>
    </row>
    <row r="19" spans="1:14" ht="12.75" customHeight="1" x14ac:dyDescent="0.3">
      <c r="A19" s="27"/>
      <c r="B19" s="41"/>
      <c r="C19" s="71"/>
      <c r="D19" s="28"/>
      <c r="E19" s="29"/>
      <c r="F19" s="56"/>
      <c r="G19" s="64"/>
      <c r="H19" s="51"/>
      <c r="I19" s="45"/>
      <c r="J19" s="17"/>
      <c r="K19" s="18" t="str">
        <f t="shared" si="0"/>
        <v xml:space="preserve"> </v>
      </c>
      <c r="L19" s="34"/>
      <c r="M19" s="54"/>
      <c r="N19" s="37"/>
    </row>
    <row r="20" spans="1:14" ht="12.75" customHeight="1" x14ac:dyDescent="0.3">
      <c r="A20" s="27"/>
      <c r="B20" s="41"/>
      <c r="C20" s="71"/>
      <c r="D20" s="28"/>
      <c r="E20" s="29"/>
      <c r="F20" s="56"/>
      <c r="G20" s="64"/>
      <c r="H20" s="51"/>
      <c r="I20" s="45"/>
      <c r="J20" s="17"/>
      <c r="K20" s="18" t="str">
        <f t="shared" si="0"/>
        <v xml:space="preserve"> </v>
      </c>
      <c r="L20" s="34"/>
      <c r="M20" s="54"/>
      <c r="N20" s="37"/>
    </row>
    <row r="21" spans="1:14" ht="12.75" customHeight="1" x14ac:dyDescent="0.3">
      <c r="A21" s="27"/>
      <c r="B21" s="41"/>
      <c r="C21" s="71"/>
      <c r="D21" s="28"/>
      <c r="E21" s="29"/>
      <c r="F21" s="56"/>
      <c r="G21" s="64"/>
      <c r="H21" s="51"/>
      <c r="I21" s="45"/>
      <c r="J21" s="17"/>
      <c r="K21" s="18" t="str">
        <f t="shared" si="0"/>
        <v xml:space="preserve"> </v>
      </c>
      <c r="L21" s="34"/>
      <c r="M21" s="54"/>
      <c r="N21" s="37"/>
    </row>
    <row r="22" spans="1:14" ht="12.75" customHeight="1" x14ac:dyDescent="0.3">
      <c r="A22" s="27"/>
      <c r="B22" s="41"/>
      <c r="C22" s="71"/>
      <c r="D22" s="28"/>
      <c r="E22" s="29"/>
      <c r="F22" s="56"/>
      <c r="G22" s="64"/>
      <c r="H22" s="51"/>
      <c r="I22" s="45"/>
      <c r="J22" s="17"/>
      <c r="K22" s="18" t="str">
        <f t="shared" si="0"/>
        <v xml:space="preserve"> </v>
      </c>
      <c r="L22" s="34"/>
      <c r="M22" s="54"/>
      <c r="N22" s="37"/>
    </row>
    <row r="23" spans="1:14" ht="12.75" customHeight="1" x14ac:dyDescent="0.3">
      <c r="A23" s="27"/>
      <c r="B23" s="41"/>
      <c r="C23" s="71"/>
      <c r="D23" s="28"/>
      <c r="E23" s="29"/>
      <c r="F23" s="56"/>
      <c r="G23" s="64"/>
      <c r="H23" s="51"/>
      <c r="I23" s="45"/>
      <c r="J23" s="17"/>
      <c r="K23" s="18" t="str">
        <f t="shared" si="0"/>
        <v xml:space="preserve"> </v>
      </c>
      <c r="L23" s="34"/>
      <c r="M23" s="54"/>
      <c r="N23" s="37"/>
    </row>
    <row r="24" spans="1:14" ht="12.75" customHeight="1" x14ac:dyDescent="0.3">
      <c r="A24" s="27"/>
      <c r="B24" s="41"/>
      <c r="C24" s="71"/>
      <c r="D24" s="28"/>
      <c r="E24" s="29"/>
      <c r="F24" s="56"/>
      <c r="G24" s="64"/>
      <c r="H24" s="51"/>
      <c r="I24" s="45"/>
      <c r="J24" s="17"/>
      <c r="K24" s="18" t="str">
        <f t="shared" si="0"/>
        <v xml:space="preserve"> </v>
      </c>
      <c r="L24" s="34"/>
      <c r="M24" s="54"/>
      <c r="N24" s="37"/>
    </row>
    <row r="25" spans="1:14" ht="12.75" customHeight="1" x14ac:dyDescent="0.3">
      <c r="A25" s="27"/>
      <c r="B25" s="41"/>
      <c r="C25" s="71"/>
      <c r="D25" s="28"/>
      <c r="E25" s="29"/>
      <c r="F25" s="56"/>
      <c r="G25" s="39"/>
      <c r="H25" s="51"/>
      <c r="I25" s="45"/>
      <c r="J25" s="17"/>
      <c r="K25" s="18" t="str">
        <f t="shared" si="0"/>
        <v xml:space="preserve"> </v>
      </c>
      <c r="L25" s="34"/>
      <c r="M25" s="54"/>
      <c r="N25" s="37"/>
    </row>
    <row r="26" spans="1:14" ht="12.75" customHeight="1" x14ac:dyDescent="0.3">
      <c r="A26" s="27"/>
      <c r="B26" s="41"/>
      <c r="C26" s="71"/>
      <c r="D26" s="28"/>
      <c r="E26" s="29"/>
      <c r="F26" s="56"/>
      <c r="G26" s="39"/>
      <c r="H26" s="51"/>
      <c r="I26" s="45"/>
      <c r="J26" s="17"/>
      <c r="K26" s="18" t="str">
        <f t="shared" si="0"/>
        <v xml:space="preserve"> </v>
      </c>
      <c r="L26" s="34"/>
      <c r="M26" s="54"/>
      <c r="N26" s="37"/>
    </row>
    <row r="27" spans="1:14" ht="12.75" customHeight="1" x14ac:dyDescent="0.3">
      <c r="A27" s="27"/>
      <c r="B27" s="41"/>
      <c r="C27" s="71"/>
      <c r="D27" s="28"/>
      <c r="E27" s="29"/>
      <c r="F27" s="56"/>
      <c r="G27" s="39"/>
      <c r="H27" s="51"/>
      <c r="I27" s="45"/>
      <c r="J27" s="17"/>
      <c r="K27" s="18" t="str">
        <f t="shared" si="0"/>
        <v xml:space="preserve"> </v>
      </c>
      <c r="L27" s="34"/>
      <c r="M27" s="54"/>
      <c r="N27" s="37"/>
    </row>
    <row r="28" spans="1:14" ht="12.75" customHeight="1" x14ac:dyDescent="0.3">
      <c r="A28" s="27"/>
      <c r="B28" s="41"/>
      <c r="C28" s="71"/>
      <c r="D28" s="28"/>
      <c r="E28" s="29"/>
      <c r="F28" s="56"/>
      <c r="G28" s="39"/>
      <c r="H28" s="51"/>
      <c r="I28" s="45"/>
      <c r="J28" s="17"/>
      <c r="K28" s="18" t="str">
        <f t="shared" si="0"/>
        <v xml:space="preserve"> </v>
      </c>
      <c r="L28" s="34"/>
      <c r="M28" s="54"/>
      <c r="N28" s="37"/>
    </row>
    <row r="29" spans="1:14" ht="12.75" customHeight="1" x14ac:dyDescent="0.3">
      <c r="A29" s="27"/>
      <c r="B29" s="41"/>
      <c r="C29" s="71"/>
      <c r="D29" s="28"/>
      <c r="E29" s="29"/>
      <c r="F29" s="56"/>
      <c r="G29" s="39"/>
      <c r="H29" s="51"/>
      <c r="I29" s="45"/>
      <c r="J29" s="17"/>
      <c r="K29" s="18" t="str">
        <f t="shared" si="0"/>
        <v xml:space="preserve"> </v>
      </c>
      <c r="L29" s="34"/>
      <c r="M29" s="54"/>
      <c r="N29" s="37"/>
    </row>
    <row r="30" spans="1:14" ht="12.75" customHeight="1" x14ac:dyDescent="0.3">
      <c r="A30" s="27"/>
      <c r="B30" s="41"/>
      <c r="C30" s="71"/>
      <c r="D30" s="28"/>
      <c r="E30" s="29"/>
      <c r="F30" s="56"/>
      <c r="G30" s="39"/>
      <c r="H30" s="51"/>
      <c r="I30" s="45"/>
      <c r="J30" s="17"/>
      <c r="K30" s="18" t="str">
        <f t="shared" si="0"/>
        <v xml:space="preserve"> </v>
      </c>
      <c r="L30" s="34"/>
      <c r="M30" s="54"/>
      <c r="N30" s="37"/>
    </row>
    <row r="31" spans="1:14" ht="12.75" customHeight="1" x14ac:dyDescent="0.3">
      <c r="A31" s="27"/>
      <c r="B31" s="41"/>
      <c r="C31" s="71"/>
      <c r="D31" s="28"/>
      <c r="E31" s="29"/>
      <c r="F31" s="56"/>
      <c r="G31" s="39"/>
      <c r="H31" s="51"/>
      <c r="I31" s="45"/>
      <c r="J31" s="17"/>
      <c r="K31" s="18" t="str">
        <f t="shared" si="0"/>
        <v xml:space="preserve"> </v>
      </c>
      <c r="L31" s="34"/>
      <c r="M31" s="54"/>
      <c r="N31" s="37"/>
    </row>
    <row r="32" spans="1:14" ht="12.75" customHeight="1" x14ac:dyDescent="0.3">
      <c r="A32" s="27"/>
      <c r="B32" s="41"/>
      <c r="C32" s="71"/>
      <c r="D32" s="28"/>
      <c r="E32" s="29"/>
      <c r="F32" s="56"/>
      <c r="G32" s="39"/>
      <c r="H32" s="51"/>
      <c r="I32" s="45"/>
      <c r="J32" s="17"/>
      <c r="K32" s="18" t="str">
        <f t="shared" si="0"/>
        <v xml:space="preserve"> </v>
      </c>
      <c r="L32" s="34"/>
      <c r="M32" s="54"/>
      <c r="N32" s="37"/>
    </row>
    <row r="33" spans="1:14" ht="12.75" customHeight="1" x14ac:dyDescent="0.3">
      <c r="A33" s="27"/>
      <c r="B33" s="41"/>
      <c r="C33" s="71"/>
      <c r="D33" s="28"/>
      <c r="E33" s="29"/>
      <c r="F33" s="56"/>
      <c r="G33" s="39"/>
      <c r="H33" s="51"/>
      <c r="I33" s="45"/>
      <c r="J33" s="17"/>
      <c r="K33" s="18" t="str">
        <f t="shared" si="0"/>
        <v xml:space="preserve"> </v>
      </c>
      <c r="L33" s="34"/>
      <c r="M33" s="54"/>
      <c r="N33" s="37"/>
    </row>
    <row r="34" spans="1:14" ht="12.75" customHeight="1" x14ac:dyDescent="0.3">
      <c r="A34" s="27"/>
      <c r="B34" s="41"/>
      <c r="C34" s="71"/>
      <c r="D34" s="28"/>
      <c r="E34" s="29"/>
      <c r="F34" s="56"/>
      <c r="G34" s="39"/>
      <c r="H34" s="51"/>
      <c r="I34" s="45"/>
      <c r="J34" s="17"/>
      <c r="K34" s="18" t="str">
        <f t="shared" si="0"/>
        <v xml:space="preserve"> </v>
      </c>
      <c r="L34" s="34"/>
      <c r="M34" s="54"/>
      <c r="N34" s="37"/>
    </row>
    <row r="35" spans="1:14" ht="12.75" customHeight="1" x14ac:dyDescent="0.3">
      <c r="A35" s="27"/>
      <c r="B35" s="41"/>
      <c r="C35" s="71"/>
      <c r="D35" s="28"/>
      <c r="E35" s="29"/>
      <c r="F35" s="56"/>
      <c r="G35" s="39"/>
      <c r="H35" s="51"/>
      <c r="I35" s="45"/>
      <c r="J35" s="17"/>
      <c r="K35" s="18" t="str">
        <f t="shared" si="0"/>
        <v xml:space="preserve"> </v>
      </c>
      <c r="L35" s="34"/>
      <c r="M35" s="54"/>
      <c r="N35" s="37"/>
    </row>
    <row r="36" spans="1:14" ht="12.75" customHeight="1" x14ac:dyDescent="0.3">
      <c r="A36" s="27"/>
      <c r="B36" s="41"/>
      <c r="C36" s="71"/>
      <c r="D36" s="28"/>
      <c r="E36" s="29"/>
      <c r="F36" s="56"/>
      <c r="G36" s="39"/>
      <c r="H36" s="51"/>
      <c r="I36" s="45"/>
      <c r="J36" s="17"/>
      <c r="K36" s="18" t="str">
        <f t="shared" si="0"/>
        <v xml:space="preserve"> </v>
      </c>
      <c r="L36" s="34"/>
      <c r="M36" s="54"/>
      <c r="N36" s="37"/>
    </row>
    <row r="37" spans="1:14" ht="12.75" customHeight="1" x14ac:dyDescent="0.3">
      <c r="A37" s="27"/>
      <c r="B37" s="41"/>
      <c r="C37" s="71"/>
      <c r="D37" s="28"/>
      <c r="E37" s="29"/>
      <c r="F37" s="56"/>
      <c r="G37" s="39"/>
      <c r="H37" s="51"/>
      <c r="I37" s="45"/>
      <c r="J37" s="17"/>
      <c r="K37" s="18" t="str">
        <f t="shared" si="0"/>
        <v xml:space="preserve"> </v>
      </c>
      <c r="L37" s="34"/>
      <c r="M37" s="54"/>
      <c r="N37" s="37"/>
    </row>
    <row r="38" spans="1:14" ht="12.75" customHeight="1" x14ac:dyDescent="0.3">
      <c r="A38" s="27"/>
      <c r="B38" s="41"/>
      <c r="C38" s="71"/>
      <c r="D38" s="28"/>
      <c r="E38" s="29"/>
      <c r="F38" s="56"/>
      <c r="G38" s="39"/>
      <c r="H38" s="51"/>
      <c r="I38" s="45"/>
      <c r="J38" s="17"/>
      <c r="K38" s="18" t="str">
        <f t="shared" si="0"/>
        <v xml:space="preserve"> </v>
      </c>
      <c r="L38" s="34"/>
      <c r="M38" s="54"/>
      <c r="N38" s="37"/>
    </row>
    <row r="39" spans="1:14" ht="12.75" customHeight="1" x14ac:dyDescent="0.3">
      <c r="A39" s="27"/>
      <c r="B39" s="41"/>
      <c r="C39" s="71"/>
      <c r="D39" s="28"/>
      <c r="E39" s="29"/>
      <c r="F39" s="56"/>
      <c r="G39" s="39"/>
      <c r="H39" s="51"/>
      <c r="I39" s="45"/>
      <c r="J39" s="17"/>
      <c r="K39" s="18" t="str">
        <f t="shared" si="0"/>
        <v xml:space="preserve"> </v>
      </c>
      <c r="L39" s="34"/>
      <c r="M39" s="54"/>
      <c r="N39" s="37"/>
    </row>
    <row r="40" spans="1:14" ht="12.75" customHeight="1" x14ac:dyDescent="0.3">
      <c r="A40" s="27"/>
      <c r="B40" s="41"/>
      <c r="C40" s="71"/>
      <c r="D40" s="28"/>
      <c r="E40" s="29"/>
      <c r="F40" s="56"/>
      <c r="G40" s="39"/>
      <c r="H40" s="51"/>
      <c r="I40" s="45"/>
      <c r="J40" s="17"/>
      <c r="K40" s="18" t="str">
        <f t="shared" si="0"/>
        <v xml:space="preserve"> </v>
      </c>
      <c r="L40" s="34"/>
      <c r="M40" s="54"/>
      <c r="N40" s="37"/>
    </row>
    <row r="41" spans="1:14" ht="12.75" customHeight="1" x14ac:dyDescent="0.3">
      <c r="A41" s="27"/>
      <c r="B41" s="41"/>
      <c r="C41" s="71"/>
      <c r="D41" s="28"/>
      <c r="E41" s="29"/>
      <c r="F41" s="56"/>
      <c r="G41" s="39"/>
      <c r="H41" s="51"/>
      <c r="I41" s="45"/>
      <c r="J41" s="17"/>
      <c r="K41" s="18" t="str">
        <f t="shared" si="0"/>
        <v xml:space="preserve"> </v>
      </c>
      <c r="L41" s="34"/>
      <c r="M41" s="54"/>
      <c r="N41" s="37"/>
    </row>
    <row r="42" spans="1:14" ht="12.75" customHeight="1" x14ac:dyDescent="0.3">
      <c r="A42" s="26"/>
      <c r="B42" s="41"/>
      <c r="C42" s="71"/>
      <c r="D42" s="28"/>
      <c r="E42" s="29"/>
      <c r="F42" s="56"/>
      <c r="G42" s="39"/>
      <c r="H42" s="51"/>
      <c r="I42" s="45"/>
      <c r="J42" s="17"/>
      <c r="K42" s="18" t="str">
        <f t="shared" si="0"/>
        <v xml:space="preserve"> </v>
      </c>
      <c r="L42" s="34"/>
      <c r="M42" s="54"/>
      <c r="N42" s="37"/>
    </row>
    <row r="43" spans="1:14" ht="12.75" customHeight="1" x14ac:dyDescent="0.3">
      <c r="A43" s="27"/>
      <c r="B43" s="41"/>
      <c r="C43" s="71"/>
      <c r="D43" s="28"/>
      <c r="E43" s="29"/>
      <c r="F43" s="56"/>
      <c r="G43" s="39"/>
      <c r="H43" s="51"/>
      <c r="I43" s="45"/>
      <c r="J43" s="17"/>
      <c r="K43" s="18" t="str">
        <f t="shared" si="0"/>
        <v xml:space="preserve"> </v>
      </c>
      <c r="L43" s="34"/>
      <c r="M43" s="54"/>
      <c r="N43" s="37"/>
    </row>
    <row r="44" spans="1:14" ht="12.75" customHeight="1" x14ac:dyDescent="0.3">
      <c r="A44" s="27"/>
      <c r="B44" s="41"/>
      <c r="C44" s="71"/>
      <c r="D44" s="28"/>
      <c r="E44" s="29"/>
      <c r="F44" s="56"/>
      <c r="G44" s="39"/>
      <c r="H44" s="51"/>
      <c r="I44" s="45"/>
      <c r="J44" s="17"/>
      <c r="K44" s="18" t="str">
        <f t="shared" si="0"/>
        <v xml:space="preserve"> </v>
      </c>
      <c r="L44" s="34"/>
      <c r="M44" s="54"/>
      <c r="N44" s="37"/>
    </row>
    <row r="45" spans="1:14" ht="12.75" customHeight="1" x14ac:dyDescent="0.3">
      <c r="A45" s="27"/>
      <c r="B45" s="41"/>
      <c r="C45" s="71"/>
      <c r="D45" s="28"/>
      <c r="E45" s="29"/>
      <c r="F45" s="56"/>
      <c r="G45" s="39"/>
      <c r="H45" s="51"/>
      <c r="I45" s="45"/>
      <c r="J45" s="17"/>
      <c r="K45" s="18" t="str">
        <f t="shared" si="0"/>
        <v xml:space="preserve"> </v>
      </c>
      <c r="L45" s="34"/>
      <c r="M45" s="54"/>
      <c r="N45" s="37"/>
    </row>
    <row r="46" spans="1:14" ht="12.75" customHeight="1" x14ac:dyDescent="0.3">
      <c r="A46" s="27"/>
      <c r="B46" s="41"/>
      <c r="C46" s="71"/>
      <c r="D46" s="28"/>
      <c r="E46" s="29"/>
      <c r="F46" s="56"/>
      <c r="G46" s="39"/>
      <c r="H46" s="51"/>
      <c r="I46" s="45"/>
      <c r="J46" s="17"/>
      <c r="K46" s="18" t="str">
        <f t="shared" si="0"/>
        <v xml:space="preserve"> </v>
      </c>
      <c r="L46" s="34"/>
      <c r="M46" s="54"/>
      <c r="N46" s="37"/>
    </row>
    <row r="47" spans="1:14" ht="12.75" customHeight="1" x14ac:dyDescent="0.3">
      <c r="A47" s="27"/>
      <c r="B47" s="41"/>
      <c r="C47" s="71"/>
      <c r="D47" s="28"/>
      <c r="E47" s="29"/>
      <c r="F47" s="56"/>
      <c r="G47" s="39"/>
      <c r="H47" s="51"/>
      <c r="I47" s="45"/>
      <c r="J47" s="17"/>
      <c r="K47" s="18" t="str">
        <f t="shared" si="0"/>
        <v xml:space="preserve"> </v>
      </c>
      <c r="L47" s="34"/>
      <c r="M47" s="54"/>
      <c r="N47" s="37"/>
    </row>
    <row r="48" spans="1:14" ht="12.75" customHeight="1" x14ac:dyDescent="0.3">
      <c r="A48" s="27"/>
      <c r="B48" s="41"/>
      <c r="C48" s="71"/>
      <c r="D48" s="28"/>
      <c r="E48" s="29"/>
      <c r="F48" s="56"/>
      <c r="G48" s="39"/>
      <c r="H48" s="51"/>
      <c r="I48" s="45"/>
      <c r="J48" s="17"/>
      <c r="K48" s="18" t="str">
        <f t="shared" si="0"/>
        <v xml:space="preserve"> </v>
      </c>
      <c r="L48" s="34"/>
      <c r="M48" s="54"/>
      <c r="N48" s="37"/>
    </row>
    <row r="49" spans="1:14" ht="12.75" customHeight="1" x14ac:dyDescent="0.3">
      <c r="A49" s="27"/>
      <c r="B49" s="41"/>
      <c r="C49" s="71"/>
      <c r="D49" s="28"/>
      <c r="E49" s="29"/>
      <c r="F49" s="56"/>
      <c r="G49" s="39"/>
      <c r="H49" s="51"/>
      <c r="I49" s="45"/>
      <c r="J49" s="17"/>
      <c r="K49" s="18" t="str">
        <f t="shared" si="0"/>
        <v xml:space="preserve"> </v>
      </c>
      <c r="L49" s="34"/>
      <c r="M49" s="54"/>
      <c r="N49" s="37"/>
    </row>
    <row r="50" spans="1:14" ht="12.75" customHeight="1" x14ac:dyDescent="0.3">
      <c r="A50" s="27"/>
      <c r="B50" s="41"/>
      <c r="C50" s="71"/>
      <c r="D50" s="28"/>
      <c r="E50" s="29"/>
      <c r="F50" s="56"/>
      <c r="G50" s="39"/>
      <c r="H50" s="51"/>
      <c r="I50" s="45"/>
      <c r="J50" s="17"/>
      <c r="K50" s="18" t="str">
        <f t="shared" si="0"/>
        <v xml:space="preserve"> </v>
      </c>
      <c r="L50" s="34"/>
      <c r="M50" s="54"/>
      <c r="N50" s="37"/>
    </row>
    <row r="51" spans="1:14" ht="12.75" customHeight="1" x14ac:dyDescent="0.3">
      <c r="A51" s="27"/>
      <c r="B51" s="41"/>
      <c r="C51" s="71"/>
      <c r="D51" s="28"/>
      <c r="E51" s="29"/>
      <c r="F51" s="56"/>
      <c r="G51" s="39"/>
      <c r="H51" s="51"/>
      <c r="I51" s="45"/>
      <c r="J51" s="17"/>
      <c r="K51" s="18" t="str">
        <f t="shared" si="0"/>
        <v xml:space="preserve"> </v>
      </c>
      <c r="L51" s="34"/>
      <c r="M51" s="54"/>
      <c r="N51" s="37"/>
    </row>
    <row r="52" spans="1:14" ht="12.75" customHeight="1" x14ac:dyDescent="0.3">
      <c r="A52" s="27"/>
      <c r="B52" s="41"/>
      <c r="C52" s="71"/>
      <c r="D52" s="28"/>
      <c r="E52" s="29"/>
      <c r="F52" s="56"/>
      <c r="G52" s="39"/>
      <c r="H52" s="51"/>
      <c r="I52" s="45"/>
      <c r="J52" s="17"/>
      <c r="K52" s="18" t="str">
        <f t="shared" si="0"/>
        <v xml:space="preserve"> </v>
      </c>
      <c r="L52" s="34"/>
      <c r="M52" s="54"/>
      <c r="N52" s="37"/>
    </row>
    <row r="53" spans="1:14" ht="12.75" customHeight="1" x14ac:dyDescent="0.3">
      <c r="A53" s="27"/>
      <c r="B53" s="41"/>
      <c r="C53" s="71"/>
      <c r="D53" s="28"/>
      <c r="E53" s="29"/>
      <c r="F53" s="56"/>
      <c r="G53" s="39"/>
      <c r="H53" s="51"/>
      <c r="I53" s="45"/>
      <c r="J53" s="17"/>
      <c r="K53" s="18" t="str">
        <f t="shared" si="0"/>
        <v xml:space="preserve"> </v>
      </c>
      <c r="L53" s="34"/>
      <c r="M53" s="54"/>
      <c r="N53" s="37"/>
    </row>
    <row r="54" spans="1:14" ht="12.75" customHeight="1" x14ac:dyDescent="0.3">
      <c r="A54" s="27"/>
      <c r="B54" s="41"/>
      <c r="C54" s="71"/>
      <c r="D54" s="28"/>
      <c r="E54" s="29"/>
      <c r="F54" s="56"/>
      <c r="G54" s="39"/>
      <c r="H54" s="51"/>
      <c r="I54" s="45"/>
      <c r="J54" s="17"/>
      <c r="K54" s="18" t="str">
        <f t="shared" si="0"/>
        <v xml:space="preserve"> </v>
      </c>
      <c r="L54" s="34"/>
      <c r="M54" s="54"/>
      <c r="N54" s="37"/>
    </row>
    <row r="55" spans="1:14" ht="12.75" customHeight="1" x14ac:dyDescent="0.3">
      <c r="A55" s="27"/>
      <c r="B55" s="41"/>
      <c r="C55" s="71"/>
      <c r="D55" s="28"/>
      <c r="E55" s="29"/>
      <c r="F55" s="56"/>
      <c r="G55" s="39"/>
      <c r="H55" s="51"/>
      <c r="I55" s="45"/>
      <c r="J55" s="17"/>
      <c r="K55" s="18" t="str">
        <f t="shared" si="0"/>
        <v xml:space="preserve"> </v>
      </c>
      <c r="L55" s="34"/>
      <c r="M55" s="54"/>
      <c r="N55" s="37"/>
    </row>
    <row r="56" spans="1:14" ht="12.75" customHeight="1" x14ac:dyDescent="0.3">
      <c r="A56" s="27"/>
      <c r="B56" s="41"/>
      <c r="C56" s="71"/>
      <c r="D56" s="28"/>
      <c r="E56" s="29"/>
      <c r="F56" s="56"/>
      <c r="G56" s="39"/>
      <c r="H56" s="51"/>
      <c r="I56" s="45"/>
      <c r="J56" s="17"/>
      <c r="K56" s="18" t="str">
        <f t="shared" si="0"/>
        <v xml:space="preserve"> </v>
      </c>
      <c r="L56" s="34"/>
      <c r="M56" s="54"/>
      <c r="N56" s="37"/>
    </row>
    <row r="57" spans="1:14" ht="12.75" customHeight="1" x14ac:dyDescent="0.3">
      <c r="A57" s="27"/>
      <c r="B57" s="41"/>
      <c r="C57" s="71"/>
      <c r="D57" s="28"/>
      <c r="E57" s="29"/>
      <c r="F57" s="56"/>
      <c r="G57" s="39"/>
      <c r="H57" s="51"/>
      <c r="I57" s="45"/>
      <c r="J57" s="17"/>
      <c r="K57" s="18" t="str">
        <f t="shared" si="0"/>
        <v xml:space="preserve"> </v>
      </c>
      <c r="L57" s="34"/>
      <c r="M57" s="54"/>
      <c r="N57" s="37"/>
    </row>
    <row r="58" spans="1:14" ht="12.75" customHeight="1" x14ac:dyDescent="0.3">
      <c r="A58" s="27"/>
      <c r="B58" s="41"/>
      <c r="C58" s="71"/>
      <c r="D58" s="28"/>
      <c r="E58" s="29"/>
      <c r="F58" s="56"/>
      <c r="G58" s="39"/>
      <c r="H58" s="51"/>
      <c r="I58" s="45"/>
      <c r="J58" s="17"/>
      <c r="K58" s="18" t="str">
        <f t="shared" si="0"/>
        <v xml:space="preserve"> </v>
      </c>
      <c r="L58" s="34"/>
      <c r="M58" s="54"/>
      <c r="N58" s="37"/>
    </row>
    <row r="59" spans="1:14" ht="12.75" customHeight="1" x14ac:dyDescent="0.3">
      <c r="A59" s="27"/>
      <c r="B59" s="41"/>
      <c r="C59" s="71"/>
      <c r="D59" s="28"/>
      <c r="E59" s="29"/>
      <c r="F59" s="56"/>
      <c r="G59" s="39"/>
      <c r="H59" s="51"/>
      <c r="I59" s="45"/>
      <c r="J59" s="17"/>
      <c r="K59" s="18" t="str">
        <f t="shared" si="0"/>
        <v xml:space="preserve"> </v>
      </c>
      <c r="L59" s="34"/>
      <c r="M59" s="54"/>
      <c r="N59" s="37"/>
    </row>
    <row r="60" spans="1:14" ht="12.75" customHeight="1" x14ac:dyDescent="0.3">
      <c r="A60" s="27"/>
      <c r="B60" s="41"/>
      <c r="C60" s="71"/>
      <c r="D60" s="28"/>
      <c r="E60" s="29"/>
      <c r="F60" s="56"/>
      <c r="G60" s="39"/>
      <c r="H60" s="51"/>
      <c r="I60" s="45"/>
      <c r="J60" s="17"/>
      <c r="K60" s="18" t="str">
        <f t="shared" si="0"/>
        <v xml:space="preserve"> </v>
      </c>
      <c r="L60" s="34"/>
      <c r="M60" s="54"/>
      <c r="N60" s="37"/>
    </row>
    <row r="61" spans="1:14" ht="12.75" customHeight="1" x14ac:dyDescent="0.3">
      <c r="A61" s="27"/>
      <c r="B61" s="41"/>
      <c r="C61" s="71"/>
      <c r="D61" s="28"/>
      <c r="E61" s="29"/>
      <c r="F61" s="56"/>
      <c r="G61" s="39"/>
      <c r="H61" s="51"/>
      <c r="I61" s="45"/>
      <c r="J61" s="17"/>
      <c r="K61" s="18" t="str">
        <f t="shared" si="0"/>
        <v xml:space="preserve"> </v>
      </c>
      <c r="L61" s="34"/>
      <c r="M61" s="54"/>
      <c r="N61" s="37"/>
    </row>
    <row r="62" spans="1:14" ht="12.75" customHeight="1" x14ac:dyDescent="0.3">
      <c r="A62" s="27"/>
      <c r="B62" s="41"/>
      <c r="C62" s="71"/>
      <c r="D62" s="28"/>
      <c r="E62" s="29"/>
      <c r="F62" s="56"/>
      <c r="G62" s="39"/>
      <c r="H62" s="51"/>
      <c r="I62" s="45"/>
      <c r="J62" s="17"/>
      <c r="K62" s="18" t="str">
        <f t="shared" si="0"/>
        <v xml:space="preserve"> </v>
      </c>
      <c r="L62" s="34"/>
      <c r="M62" s="54"/>
      <c r="N62" s="37"/>
    </row>
    <row r="63" spans="1:14" ht="12.75" customHeight="1" x14ac:dyDescent="0.3">
      <c r="A63" s="27"/>
      <c r="B63" s="41"/>
      <c r="C63" s="71"/>
      <c r="D63" s="28"/>
      <c r="E63" s="29"/>
      <c r="F63" s="56"/>
      <c r="G63" s="39"/>
      <c r="H63" s="51"/>
      <c r="I63" s="45"/>
      <c r="J63" s="17"/>
      <c r="K63" s="18" t="str">
        <f t="shared" si="0"/>
        <v xml:space="preserve"> </v>
      </c>
      <c r="L63" s="34"/>
      <c r="M63" s="54"/>
      <c r="N63" s="37"/>
    </row>
    <row r="64" spans="1:14" ht="12.75" customHeight="1" x14ac:dyDescent="0.3">
      <c r="A64" s="26"/>
      <c r="B64" s="41"/>
      <c r="C64" s="71"/>
      <c r="D64" s="28"/>
      <c r="E64" s="29"/>
      <c r="F64" s="56"/>
      <c r="G64" s="39"/>
      <c r="H64" s="51"/>
      <c r="I64" s="45"/>
      <c r="J64" s="17"/>
      <c r="K64" s="18" t="str">
        <f t="shared" si="0"/>
        <v xml:space="preserve"> </v>
      </c>
      <c r="L64" s="34"/>
      <c r="M64" s="54"/>
      <c r="N64" s="37"/>
    </row>
    <row r="65" spans="1:14" ht="12.75" customHeight="1" x14ac:dyDescent="0.3">
      <c r="A65" s="27"/>
      <c r="B65" s="41"/>
      <c r="C65" s="71"/>
      <c r="D65" s="28"/>
      <c r="E65" s="29"/>
      <c r="F65" s="56"/>
      <c r="G65" s="39"/>
      <c r="H65" s="51"/>
      <c r="I65" s="45"/>
      <c r="J65" s="17"/>
      <c r="K65" s="18" t="str">
        <f t="shared" si="0"/>
        <v xml:space="preserve"> </v>
      </c>
      <c r="L65" s="34"/>
      <c r="M65" s="54"/>
      <c r="N65" s="37"/>
    </row>
    <row r="66" spans="1:14" ht="12.75" customHeight="1" x14ac:dyDescent="0.3">
      <c r="A66" s="27"/>
      <c r="B66" s="41"/>
      <c r="C66" s="71"/>
      <c r="D66" s="28"/>
      <c r="E66" s="29"/>
      <c r="F66" s="56"/>
      <c r="G66" s="39"/>
      <c r="H66" s="51"/>
      <c r="I66" s="45"/>
      <c r="J66" s="17"/>
      <c r="K66" s="18" t="str">
        <f t="shared" si="0"/>
        <v xml:space="preserve"> </v>
      </c>
      <c r="L66" s="34"/>
      <c r="M66" s="54"/>
      <c r="N66" s="37"/>
    </row>
    <row r="67" spans="1:14" ht="12.75" customHeight="1" x14ac:dyDescent="0.3">
      <c r="A67" s="27"/>
      <c r="B67" s="41"/>
      <c r="C67" s="71"/>
      <c r="D67" s="28"/>
      <c r="E67" s="29"/>
      <c r="F67" s="56"/>
      <c r="G67" s="39"/>
      <c r="H67" s="51"/>
      <c r="I67" s="45"/>
      <c r="J67" s="17"/>
      <c r="K67" s="18" t="str">
        <f t="shared" si="0"/>
        <v xml:space="preserve"> </v>
      </c>
      <c r="L67" s="34"/>
      <c r="M67" s="54"/>
      <c r="N67" s="37"/>
    </row>
    <row r="68" spans="1:14" ht="12.75" customHeight="1" x14ac:dyDescent="0.3">
      <c r="A68" s="27"/>
      <c r="B68" s="41"/>
      <c r="C68" s="71"/>
      <c r="D68" s="28"/>
      <c r="E68" s="29"/>
      <c r="F68" s="56"/>
      <c r="G68" s="39"/>
      <c r="H68" s="51"/>
      <c r="I68" s="45"/>
      <c r="J68" s="17"/>
      <c r="K68" s="18" t="str">
        <f t="shared" si="0"/>
        <v xml:space="preserve"> </v>
      </c>
      <c r="L68" s="34"/>
      <c r="M68" s="54"/>
      <c r="N68" s="37"/>
    </row>
    <row r="69" spans="1:14" ht="12.75" customHeight="1" x14ac:dyDescent="0.3">
      <c r="A69" s="27"/>
      <c r="B69" s="41"/>
      <c r="C69" s="71"/>
      <c r="D69" s="28"/>
      <c r="E69" s="29"/>
      <c r="F69" s="56"/>
      <c r="G69" s="39"/>
      <c r="H69" s="51"/>
      <c r="I69" s="45"/>
      <c r="J69" s="17"/>
      <c r="K69" s="18" t="str">
        <f t="shared" si="0"/>
        <v xml:space="preserve"> </v>
      </c>
      <c r="L69" s="34"/>
      <c r="M69" s="54"/>
      <c r="N69" s="37"/>
    </row>
    <row r="70" spans="1:14" ht="12.75" customHeight="1" x14ac:dyDescent="0.3">
      <c r="A70" s="27"/>
      <c r="B70" s="41"/>
      <c r="C70" s="71"/>
      <c r="D70" s="28"/>
      <c r="E70" s="29"/>
      <c r="F70" s="56"/>
      <c r="G70" s="39"/>
      <c r="H70" s="51"/>
      <c r="I70" s="45"/>
      <c r="J70" s="17"/>
      <c r="K70" s="18" t="str">
        <f t="shared" si="0"/>
        <v xml:space="preserve"> </v>
      </c>
      <c r="L70" s="34"/>
      <c r="M70" s="54"/>
      <c r="N70" s="37"/>
    </row>
    <row r="71" spans="1:14" ht="12.75" customHeight="1" x14ac:dyDescent="0.3">
      <c r="A71" s="27"/>
      <c r="B71" s="41"/>
      <c r="C71" s="71"/>
      <c r="D71" s="28"/>
      <c r="E71" s="29"/>
      <c r="F71" s="56"/>
      <c r="G71" s="39"/>
      <c r="H71" s="51"/>
      <c r="I71" s="45"/>
      <c r="J71" s="17"/>
      <c r="K71" s="18" t="str">
        <f t="shared" ref="K71:K134" si="1">IF(I71,IF(ISNUMBER(J71),J71*I71," ")," ")</f>
        <v xml:space="preserve"> </v>
      </c>
      <c r="L71" s="34"/>
      <c r="M71" s="54"/>
      <c r="N71" s="37"/>
    </row>
    <row r="72" spans="1:14" ht="12.75" customHeight="1" x14ac:dyDescent="0.3">
      <c r="A72" s="27"/>
      <c r="B72" s="41"/>
      <c r="C72" s="71"/>
      <c r="D72" s="28"/>
      <c r="E72" s="29"/>
      <c r="F72" s="56"/>
      <c r="G72" s="39"/>
      <c r="H72" s="51"/>
      <c r="I72" s="45"/>
      <c r="J72" s="17"/>
      <c r="K72" s="18" t="str">
        <f t="shared" si="1"/>
        <v xml:space="preserve"> </v>
      </c>
      <c r="L72" s="34"/>
      <c r="M72" s="54"/>
      <c r="N72" s="37"/>
    </row>
    <row r="73" spans="1:14" ht="12.75" customHeight="1" x14ac:dyDescent="0.3">
      <c r="A73" s="27"/>
      <c r="B73" s="41"/>
      <c r="C73" s="71"/>
      <c r="D73" s="28"/>
      <c r="E73" s="29"/>
      <c r="F73" s="56"/>
      <c r="G73" s="39"/>
      <c r="H73" s="51"/>
      <c r="I73" s="45"/>
      <c r="J73" s="17"/>
      <c r="K73" s="18" t="str">
        <f t="shared" si="1"/>
        <v xml:space="preserve"> </v>
      </c>
      <c r="L73" s="34"/>
      <c r="M73" s="54"/>
      <c r="N73" s="37"/>
    </row>
    <row r="74" spans="1:14" ht="12.75" customHeight="1" x14ac:dyDescent="0.3">
      <c r="A74" s="27"/>
      <c r="B74" s="41"/>
      <c r="C74" s="71"/>
      <c r="D74" s="28"/>
      <c r="E74" s="29"/>
      <c r="F74" s="56"/>
      <c r="G74" s="39"/>
      <c r="H74" s="51"/>
      <c r="I74" s="45"/>
      <c r="J74" s="17"/>
      <c r="K74" s="18" t="str">
        <f t="shared" si="1"/>
        <v xml:space="preserve"> </v>
      </c>
      <c r="L74" s="34"/>
      <c r="M74" s="54"/>
      <c r="N74" s="37"/>
    </row>
    <row r="75" spans="1:14" ht="12.75" customHeight="1" x14ac:dyDescent="0.3">
      <c r="A75" s="27"/>
      <c r="B75" s="41"/>
      <c r="C75" s="71"/>
      <c r="D75" s="28"/>
      <c r="E75" s="29"/>
      <c r="F75" s="56"/>
      <c r="G75" s="39"/>
      <c r="H75" s="51"/>
      <c r="I75" s="45"/>
      <c r="J75" s="17"/>
      <c r="K75" s="18" t="str">
        <f t="shared" si="1"/>
        <v xml:space="preserve"> </v>
      </c>
      <c r="L75" s="34"/>
      <c r="M75" s="54"/>
      <c r="N75" s="37"/>
    </row>
    <row r="76" spans="1:14" ht="12.75" customHeight="1" x14ac:dyDescent="0.3">
      <c r="A76" s="27"/>
      <c r="B76" s="41"/>
      <c r="C76" s="71"/>
      <c r="D76" s="28"/>
      <c r="E76" s="29"/>
      <c r="F76" s="56"/>
      <c r="G76" s="39"/>
      <c r="H76" s="51"/>
      <c r="I76" s="45"/>
      <c r="J76" s="17"/>
      <c r="K76" s="18" t="str">
        <f t="shared" si="1"/>
        <v xml:space="preserve"> </v>
      </c>
      <c r="L76" s="34"/>
      <c r="M76" s="54"/>
      <c r="N76" s="37"/>
    </row>
    <row r="77" spans="1:14" ht="12.75" customHeight="1" x14ac:dyDescent="0.3">
      <c r="A77" s="27"/>
      <c r="B77" s="41"/>
      <c r="C77" s="71"/>
      <c r="D77" s="28"/>
      <c r="E77" s="29"/>
      <c r="F77" s="56"/>
      <c r="G77" s="39"/>
      <c r="H77" s="51"/>
      <c r="I77" s="45"/>
      <c r="J77" s="17"/>
      <c r="K77" s="18" t="str">
        <f t="shared" si="1"/>
        <v xml:space="preserve"> </v>
      </c>
      <c r="L77" s="34"/>
      <c r="M77" s="54"/>
      <c r="N77" s="37"/>
    </row>
    <row r="78" spans="1:14" ht="12.75" customHeight="1" x14ac:dyDescent="0.3">
      <c r="A78" s="27"/>
      <c r="B78" s="41"/>
      <c r="C78" s="71"/>
      <c r="D78" s="28"/>
      <c r="E78" s="29"/>
      <c r="F78" s="56"/>
      <c r="G78" s="39"/>
      <c r="H78" s="51"/>
      <c r="I78" s="45"/>
      <c r="J78" s="17"/>
      <c r="K78" s="18" t="str">
        <f t="shared" si="1"/>
        <v xml:space="preserve"> </v>
      </c>
      <c r="L78" s="34"/>
      <c r="M78" s="54"/>
      <c r="N78" s="37"/>
    </row>
    <row r="79" spans="1:14" ht="12.75" customHeight="1" x14ac:dyDescent="0.3">
      <c r="A79" s="27"/>
      <c r="B79" s="41"/>
      <c r="C79" s="71"/>
      <c r="D79" s="28"/>
      <c r="E79" s="29"/>
      <c r="F79" s="56"/>
      <c r="G79" s="39"/>
      <c r="H79" s="51"/>
      <c r="I79" s="45"/>
      <c r="J79" s="17"/>
      <c r="K79" s="18" t="str">
        <f t="shared" si="1"/>
        <v xml:space="preserve"> </v>
      </c>
      <c r="L79" s="34"/>
      <c r="M79" s="54"/>
      <c r="N79" s="37"/>
    </row>
    <row r="80" spans="1:14" ht="12.75" customHeight="1" x14ac:dyDescent="0.3">
      <c r="A80" s="27"/>
      <c r="B80" s="41"/>
      <c r="C80" s="71"/>
      <c r="D80" s="28"/>
      <c r="E80" s="29"/>
      <c r="F80" s="56"/>
      <c r="G80" s="39"/>
      <c r="H80" s="51"/>
      <c r="I80" s="45"/>
      <c r="J80" s="17"/>
      <c r="K80" s="18" t="str">
        <f t="shared" si="1"/>
        <v xml:space="preserve"> </v>
      </c>
      <c r="L80" s="34"/>
      <c r="M80" s="54"/>
      <c r="N80" s="37"/>
    </row>
    <row r="81" spans="1:14" ht="12.75" customHeight="1" x14ac:dyDescent="0.3">
      <c r="A81" s="27"/>
      <c r="B81" s="41"/>
      <c r="C81" s="71"/>
      <c r="D81" s="28"/>
      <c r="E81" s="29"/>
      <c r="F81" s="56"/>
      <c r="G81" s="39"/>
      <c r="H81" s="51"/>
      <c r="I81" s="45"/>
      <c r="J81" s="17"/>
      <c r="K81" s="18" t="str">
        <f t="shared" si="1"/>
        <v xml:space="preserve"> </v>
      </c>
      <c r="L81" s="34"/>
      <c r="M81" s="54"/>
      <c r="N81" s="37"/>
    </row>
    <row r="82" spans="1:14" ht="12.75" customHeight="1" x14ac:dyDescent="0.3">
      <c r="A82" s="27"/>
      <c r="B82" s="41"/>
      <c r="C82" s="71"/>
      <c r="D82" s="28"/>
      <c r="E82" s="29"/>
      <c r="F82" s="56"/>
      <c r="G82" s="39"/>
      <c r="H82" s="51"/>
      <c r="I82" s="45"/>
      <c r="J82" s="17"/>
      <c r="K82" s="18" t="str">
        <f t="shared" si="1"/>
        <v xml:space="preserve"> </v>
      </c>
      <c r="L82" s="34"/>
      <c r="M82" s="54"/>
      <c r="N82" s="37"/>
    </row>
    <row r="83" spans="1:14" ht="12.75" customHeight="1" x14ac:dyDescent="0.3">
      <c r="A83" s="27"/>
      <c r="B83" s="41"/>
      <c r="C83" s="71"/>
      <c r="D83" s="28"/>
      <c r="E83" s="29"/>
      <c r="F83" s="56"/>
      <c r="G83" s="39"/>
      <c r="H83" s="51"/>
      <c r="I83" s="45"/>
      <c r="J83" s="17"/>
      <c r="K83" s="18" t="str">
        <f t="shared" si="1"/>
        <v xml:space="preserve"> </v>
      </c>
      <c r="L83" s="34"/>
      <c r="M83" s="54"/>
      <c r="N83" s="37"/>
    </row>
    <row r="84" spans="1:14" ht="12.75" customHeight="1" x14ac:dyDescent="0.3">
      <c r="A84" s="27"/>
      <c r="B84" s="41"/>
      <c r="C84" s="71"/>
      <c r="D84" s="28"/>
      <c r="E84" s="29"/>
      <c r="F84" s="56"/>
      <c r="G84" s="39"/>
      <c r="H84" s="51"/>
      <c r="I84" s="45"/>
      <c r="J84" s="17"/>
      <c r="K84" s="18" t="str">
        <f t="shared" si="1"/>
        <v xml:space="preserve"> </v>
      </c>
      <c r="L84" s="34"/>
      <c r="M84" s="54"/>
      <c r="N84" s="37"/>
    </row>
    <row r="85" spans="1:14" ht="12.75" customHeight="1" x14ac:dyDescent="0.3">
      <c r="A85" s="27"/>
      <c r="B85" s="41"/>
      <c r="C85" s="71"/>
      <c r="D85" s="28"/>
      <c r="E85" s="29"/>
      <c r="F85" s="56"/>
      <c r="G85" s="39"/>
      <c r="H85" s="51"/>
      <c r="I85" s="45"/>
      <c r="J85" s="17"/>
      <c r="K85" s="18" t="str">
        <f t="shared" si="1"/>
        <v xml:space="preserve"> </v>
      </c>
      <c r="L85" s="34"/>
      <c r="M85" s="54"/>
      <c r="N85" s="37"/>
    </row>
    <row r="86" spans="1:14" ht="12.75" customHeight="1" x14ac:dyDescent="0.3">
      <c r="A86" s="26"/>
      <c r="B86" s="41"/>
      <c r="C86" s="71"/>
      <c r="D86" s="28"/>
      <c r="E86" s="29"/>
      <c r="F86" s="56"/>
      <c r="G86" s="39"/>
      <c r="H86" s="51"/>
      <c r="I86" s="45"/>
      <c r="J86" s="17"/>
      <c r="K86" s="18" t="str">
        <f t="shared" si="1"/>
        <v xml:space="preserve"> </v>
      </c>
      <c r="L86" s="34"/>
      <c r="M86" s="54"/>
      <c r="N86" s="37"/>
    </row>
    <row r="87" spans="1:14" ht="12.75" customHeight="1" x14ac:dyDescent="0.3">
      <c r="A87" s="27"/>
      <c r="B87" s="41"/>
      <c r="C87" s="71"/>
      <c r="D87" s="28"/>
      <c r="E87" s="29"/>
      <c r="F87" s="56"/>
      <c r="G87" s="39"/>
      <c r="H87" s="51"/>
      <c r="I87" s="45"/>
      <c r="J87" s="17"/>
      <c r="K87" s="18" t="str">
        <f t="shared" si="1"/>
        <v xml:space="preserve"> </v>
      </c>
      <c r="L87" s="34"/>
      <c r="M87" s="54"/>
      <c r="N87" s="37"/>
    </row>
    <row r="88" spans="1:14" ht="12.75" customHeight="1" x14ac:dyDescent="0.3">
      <c r="A88" s="27"/>
      <c r="B88" s="41"/>
      <c r="C88" s="71"/>
      <c r="D88" s="28"/>
      <c r="E88" s="29"/>
      <c r="F88" s="56"/>
      <c r="G88" s="39"/>
      <c r="H88" s="51"/>
      <c r="I88" s="45"/>
      <c r="J88" s="17"/>
      <c r="K88" s="18" t="str">
        <f t="shared" si="1"/>
        <v xml:space="preserve"> </v>
      </c>
      <c r="L88" s="34"/>
      <c r="M88" s="54"/>
      <c r="N88" s="37"/>
    </row>
    <row r="89" spans="1:14" ht="12.75" customHeight="1" x14ac:dyDescent="0.3">
      <c r="A89" s="27"/>
      <c r="B89" s="41"/>
      <c r="C89" s="71"/>
      <c r="D89" s="28"/>
      <c r="E89" s="29"/>
      <c r="F89" s="56"/>
      <c r="G89" s="39"/>
      <c r="H89" s="51"/>
      <c r="I89" s="45"/>
      <c r="J89" s="17"/>
      <c r="K89" s="18" t="str">
        <f t="shared" si="1"/>
        <v xml:space="preserve"> </v>
      </c>
      <c r="L89" s="34"/>
      <c r="M89" s="54"/>
      <c r="N89" s="37"/>
    </row>
    <row r="90" spans="1:14" ht="12.75" customHeight="1" x14ac:dyDescent="0.3">
      <c r="A90" s="27"/>
      <c r="B90" s="41"/>
      <c r="C90" s="71"/>
      <c r="D90" s="28"/>
      <c r="E90" s="29"/>
      <c r="F90" s="56"/>
      <c r="G90" s="39"/>
      <c r="H90" s="51"/>
      <c r="I90" s="45"/>
      <c r="J90" s="17"/>
      <c r="K90" s="18" t="str">
        <f t="shared" si="1"/>
        <v xml:space="preserve"> </v>
      </c>
      <c r="L90" s="34"/>
      <c r="M90" s="54"/>
      <c r="N90" s="37"/>
    </row>
    <row r="91" spans="1:14" ht="12.75" customHeight="1" x14ac:dyDescent="0.3">
      <c r="A91" s="27"/>
      <c r="B91" s="41"/>
      <c r="C91" s="71"/>
      <c r="D91" s="28"/>
      <c r="E91" s="29"/>
      <c r="F91" s="56"/>
      <c r="G91" s="39"/>
      <c r="H91" s="51"/>
      <c r="I91" s="45"/>
      <c r="J91" s="17"/>
      <c r="K91" s="18" t="str">
        <f t="shared" si="1"/>
        <v xml:space="preserve"> </v>
      </c>
      <c r="L91" s="34"/>
      <c r="M91" s="54"/>
      <c r="N91" s="37"/>
    </row>
    <row r="92" spans="1:14" ht="12.75" customHeight="1" x14ac:dyDescent="0.3">
      <c r="A92" s="27"/>
      <c r="B92" s="41"/>
      <c r="C92" s="71"/>
      <c r="D92" s="28"/>
      <c r="E92" s="29"/>
      <c r="F92" s="56"/>
      <c r="G92" s="39"/>
      <c r="H92" s="51"/>
      <c r="I92" s="45"/>
      <c r="J92" s="17"/>
      <c r="K92" s="18" t="str">
        <f t="shared" si="1"/>
        <v xml:space="preserve"> </v>
      </c>
      <c r="L92" s="34"/>
      <c r="M92" s="54"/>
      <c r="N92" s="37"/>
    </row>
    <row r="93" spans="1:14" ht="12.75" customHeight="1" x14ac:dyDescent="0.3">
      <c r="A93" s="27"/>
      <c r="B93" s="41"/>
      <c r="C93" s="71"/>
      <c r="D93" s="28"/>
      <c r="E93" s="29"/>
      <c r="F93" s="56"/>
      <c r="G93" s="39"/>
      <c r="H93" s="51"/>
      <c r="I93" s="45"/>
      <c r="J93" s="17"/>
      <c r="K93" s="18" t="str">
        <f t="shared" si="1"/>
        <v xml:space="preserve"> </v>
      </c>
      <c r="L93" s="34"/>
      <c r="M93" s="54"/>
      <c r="N93" s="37"/>
    </row>
    <row r="94" spans="1:14" ht="12.75" customHeight="1" x14ac:dyDescent="0.3">
      <c r="A94" s="27"/>
      <c r="B94" s="41"/>
      <c r="C94" s="71"/>
      <c r="D94" s="28"/>
      <c r="E94" s="29"/>
      <c r="F94" s="56"/>
      <c r="G94" s="39"/>
      <c r="H94" s="51"/>
      <c r="I94" s="45"/>
      <c r="J94" s="17"/>
      <c r="K94" s="18" t="str">
        <f t="shared" si="1"/>
        <v xml:space="preserve"> </v>
      </c>
      <c r="L94" s="34"/>
      <c r="M94" s="54"/>
      <c r="N94" s="37"/>
    </row>
    <row r="95" spans="1:14" ht="12.75" customHeight="1" x14ac:dyDescent="0.3">
      <c r="A95" s="27"/>
      <c r="B95" s="41"/>
      <c r="C95" s="71"/>
      <c r="D95" s="28"/>
      <c r="E95" s="29"/>
      <c r="F95" s="56"/>
      <c r="G95" s="39"/>
      <c r="H95" s="51"/>
      <c r="I95" s="45"/>
      <c r="J95" s="17"/>
      <c r="K95" s="18" t="str">
        <f t="shared" si="1"/>
        <v xml:space="preserve"> </v>
      </c>
      <c r="L95" s="34"/>
      <c r="M95" s="54"/>
      <c r="N95" s="37"/>
    </row>
    <row r="96" spans="1:14" ht="12.75" customHeight="1" x14ac:dyDescent="0.3">
      <c r="A96" s="27"/>
      <c r="B96" s="41"/>
      <c r="C96" s="71"/>
      <c r="D96" s="28"/>
      <c r="E96" s="29"/>
      <c r="F96" s="56"/>
      <c r="G96" s="39"/>
      <c r="H96" s="51"/>
      <c r="I96" s="45"/>
      <c r="J96" s="17"/>
      <c r="K96" s="18" t="str">
        <f t="shared" si="1"/>
        <v xml:space="preserve"> </v>
      </c>
      <c r="L96" s="34"/>
      <c r="M96" s="54"/>
      <c r="N96" s="37"/>
    </row>
    <row r="97" spans="1:14" ht="12.75" customHeight="1" x14ac:dyDescent="0.3">
      <c r="A97" s="27"/>
      <c r="B97" s="41"/>
      <c r="C97" s="71"/>
      <c r="D97" s="28"/>
      <c r="E97" s="29"/>
      <c r="F97" s="56"/>
      <c r="G97" s="39"/>
      <c r="H97" s="51"/>
      <c r="I97" s="45"/>
      <c r="J97" s="17"/>
      <c r="K97" s="18" t="str">
        <f t="shared" si="1"/>
        <v xml:space="preserve"> </v>
      </c>
      <c r="L97" s="34"/>
      <c r="M97" s="54"/>
      <c r="N97" s="37"/>
    </row>
    <row r="98" spans="1:14" ht="12.75" customHeight="1" x14ac:dyDescent="0.3">
      <c r="A98" s="27"/>
      <c r="B98" s="41"/>
      <c r="C98" s="71"/>
      <c r="D98" s="28"/>
      <c r="E98" s="29"/>
      <c r="F98" s="56"/>
      <c r="G98" s="39"/>
      <c r="H98" s="51"/>
      <c r="I98" s="45"/>
      <c r="J98" s="17"/>
      <c r="K98" s="18" t="str">
        <f t="shared" si="1"/>
        <v xml:space="preserve"> </v>
      </c>
      <c r="L98" s="34"/>
      <c r="M98" s="54"/>
      <c r="N98" s="37"/>
    </row>
    <row r="99" spans="1:14" ht="12.75" customHeight="1" x14ac:dyDescent="0.3">
      <c r="A99" s="27"/>
      <c r="B99" s="41"/>
      <c r="C99" s="71"/>
      <c r="D99" s="28"/>
      <c r="E99" s="29"/>
      <c r="F99" s="56"/>
      <c r="G99" s="39"/>
      <c r="H99" s="51"/>
      <c r="I99" s="45"/>
      <c r="J99" s="17"/>
      <c r="K99" s="18" t="str">
        <f t="shared" si="1"/>
        <v xml:space="preserve"> </v>
      </c>
      <c r="L99" s="34"/>
      <c r="M99" s="54"/>
      <c r="N99" s="37"/>
    </row>
    <row r="100" spans="1:14" ht="12.75" customHeight="1" x14ac:dyDescent="0.3">
      <c r="A100" s="27"/>
      <c r="B100" s="41"/>
      <c r="C100" s="71"/>
      <c r="D100" s="28"/>
      <c r="E100" s="29"/>
      <c r="F100" s="56"/>
      <c r="G100" s="39"/>
      <c r="H100" s="51"/>
      <c r="I100" s="45"/>
      <c r="J100" s="17"/>
      <c r="K100" s="18" t="str">
        <f t="shared" si="1"/>
        <v xml:space="preserve"> </v>
      </c>
      <c r="L100" s="34"/>
      <c r="M100" s="54"/>
      <c r="N100" s="37"/>
    </row>
    <row r="101" spans="1:14" ht="12.75" customHeight="1" x14ac:dyDescent="0.3">
      <c r="A101" s="27"/>
      <c r="B101" s="41"/>
      <c r="C101" s="71"/>
      <c r="D101" s="28"/>
      <c r="E101" s="29"/>
      <c r="F101" s="56"/>
      <c r="G101" s="39"/>
      <c r="H101" s="51"/>
      <c r="I101" s="45"/>
      <c r="J101" s="17"/>
      <c r="K101" s="18" t="str">
        <f t="shared" si="1"/>
        <v xml:space="preserve"> </v>
      </c>
      <c r="L101" s="34"/>
      <c r="M101" s="54"/>
      <c r="N101" s="37"/>
    </row>
    <row r="102" spans="1:14" ht="12.75" customHeight="1" x14ac:dyDescent="0.3">
      <c r="A102" s="27"/>
      <c r="B102" s="41"/>
      <c r="C102" s="71"/>
      <c r="D102" s="28"/>
      <c r="E102" s="29"/>
      <c r="F102" s="56"/>
      <c r="G102" s="39"/>
      <c r="H102" s="51"/>
      <c r="I102" s="45"/>
      <c r="J102" s="17"/>
      <c r="K102" s="18" t="str">
        <f t="shared" si="1"/>
        <v xml:space="preserve"> </v>
      </c>
      <c r="L102" s="34"/>
      <c r="M102" s="54"/>
      <c r="N102" s="37"/>
    </row>
    <row r="103" spans="1:14" ht="12.75" customHeight="1" x14ac:dyDescent="0.3">
      <c r="A103" s="27"/>
      <c r="B103" s="41"/>
      <c r="C103" s="71"/>
      <c r="D103" s="28"/>
      <c r="E103" s="29"/>
      <c r="F103" s="56"/>
      <c r="G103" s="39"/>
      <c r="H103" s="51"/>
      <c r="I103" s="45"/>
      <c r="J103" s="17"/>
      <c r="K103" s="18" t="str">
        <f t="shared" si="1"/>
        <v xml:space="preserve"> </v>
      </c>
      <c r="L103" s="34"/>
      <c r="M103" s="54"/>
      <c r="N103" s="37"/>
    </row>
    <row r="104" spans="1:14" ht="12.75" customHeight="1" x14ac:dyDescent="0.3">
      <c r="A104" s="27"/>
      <c r="B104" s="41"/>
      <c r="C104" s="71"/>
      <c r="D104" s="28"/>
      <c r="E104" s="29"/>
      <c r="F104" s="56"/>
      <c r="G104" s="39"/>
      <c r="H104" s="51"/>
      <c r="I104" s="45"/>
      <c r="J104" s="17"/>
      <c r="K104" s="18" t="str">
        <f t="shared" si="1"/>
        <v xml:space="preserve"> </v>
      </c>
      <c r="L104" s="34"/>
      <c r="M104" s="54"/>
      <c r="N104" s="37"/>
    </row>
    <row r="105" spans="1:14" ht="12.75" customHeight="1" x14ac:dyDescent="0.3">
      <c r="A105" s="27"/>
      <c r="B105" s="41"/>
      <c r="C105" s="71"/>
      <c r="D105" s="28"/>
      <c r="E105" s="29"/>
      <c r="F105" s="56"/>
      <c r="G105" s="39"/>
      <c r="H105" s="51"/>
      <c r="I105" s="45"/>
      <c r="J105" s="17"/>
      <c r="K105" s="18" t="str">
        <f t="shared" si="1"/>
        <v xml:space="preserve"> </v>
      </c>
      <c r="L105" s="34"/>
      <c r="M105" s="54"/>
      <c r="N105" s="37"/>
    </row>
    <row r="106" spans="1:14" ht="12.75" customHeight="1" x14ac:dyDescent="0.3">
      <c r="A106" s="27"/>
      <c r="B106" s="41"/>
      <c r="C106" s="71"/>
      <c r="D106" s="28"/>
      <c r="E106" s="29"/>
      <c r="F106" s="56"/>
      <c r="G106" s="39"/>
      <c r="H106" s="51"/>
      <c r="I106" s="45"/>
      <c r="J106" s="17"/>
      <c r="K106" s="18" t="str">
        <f t="shared" si="1"/>
        <v xml:space="preserve"> </v>
      </c>
      <c r="L106" s="34"/>
      <c r="M106" s="54"/>
      <c r="N106" s="37"/>
    </row>
    <row r="107" spans="1:14" ht="12.75" customHeight="1" x14ac:dyDescent="0.3">
      <c r="A107" s="27"/>
      <c r="B107" s="41"/>
      <c r="C107" s="71"/>
      <c r="D107" s="28"/>
      <c r="E107" s="29"/>
      <c r="F107" s="56"/>
      <c r="G107" s="39"/>
      <c r="H107" s="51"/>
      <c r="I107" s="45"/>
      <c r="J107" s="17"/>
      <c r="K107" s="18" t="str">
        <f t="shared" si="1"/>
        <v xml:space="preserve"> </v>
      </c>
      <c r="L107" s="34"/>
      <c r="M107" s="54"/>
      <c r="N107" s="37"/>
    </row>
    <row r="108" spans="1:14" ht="12.75" customHeight="1" x14ac:dyDescent="0.3">
      <c r="A108" s="26"/>
      <c r="B108" s="41"/>
      <c r="C108" s="71"/>
      <c r="D108" s="28"/>
      <c r="E108" s="29"/>
      <c r="F108" s="56"/>
      <c r="G108" s="39"/>
      <c r="H108" s="51"/>
      <c r="I108" s="45"/>
      <c r="J108" s="17"/>
      <c r="K108" s="18" t="str">
        <f t="shared" si="1"/>
        <v xml:space="preserve"> </v>
      </c>
      <c r="L108" s="34"/>
      <c r="M108" s="54"/>
      <c r="N108" s="37"/>
    </row>
    <row r="109" spans="1:14" ht="12.75" customHeight="1" x14ac:dyDescent="0.3">
      <c r="A109" s="27"/>
      <c r="B109" s="41"/>
      <c r="C109" s="71"/>
      <c r="D109" s="28"/>
      <c r="E109" s="29"/>
      <c r="F109" s="56"/>
      <c r="G109" s="39"/>
      <c r="H109" s="51"/>
      <c r="I109" s="45"/>
      <c r="J109" s="17"/>
      <c r="K109" s="18" t="str">
        <f t="shared" si="1"/>
        <v xml:space="preserve"> </v>
      </c>
      <c r="L109" s="34"/>
      <c r="M109" s="54"/>
      <c r="N109" s="37"/>
    </row>
    <row r="110" spans="1:14" ht="12.75" customHeight="1" x14ac:dyDescent="0.3">
      <c r="A110" s="27"/>
      <c r="B110" s="41"/>
      <c r="C110" s="71"/>
      <c r="D110" s="28"/>
      <c r="E110" s="29"/>
      <c r="F110" s="56"/>
      <c r="G110" s="39"/>
      <c r="H110" s="51"/>
      <c r="I110" s="45"/>
      <c r="J110" s="17"/>
      <c r="K110" s="18" t="str">
        <f t="shared" si="1"/>
        <v xml:space="preserve"> </v>
      </c>
      <c r="L110" s="34"/>
      <c r="M110" s="54"/>
      <c r="N110" s="37"/>
    </row>
    <row r="111" spans="1:14" ht="12.75" customHeight="1" x14ac:dyDescent="0.3">
      <c r="A111" s="27"/>
      <c r="B111" s="41"/>
      <c r="C111" s="71"/>
      <c r="D111" s="28"/>
      <c r="E111" s="29"/>
      <c r="F111" s="56"/>
      <c r="G111" s="39"/>
      <c r="H111" s="51"/>
      <c r="I111" s="45"/>
      <c r="J111" s="17"/>
      <c r="K111" s="18" t="str">
        <f t="shared" si="1"/>
        <v xml:space="preserve"> </v>
      </c>
      <c r="L111" s="34"/>
      <c r="M111" s="54"/>
      <c r="N111" s="37"/>
    </row>
    <row r="112" spans="1:14" ht="12.75" customHeight="1" x14ac:dyDescent="0.3">
      <c r="A112" s="27"/>
      <c r="B112" s="41"/>
      <c r="C112" s="71"/>
      <c r="D112" s="28"/>
      <c r="E112" s="29"/>
      <c r="F112" s="56"/>
      <c r="G112" s="39"/>
      <c r="H112" s="51"/>
      <c r="I112" s="45"/>
      <c r="J112" s="17"/>
      <c r="K112" s="18" t="str">
        <f t="shared" si="1"/>
        <v xml:space="preserve"> </v>
      </c>
      <c r="L112" s="34"/>
      <c r="M112" s="54"/>
      <c r="N112" s="37"/>
    </row>
    <row r="113" spans="1:14" ht="12.75" customHeight="1" x14ac:dyDescent="0.3">
      <c r="A113" s="27"/>
      <c r="B113" s="41"/>
      <c r="C113" s="71"/>
      <c r="D113" s="28"/>
      <c r="E113" s="29"/>
      <c r="F113" s="56"/>
      <c r="G113" s="39"/>
      <c r="H113" s="51"/>
      <c r="I113" s="45"/>
      <c r="J113" s="17"/>
      <c r="K113" s="18" t="str">
        <f t="shared" si="1"/>
        <v xml:space="preserve"> </v>
      </c>
      <c r="L113" s="34"/>
      <c r="M113" s="54"/>
      <c r="N113" s="37"/>
    </row>
    <row r="114" spans="1:14" ht="12.75" customHeight="1" x14ac:dyDescent="0.3">
      <c r="A114" s="27"/>
      <c r="B114" s="41"/>
      <c r="C114" s="71"/>
      <c r="D114" s="28"/>
      <c r="E114" s="29"/>
      <c r="F114" s="56"/>
      <c r="G114" s="39"/>
      <c r="H114" s="51"/>
      <c r="I114" s="45"/>
      <c r="J114" s="17"/>
      <c r="K114" s="18" t="str">
        <f t="shared" si="1"/>
        <v xml:space="preserve"> </v>
      </c>
      <c r="L114" s="34"/>
      <c r="M114" s="54"/>
      <c r="N114" s="37"/>
    </row>
    <row r="115" spans="1:14" ht="12.75" customHeight="1" x14ac:dyDescent="0.3">
      <c r="A115" s="27"/>
      <c r="B115" s="41"/>
      <c r="C115" s="71"/>
      <c r="D115" s="28"/>
      <c r="E115" s="29"/>
      <c r="F115" s="56"/>
      <c r="G115" s="39"/>
      <c r="H115" s="51"/>
      <c r="I115" s="45"/>
      <c r="J115" s="17"/>
      <c r="K115" s="18" t="str">
        <f t="shared" si="1"/>
        <v xml:space="preserve"> </v>
      </c>
      <c r="L115" s="34"/>
      <c r="M115" s="54"/>
      <c r="N115" s="37"/>
    </row>
    <row r="116" spans="1:14" ht="12.75" customHeight="1" x14ac:dyDescent="0.3">
      <c r="A116" s="27"/>
      <c r="B116" s="41"/>
      <c r="C116" s="71"/>
      <c r="D116" s="28"/>
      <c r="E116" s="29"/>
      <c r="F116" s="56"/>
      <c r="G116" s="39"/>
      <c r="H116" s="51"/>
      <c r="I116" s="45"/>
      <c r="J116" s="17"/>
      <c r="K116" s="18" t="str">
        <f t="shared" si="1"/>
        <v xml:space="preserve"> </v>
      </c>
      <c r="L116" s="34"/>
      <c r="M116" s="54"/>
      <c r="N116" s="37"/>
    </row>
    <row r="117" spans="1:14" ht="12.75" customHeight="1" x14ac:dyDescent="0.3">
      <c r="A117" s="27"/>
      <c r="B117" s="41"/>
      <c r="C117" s="71"/>
      <c r="D117" s="28"/>
      <c r="E117" s="29"/>
      <c r="F117" s="56"/>
      <c r="G117" s="39"/>
      <c r="H117" s="51"/>
      <c r="I117" s="45"/>
      <c r="J117" s="17"/>
      <c r="K117" s="18" t="str">
        <f t="shared" si="1"/>
        <v xml:space="preserve"> </v>
      </c>
      <c r="L117" s="34"/>
      <c r="M117" s="54"/>
      <c r="N117" s="37"/>
    </row>
    <row r="118" spans="1:14" ht="12.75" customHeight="1" x14ac:dyDescent="0.3">
      <c r="A118" s="27"/>
      <c r="B118" s="41"/>
      <c r="C118" s="71"/>
      <c r="D118" s="28"/>
      <c r="E118" s="29"/>
      <c r="F118" s="56"/>
      <c r="G118" s="39"/>
      <c r="H118" s="51"/>
      <c r="I118" s="45"/>
      <c r="J118" s="17"/>
      <c r="K118" s="18" t="str">
        <f t="shared" si="1"/>
        <v xml:space="preserve"> </v>
      </c>
      <c r="L118" s="34"/>
      <c r="M118" s="54"/>
      <c r="N118" s="37"/>
    </row>
    <row r="119" spans="1:14" ht="12.75" customHeight="1" x14ac:dyDescent="0.3">
      <c r="A119" s="27"/>
      <c r="B119" s="41"/>
      <c r="C119" s="71"/>
      <c r="D119" s="28"/>
      <c r="E119" s="29"/>
      <c r="F119" s="56"/>
      <c r="G119" s="39"/>
      <c r="H119" s="51"/>
      <c r="I119" s="45"/>
      <c r="J119" s="17"/>
      <c r="K119" s="18" t="str">
        <f t="shared" si="1"/>
        <v xml:space="preserve"> </v>
      </c>
      <c r="L119" s="34"/>
      <c r="M119" s="54"/>
      <c r="N119" s="37"/>
    </row>
    <row r="120" spans="1:14" ht="12.75" customHeight="1" x14ac:dyDescent="0.3">
      <c r="A120" s="27"/>
      <c r="B120" s="41"/>
      <c r="C120" s="71"/>
      <c r="D120" s="28"/>
      <c r="E120" s="29"/>
      <c r="F120" s="56"/>
      <c r="G120" s="39"/>
      <c r="H120" s="51"/>
      <c r="I120" s="45"/>
      <c r="J120" s="17"/>
      <c r="K120" s="18" t="str">
        <f t="shared" si="1"/>
        <v xml:space="preserve"> </v>
      </c>
      <c r="L120" s="34"/>
      <c r="M120" s="54"/>
      <c r="N120" s="37"/>
    </row>
    <row r="121" spans="1:14" ht="12.75" customHeight="1" x14ac:dyDescent="0.3">
      <c r="A121" s="27"/>
      <c r="B121" s="41"/>
      <c r="C121" s="71"/>
      <c r="D121" s="28"/>
      <c r="E121" s="29"/>
      <c r="F121" s="56"/>
      <c r="G121" s="39"/>
      <c r="H121" s="51"/>
      <c r="I121" s="45"/>
      <c r="J121" s="17"/>
      <c r="K121" s="18" t="str">
        <f t="shared" si="1"/>
        <v xml:space="preserve"> </v>
      </c>
      <c r="L121" s="34"/>
      <c r="M121" s="54"/>
      <c r="N121" s="37"/>
    </row>
    <row r="122" spans="1:14" ht="12.75" customHeight="1" x14ac:dyDescent="0.3">
      <c r="A122" s="27"/>
      <c r="B122" s="41"/>
      <c r="C122" s="71"/>
      <c r="D122" s="28"/>
      <c r="E122" s="29"/>
      <c r="F122" s="56"/>
      <c r="G122" s="39"/>
      <c r="H122" s="51"/>
      <c r="I122" s="45"/>
      <c r="J122" s="17"/>
      <c r="K122" s="18" t="str">
        <f t="shared" si="1"/>
        <v xml:space="preserve"> </v>
      </c>
      <c r="L122" s="34"/>
      <c r="M122" s="54"/>
      <c r="N122" s="37"/>
    </row>
    <row r="123" spans="1:14" ht="12.75" customHeight="1" x14ac:dyDescent="0.3">
      <c r="A123" s="27"/>
      <c r="B123" s="41"/>
      <c r="C123" s="71"/>
      <c r="D123" s="28"/>
      <c r="E123" s="29"/>
      <c r="F123" s="56"/>
      <c r="G123" s="39"/>
      <c r="H123" s="51"/>
      <c r="I123" s="45"/>
      <c r="J123" s="17"/>
      <c r="K123" s="18" t="str">
        <f t="shared" si="1"/>
        <v xml:space="preserve"> </v>
      </c>
      <c r="L123" s="34"/>
      <c r="M123" s="54"/>
      <c r="N123" s="37"/>
    </row>
    <row r="124" spans="1:14" ht="12.75" customHeight="1" x14ac:dyDescent="0.3">
      <c r="A124" s="27"/>
      <c r="B124" s="41"/>
      <c r="C124" s="71"/>
      <c r="D124" s="28"/>
      <c r="E124" s="29"/>
      <c r="F124" s="56"/>
      <c r="G124" s="39"/>
      <c r="H124" s="51"/>
      <c r="I124" s="45"/>
      <c r="J124" s="17"/>
      <c r="K124" s="18" t="str">
        <f t="shared" si="1"/>
        <v xml:space="preserve"> </v>
      </c>
      <c r="L124" s="34"/>
      <c r="M124" s="54"/>
      <c r="N124" s="37"/>
    </row>
    <row r="125" spans="1:14" ht="12.75" customHeight="1" x14ac:dyDescent="0.3">
      <c r="A125" s="27"/>
      <c r="B125" s="41"/>
      <c r="C125" s="71"/>
      <c r="D125" s="28"/>
      <c r="E125" s="29"/>
      <c r="F125" s="56"/>
      <c r="G125" s="39"/>
      <c r="H125" s="51"/>
      <c r="I125" s="45"/>
      <c r="J125" s="17"/>
      <c r="K125" s="18" t="str">
        <f t="shared" si="1"/>
        <v xml:space="preserve"> </v>
      </c>
      <c r="L125" s="34"/>
      <c r="M125" s="54"/>
      <c r="N125" s="37"/>
    </row>
    <row r="126" spans="1:14" ht="12.75" customHeight="1" x14ac:dyDescent="0.3">
      <c r="A126" s="27"/>
      <c r="B126" s="41"/>
      <c r="C126" s="71"/>
      <c r="D126" s="28"/>
      <c r="E126" s="29"/>
      <c r="F126" s="56"/>
      <c r="G126" s="39"/>
      <c r="H126" s="51"/>
      <c r="I126" s="45"/>
      <c r="J126" s="17"/>
      <c r="K126" s="18" t="str">
        <f t="shared" si="1"/>
        <v xml:space="preserve"> </v>
      </c>
      <c r="L126" s="34"/>
      <c r="M126" s="54"/>
      <c r="N126" s="37"/>
    </row>
    <row r="127" spans="1:14" ht="12.75" customHeight="1" x14ac:dyDescent="0.3">
      <c r="A127" s="27"/>
      <c r="B127" s="41"/>
      <c r="C127" s="71"/>
      <c r="D127" s="28"/>
      <c r="E127" s="29"/>
      <c r="F127" s="56"/>
      <c r="G127" s="39"/>
      <c r="H127" s="51"/>
      <c r="I127" s="45"/>
      <c r="J127" s="17"/>
      <c r="K127" s="18" t="str">
        <f t="shared" si="1"/>
        <v xml:space="preserve"> </v>
      </c>
      <c r="L127" s="34"/>
      <c r="M127" s="54"/>
      <c r="N127" s="37"/>
    </row>
    <row r="128" spans="1:14" ht="12.75" customHeight="1" x14ac:dyDescent="0.3">
      <c r="A128" s="27"/>
      <c r="B128" s="41"/>
      <c r="C128" s="71"/>
      <c r="D128" s="28"/>
      <c r="E128" s="29"/>
      <c r="F128" s="56"/>
      <c r="G128" s="39"/>
      <c r="H128" s="51"/>
      <c r="I128" s="45"/>
      <c r="J128" s="17"/>
      <c r="K128" s="18" t="str">
        <f t="shared" si="1"/>
        <v xml:space="preserve"> </v>
      </c>
      <c r="L128" s="34"/>
      <c r="M128" s="54"/>
      <c r="N128" s="37"/>
    </row>
    <row r="129" spans="1:14" ht="12.75" customHeight="1" x14ac:dyDescent="0.3">
      <c r="A129" s="27"/>
      <c r="B129" s="41"/>
      <c r="C129" s="71"/>
      <c r="D129" s="28"/>
      <c r="E129" s="29"/>
      <c r="F129" s="56"/>
      <c r="G129" s="39"/>
      <c r="H129" s="51"/>
      <c r="I129" s="45"/>
      <c r="J129" s="17"/>
      <c r="K129" s="18" t="str">
        <f t="shared" si="1"/>
        <v xml:space="preserve"> </v>
      </c>
      <c r="L129" s="34"/>
      <c r="M129" s="54"/>
      <c r="N129" s="37"/>
    </row>
    <row r="130" spans="1:14" ht="12.75" customHeight="1" x14ac:dyDescent="0.3">
      <c r="A130" s="26"/>
      <c r="B130" s="41"/>
      <c r="C130" s="71"/>
      <c r="D130" s="28"/>
      <c r="E130" s="29"/>
      <c r="F130" s="56"/>
      <c r="G130" s="39"/>
      <c r="H130" s="51"/>
      <c r="I130" s="45"/>
      <c r="J130" s="17"/>
      <c r="K130" s="18" t="str">
        <f t="shared" si="1"/>
        <v xml:space="preserve"> </v>
      </c>
      <c r="L130" s="34"/>
      <c r="M130" s="54"/>
      <c r="N130" s="37"/>
    </row>
    <row r="131" spans="1:14" ht="12.75" customHeight="1" x14ac:dyDescent="0.3">
      <c r="A131" s="27"/>
      <c r="B131" s="41"/>
      <c r="C131" s="71"/>
      <c r="D131" s="28"/>
      <c r="E131" s="29"/>
      <c r="F131" s="56"/>
      <c r="G131" s="39"/>
      <c r="H131" s="51"/>
      <c r="I131" s="45"/>
      <c r="J131" s="17"/>
      <c r="K131" s="18" t="str">
        <f t="shared" si="1"/>
        <v xml:space="preserve"> </v>
      </c>
      <c r="L131" s="34"/>
      <c r="M131" s="54"/>
      <c r="N131" s="37"/>
    </row>
    <row r="132" spans="1:14" ht="12.75" customHeight="1" x14ac:dyDescent="0.3">
      <c r="A132" s="27"/>
      <c r="B132" s="41"/>
      <c r="C132" s="71"/>
      <c r="D132" s="28"/>
      <c r="E132" s="29"/>
      <c r="F132" s="56"/>
      <c r="G132" s="39"/>
      <c r="H132" s="51"/>
      <c r="I132" s="45"/>
      <c r="J132" s="17"/>
      <c r="K132" s="18" t="str">
        <f t="shared" si="1"/>
        <v xml:space="preserve"> </v>
      </c>
      <c r="L132" s="34"/>
      <c r="M132" s="54"/>
      <c r="N132" s="37"/>
    </row>
    <row r="133" spans="1:14" ht="12.75" customHeight="1" x14ac:dyDescent="0.3">
      <c r="A133" s="27"/>
      <c r="B133" s="41"/>
      <c r="C133" s="71"/>
      <c r="D133" s="28"/>
      <c r="E133" s="29"/>
      <c r="F133" s="56"/>
      <c r="G133" s="39"/>
      <c r="H133" s="51"/>
      <c r="I133" s="45"/>
      <c r="J133" s="17"/>
      <c r="K133" s="18" t="str">
        <f t="shared" si="1"/>
        <v xml:space="preserve"> </v>
      </c>
      <c r="L133" s="34"/>
      <c r="M133" s="54"/>
      <c r="N133" s="37"/>
    </row>
    <row r="134" spans="1:14" ht="12.75" customHeight="1" x14ac:dyDescent="0.3">
      <c r="A134" s="27"/>
      <c r="B134" s="41"/>
      <c r="C134" s="71"/>
      <c r="D134" s="28"/>
      <c r="E134" s="29"/>
      <c r="F134" s="56"/>
      <c r="G134" s="39"/>
      <c r="H134" s="51"/>
      <c r="I134" s="45"/>
      <c r="J134" s="17"/>
      <c r="K134" s="18" t="str">
        <f t="shared" si="1"/>
        <v xml:space="preserve"> </v>
      </c>
      <c r="L134" s="34"/>
      <c r="M134" s="54"/>
      <c r="N134" s="37"/>
    </row>
    <row r="135" spans="1:14" ht="12.75" customHeight="1" x14ac:dyDescent="0.3">
      <c r="A135" s="27"/>
      <c r="B135" s="41"/>
      <c r="C135" s="71"/>
      <c r="D135" s="28"/>
      <c r="E135" s="29"/>
      <c r="F135" s="56"/>
      <c r="G135" s="39"/>
      <c r="H135" s="51"/>
      <c r="I135" s="45"/>
      <c r="J135" s="17"/>
      <c r="K135" s="18" t="str">
        <f t="shared" ref="K135:K198" si="2">IF(I135,IF(ISNUMBER(J135),J135*I135," ")," ")</f>
        <v xml:space="preserve"> </v>
      </c>
      <c r="L135" s="34"/>
      <c r="M135" s="54"/>
      <c r="N135" s="37"/>
    </row>
    <row r="136" spans="1:14" ht="12.75" customHeight="1" x14ac:dyDescent="0.3">
      <c r="A136" s="27"/>
      <c r="B136" s="41"/>
      <c r="C136" s="71"/>
      <c r="D136" s="28"/>
      <c r="E136" s="29"/>
      <c r="F136" s="56"/>
      <c r="G136" s="39"/>
      <c r="H136" s="51"/>
      <c r="I136" s="45"/>
      <c r="J136" s="17"/>
      <c r="K136" s="18" t="str">
        <f t="shared" si="2"/>
        <v xml:space="preserve"> </v>
      </c>
      <c r="L136" s="34"/>
      <c r="M136" s="54"/>
      <c r="N136" s="37"/>
    </row>
    <row r="137" spans="1:14" ht="12.75" customHeight="1" x14ac:dyDescent="0.3">
      <c r="A137" s="27"/>
      <c r="B137" s="41"/>
      <c r="C137" s="71"/>
      <c r="D137" s="28"/>
      <c r="E137" s="29"/>
      <c r="F137" s="56"/>
      <c r="G137" s="39"/>
      <c r="H137" s="51"/>
      <c r="I137" s="45"/>
      <c r="J137" s="17"/>
      <c r="K137" s="18" t="str">
        <f t="shared" si="2"/>
        <v xml:space="preserve"> </v>
      </c>
      <c r="L137" s="34"/>
      <c r="M137" s="54"/>
      <c r="N137" s="37"/>
    </row>
    <row r="138" spans="1:14" ht="12.75" customHeight="1" x14ac:dyDescent="0.3">
      <c r="A138" s="27"/>
      <c r="B138" s="41"/>
      <c r="C138" s="71"/>
      <c r="D138" s="28"/>
      <c r="E138" s="29"/>
      <c r="F138" s="56"/>
      <c r="G138" s="39"/>
      <c r="H138" s="51"/>
      <c r="I138" s="45"/>
      <c r="J138" s="17"/>
      <c r="K138" s="18" t="str">
        <f t="shared" si="2"/>
        <v xml:space="preserve"> </v>
      </c>
      <c r="L138" s="34"/>
      <c r="M138" s="54"/>
      <c r="N138" s="37"/>
    </row>
    <row r="139" spans="1:14" ht="12.75" customHeight="1" x14ac:dyDescent="0.3">
      <c r="A139" s="27"/>
      <c r="B139" s="41"/>
      <c r="C139" s="71"/>
      <c r="D139" s="28"/>
      <c r="E139" s="29"/>
      <c r="F139" s="56"/>
      <c r="G139" s="39"/>
      <c r="H139" s="51"/>
      <c r="I139" s="45"/>
      <c r="J139" s="17"/>
      <c r="K139" s="18" t="str">
        <f t="shared" si="2"/>
        <v xml:space="preserve"> </v>
      </c>
      <c r="L139" s="34"/>
      <c r="M139" s="54"/>
      <c r="N139" s="37"/>
    </row>
    <row r="140" spans="1:14" ht="12.75" customHeight="1" x14ac:dyDescent="0.3">
      <c r="A140" s="27"/>
      <c r="B140" s="41"/>
      <c r="C140" s="71"/>
      <c r="D140" s="28"/>
      <c r="E140" s="29"/>
      <c r="F140" s="56"/>
      <c r="G140" s="39"/>
      <c r="H140" s="51"/>
      <c r="I140" s="45"/>
      <c r="J140" s="17"/>
      <c r="K140" s="18" t="str">
        <f t="shared" si="2"/>
        <v xml:space="preserve"> </v>
      </c>
      <c r="L140" s="34"/>
      <c r="M140" s="54"/>
      <c r="N140" s="37"/>
    </row>
    <row r="141" spans="1:14" ht="12.75" customHeight="1" x14ac:dyDescent="0.3">
      <c r="A141" s="27"/>
      <c r="B141" s="41"/>
      <c r="C141" s="71"/>
      <c r="D141" s="28"/>
      <c r="E141" s="29"/>
      <c r="F141" s="56"/>
      <c r="G141" s="39"/>
      <c r="H141" s="51"/>
      <c r="I141" s="45"/>
      <c r="J141" s="17"/>
      <c r="K141" s="18" t="str">
        <f t="shared" si="2"/>
        <v xml:space="preserve"> </v>
      </c>
      <c r="L141" s="34"/>
      <c r="M141" s="54"/>
      <c r="N141" s="37"/>
    </row>
    <row r="142" spans="1:14" ht="12.75" customHeight="1" x14ac:dyDescent="0.3">
      <c r="A142" s="27"/>
      <c r="B142" s="41"/>
      <c r="C142" s="71"/>
      <c r="D142" s="28"/>
      <c r="E142" s="29"/>
      <c r="F142" s="56"/>
      <c r="G142" s="39"/>
      <c r="H142" s="51"/>
      <c r="I142" s="45"/>
      <c r="J142" s="17"/>
      <c r="K142" s="18" t="str">
        <f t="shared" si="2"/>
        <v xml:space="preserve"> </v>
      </c>
      <c r="L142" s="34"/>
      <c r="M142" s="54"/>
      <c r="N142" s="37"/>
    </row>
    <row r="143" spans="1:14" ht="12.75" customHeight="1" x14ac:dyDescent="0.3">
      <c r="A143" s="27"/>
      <c r="B143" s="41"/>
      <c r="C143" s="71"/>
      <c r="D143" s="28"/>
      <c r="E143" s="29"/>
      <c r="F143" s="56"/>
      <c r="G143" s="39"/>
      <c r="H143" s="51"/>
      <c r="I143" s="45"/>
      <c r="J143" s="17"/>
      <c r="K143" s="18" t="str">
        <f t="shared" si="2"/>
        <v xml:space="preserve"> </v>
      </c>
      <c r="L143" s="34"/>
      <c r="M143" s="54"/>
      <c r="N143" s="37"/>
    </row>
    <row r="144" spans="1:14" ht="12.75" customHeight="1" x14ac:dyDescent="0.3">
      <c r="A144" s="27"/>
      <c r="B144" s="41"/>
      <c r="C144" s="71"/>
      <c r="D144" s="28"/>
      <c r="E144" s="29"/>
      <c r="F144" s="56"/>
      <c r="G144" s="39"/>
      <c r="H144" s="51"/>
      <c r="I144" s="45"/>
      <c r="J144" s="17"/>
      <c r="K144" s="18" t="str">
        <f t="shared" si="2"/>
        <v xml:space="preserve"> </v>
      </c>
      <c r="L144" s="34"/>
      <c r="M144" s="54"/>
      <c r="N144" s="37"/>
    </row>
    <row r="145" spans="1:14" ht="12.75" customHeight="1" x14ac:dyDescent="0.3">
      <c r="A145" s="27"/>
      <c r="B145" s="41"/>
      <c r="C145" s="71"/>
      <c r="D145" s="28"/>
      <c r="E145" s="29"/>
      <c r="F145" s="56"/>
      <c r="G145" s="39"/>
      <c r="H145" s="51"/>
      <c r="I145" s="45"/>
      <c r="J145" s="17"/>
      <c r="K145" s="18" t="str">
        <f t="shared" si="2"/>
        <v xml:space="preserve"> </v>
      </c>
      <c r="L145" s="34"/>
      <c r="M145" s="54"/>
      <c r="N145" s="37"/>
    </row>
    <row r="146" spans="1:14" ht="12.75" customHeight="1" x14ac:dyDescent="0.3">
      <c r="A146" s="27"/>
      <c r="B146" s="41"/>
      <c r="C146" s="71"/>
      <c r="D146" s="28"/>
      <c r="E146" s="29"/>
      <c r="F146" s="56"/>
      <c r="G146" s="39"/>
      <c r="H146" s="51"/>
      <c r="I146" s="45"/>
      <c r="J146" s="17"/>
      <c r="K146" s="18" t="str">
        <f t="shared" si="2"/>
        <v xml:space="preserve"> </v>
      </c>
      <c r="L146" s="34"/>
      <c r="M146" s="54"/>
      <c r="N146" s="37"/>
    </row>
    <row r="147" spans="1:14" ht="12.75" customHeight="1" x14ac:dyDescent="0.3">
      <c r="A147" s="27"/>
      <c r="B147" s="41"/>
      <c r="C147" s="71"/>
      <c r="D147" s="28"/>
      <c r="E147" s="29"/>
      <c r="F147" s="56"/>
      <c r="G147" s="39"/>
      <c r="H147" s="51"/>
      <c r="I147" s="45"/>
      <c r="J147" s="17"/>
      <c r="K147" s="18" t="str">
        <f t="shared" si="2"/>
        <v xml:space="preserve"> </v>
      </c>
      <c r="L147" s="34"/>
      <c r="M147" s="54"/>
      <c r="N147" s="37"/>
    </row>
    <row r="148" spans="1:14" ht="12.75" customHeight="1" x14ac:dyDescent="0.3">
      <c r="A148" s="27"/>
      <c r="B148" s="41"/>
      <c r="C148" s="71"/>
      <c r="D148" s="28"/>
      <c r="E148" s="29"/>
      <c r="F148" s="56"/>
      <c r="G148" s="39"/>
      <c r="H148" s="51"/>
      <c r="I148" s="45"/>
      <c r="J148" s="17"/>
      <c r="K148" s="18" t="str">
        <f t="shared" si="2"/>
        <v xml:space="preserve"> </v>
      </c>
      <c r="L148" s="34"/>
      <c r="M148" s="54"/>
      <c r="N148" s="37"/>
    </row>
    <row r="149" spans="1:14" ht="12.75" customHeight="1" x14ac:dyDescent="0.3">
      <c r="A149" s="27"/>
      <c r="B149" s="41"/>
      <c r="C149" s="71"/>
      <c r="D149" s="28"/>
      <c r="E149" s="29"/>
      <c r="F149" s="56"/>
      <c r="G149" s="39"/>
      <c r="H149" s="51"/>
      <c r="I149" s="45"/>
      <c r="J149" s="17"/>
      <c r="K149" s="18" t="str">
        <f t="shared" si="2"/>
        <v xml:space="preserve"> </v>
      </c>
      <c r="L149" s="34"/>
      <c r="M149" s="54"/>
      <c r="N149" s="37"/>
    </row>
    <row r="150" spans="1:14" ht="12.75" customHeight="1" x14ac:dyDescent="0.3">
      <c r="A150" s="27"/>
      <c r="B150" s="41"/>
      <c r="C150" s="71"/>
      <c r="D150" s="28"/>
      <c r="E150" s="29"/>
      <c r="F150" s="56"/>
      <c r="G150" s="39"/>
      <c r="H150" s="51"/>
      <c r="I150" s="45"/>
      <c r="J150" s="17"/>
      <c r="K150" s="18" t="str">
        <f t="shared" si="2"/>
        <v xml:space="preserve"> </v>
      </c>
      <c r="L150" s="34"/>
      <c r="M150" s="54"/>
      <c r="N150" s="37"/>
    </row>
    <row r="151" spans="1:14" ht="12.75" customHeight="1" x14ac:dyDescent="0.3">
      <c r="A151" s="27"/>
      <c r="B151" s="41"/>
      <c r="C151" s="71"/>
      <c r="D151" s="28"/>
      <c r="E151" s="29"/>
      <c r="F151" s="56"/>
      <c r="G151" s="39"/>
      <c r="H151" s="51"/>
      <c r="I151" s="45"/>
      <c r="J151" s="17"/>
      <c r="K151" s="18" t="str">
        <f t="shared" si="2"/>
        <v xml:space="preserve"> </v>
      </c>
      <c r="L151" s="34"/>
      <c r="M151" s="54"/>
      <c r="N151" s="37"/>
    </row>
    <row r="152" spans="1:14" ht="12.75" customHeight="1" x14ac:dyDescent="0.3">
      <c r="A152" s="26"/>
      <c r="B152" s="41"/>
      <c r="C152" s="71"/>
      <c r="D152" s="28"/>
      <c r="E152" s="29"/>
      <c r="F152" s="56"/>
      <c r="G152" s="39"/>
      <c r="H152" s="51"/>
      <c r="I152" s="45"/>
      <c r="J152" s="17"/>
      <c r="K152" s="18" t="str">
        <f t="shared" si="2"/>
        <v xml:space="preserve"> </v>
      </c>
      <c r="L152" s="34"/>
      <c r="M152" s="54"/>
      <c r="N152" s="37"/>
    </row>
    <row r="153" spans="1:14" ht="12.75" customHeight="1" x14ac:dyDescent="0.3">
      <c r="A153" s="27"/>
      <c r="B153" s="41"/>
      <c r="C153" s="71"/>
      <c r="D153" s="28"/>
      <c r="E153" s="29"/>
      <c r="F153" s="56"/>
      <c r="G153" s="39"/>
      <c r="H153" s="51"/>
      <c r="I153" s="45"/>
      <c r="J153" s="17"/>
      <c r="K153" s="18" t="str">
        <f t="shared" si="2"/>
        <v xml:space="preserve"> </v>
      </c>
      <c r="L153" s="34"/>
      <c r="M153" s="54"/>
      <c r="N153" s="37"/>
    </row>
    <row r="154" spans="1:14" ht="12.75" customHeight="1" x14ac:dyDescent="0.3">
      <c r="A154" s="27"/>
      <c r="B154" s="41"/>
      <c r="C154" s="71"/>
      <c r="D154" s="28"/>
      <c r="E154" s="29"/>
      <c r="F154" s="56"/>
      <c r="G154" s="39"/>
      <c r="H154" s="51"/>
      <c r="I154" s="45"/>
      <c r="J154" s="17"/>
      <c r="K154" s="18" t="str">
        <f t="shared" si="2"/>
        <v xml:space="preserve"> </v>
      </c>
      <c r="L154" s="34"/>
      <c r="M154" s="54"/>
      <c r="N154" s="37"/>
    </row>
    <row r="155" spans="1:14" ht="12.75" customHeight="1" x14ac:dyDescent="0.3">
      <c r="A155" s="27"/>
      <c r="B155" s="41"/>
      <c r="C155" s="71"/>
      <c r="D155" s="28"/>
      <c r="E155" s="29"/>
      <c r="F155" s="56"/>
      <c r="G155" s="39"/>
      <c r="H155" s="51"/>
      <c r="I155" s="45"/>
      <c r="J155" s="17"/>
      <c r="K155" s="18" t="str">
        <f t="shared" si="2"/>
        <v xml:space="preserve"> </v>
      </c>
      <c r="L155" s="34"/>
      <c r="M155" s="54"/>
      <c r="N155" s="37"/>
    </row>
    <row r="156" spans="1:14" ht="12.75" customHeight="1" x14ac:dyDescent="0.3">
      <c r="A156" s="27"/>
      <c r="B156" s="41"/>
      <c r="C156" s="71"/>
      <c r="D156" s="28"/>
      <c r="E156" s="29"/>
      <c r="F156" s="56"/>
      <c r="G156" s="39"/>
      <c r="H156" s="51"/>
      <c r="I156" s="45"/>
      <c r="J156" s="17"/>
      <c r="K156" s="18" t="str">
        <f t="shared" si="2"/>
        <v xml:space="preserve"> </v>
      </c>
      <c r="L156" s="34"/>
      <c r="M156" s="54"/>
      <c r="N156" s="37"/>
    </row>
    <row r="157" spans="1:14" ht="12.75" customHeight="1" x14ac:dyDescent="0.3">
      <c r="A157" s="27"/>
      <c r="B157" s="41"/>
      <c r="C157" s="71"/>
      <c r="D157" s="28"/>
      <c r="E157" s="29"/>
      <c r="F157" s="56"/>
      <c r="G157" s="39"/>
      <c r="H157" s="51"/>
      <c r="I157" s="45"/>
      <c r="J157" s="17"/>
      <c r="K157" s="18" t="str">
        <f t="shared" si="2"/>
        <v xml:space="preserve"> </v>
      </c>
      <c r="L157" s="34"/>
      <c r="M157" s="54"/>
      <c r="N157" s="37"/>
    </row>
    <row r="158" spans="1:14" ht="12.75" customHeight="1" x14ac:dyDescent="0.3">
      <c r="A158" s="27"/>
      <c r="B158" s="41"/>
      <c r="C158" s="71"/>
      <c r="D158" s="28"/>
      <c r="E158" s="29"/>
      <c r="F158" s="56"/>
      <c r="G158" s="39"/>
      <c r="H158" s="51"/>
      <c r="I158" s="45"/>
      <c r="J158" s="17"/>
      <c r="K158" s="18" t="str">
        <f t="shared" si="2"/>
        <v xml:space="preserve"> </v>
      </c>
      <c r="L158" s="34"/>
      <c r="M158" s="54"/>
      <c r="N158" s="37"/>
    </row>
    <row r="159" spans="1:14" ht="12.75" customHeight="1" x14ac:dyDescent="0.3">
      <c r="A159" s="27"/>
      <c r="B159" s="41"/>
      <c r="C159" s="71"/>
      <c r="D159" s="28"/>
      <c r="E159" s="29"/>
      <c r="F159" s="56"/>
      <c r="G159" s="39"/>
      <c r="H159" s="51"/>
      <c r="I159" s="45"/>
      <c r="J159" s="17"/>
      <c r="K159" s="18" t="str">
        <f t="shared" si="2"/>
        <v xml:space="preserve"> </v>
      </c>
      <c r="L159" s="34"/>
      <c r="M159" s="54"/>
      <c r="N159" s="37"/>
    </row>
    <row r="160" spans="1:14" ht="12.75" customHeight="1" x14ac:dyDescent="0.3">
      <c r="A160" s="27"/>
      <c r="B160" s="41"/>
      <c r="C160" s="71"/>
      <c r="D160" s="28"/>
      <c r="E160" s="29"/>
      <c r="F160" s="56"/>
      <c r="G160" s="39"/>
      <c r="H160" s="51"/>
      <c r="I160" s="45"/>
      <c r="J160" s="17"/>
      <c r="K160" s="18" t="str">
        <f t="shared" si="2"/>
        <v xml:space="preserve"> </v>
      </c>
      <c r="L160" s="34"/>
      <c r="M160" s="54"/>
      <c r="N160" s="37"/>
    </row>
    <row r="161" spans="1:19" ht="12.75" customHeight="1" x14ac:dyDescent="0.3">
      <c r="A161" s="27"/>
      <c r="B161" s="41"/>
      <c r="C161" s="71"/>
      <c r="D161" s="28"/>
      <c r="E161" s="29"/>
      <c r="F161" s="56"/>
      <c r="G161" s="39"/>
      <c r="H161" s="51"/>
      <c r="I161" s="45"/>
      <c r="J161" s="17"/>
      <c r="K161" s="18" t="str">
        <f t="shared" si="2"/>
        <v xml:space="preserve"> </v>
      </c>
      <c r="L161" s="34"/>
      <c r="M161" s="54"/>
      <c r="N161" s="37"/>
    </row>
    <row r="162" spans="1:19" ht="12.75" customHeight="1" x14ac:dyDescent="0.3">
      <c r="A162" s="27"/>
      <c r="B162" s="41"/>
      <c r="C162" s="71"/>
      <c r="D162" s="28"/>
      <c r="E162" s="29"/>
      <c r="F162" s="56"/>
      <c r="G162" s="39"/>
      <c r="H162" s="51"/>
      <c r="I162" s="45"/>
      <c r="J162" s="17"/>
      <c r="K162" s="18" t="str">
        <f t="shared" si="2"/>
        <v xml:space="preserve"> </v>
      </c>
      <c r="L162" s="34"/>
      <c r="M162" s="54"/>
      <c r="N162" s="37"/>
    </row>
    <row r="163" spans="1:19" ht="12.75" customHeight="1" x14ac:dyDescent="0.3">
      <c r="A163" s="27"/>
      <c r="B163" s="41"/>
      <c r="C163" s="71"/>
      <c r="D163" s="28"/>
      <c r="E163" s="29"/>
      <c r="F163" s="56"/>
      <c r="G163" s="39"/>
      <c r="H163" s="51"/>
      <c r="I163" s="45"/>
      <c r="J163" s="17"/>
      <c r="K163" s="18" t="str">
        <f t="shared" si="2"/>
        <v xml:space="preserve"> </v>
      </c>
      <c r="L163" s="34"/>
      <c r="M163" s="54"/>
      <c r="N163" s="37"/>
    </row>
    <row r="164" spans="1:19" ht="12.75" customHeight="1" x14ac:dyDescent="0.3">
      <c r="A164" s="27"/>
      <c r="B164" s="41"/>
      <c r="C164" s="71"/>
      <c r="D164" s="28"/>
      <c r="E164" s="29"/>
      <c r="F164" s="56"/>
      <c r="G164" s="39"/>
      <c r="H164" s="51"/>
      <c r="I164" s="45"/>
      <c r="J164" s="17"/>
      <c r="K164" s="18" t="str">
        <f t="shared" si="2"/>
        <v xml:space="preserve"> </v>
      </c>
      <c r="L164" s="34"/>
      <c r="M164" s="54"/>
      <c r="N164" s="37"/>
    </row>
    <row r="165" spans="1:19" ht="12.75" customHeight="1" x14ac:dyDescent="0.3">
      <c r="A165" s="27"/>
      <c r="B165" s="41"/>
      <c r="C165" s="71"/>
      <c r="D165" s="28"/>
      <c r="E165" s="29"/>
      <c r="F165" s="56"/>
      <c r="G165" s="39"/>
      <c r="H165" s="51"/>
      <c r="I165" s="45"/>
      <c r="J165" s="17"/>
      <c r="K165" s="18" t="str">
        <f t="shared" si="2"/>
        <v xml:space="preserve"> </v>
      </c>
      <c r="L165" s="34"/>
      <c r="M165" s="54"/>
      <c r="N165" s="37"/>
    </row>
    <row r="166" spans="1:19" ht="12.75" customHeight="1" x14ac:dyDescent="0.3">
      <c r="A166" s="27"/>
      <c r="B166" s="41"/>
      <c r="C166" s="71"/>
      <c r="D166" s="28"/>
      <c r="E166" s="29"/>
      <c r="F166" s="56"/>
      <c r="G166" s="39"/>
      <c r="H166" s="51"/>
      <c r="I166" s="45"/>
      <c r="J166" s="17"/>
      <c r="K166" s="18" t="str">
        <f t="shared" si="2"/>
        <v xml:space="preserve"> </v>
      </c>
      <c r="L166" s="34"/>
      <c r="M166" s="54"/>
      <c r="N166" s="37"/>
    </row>
    <row r="167" spans="1:19" ht="12.75" customHeight="1" x14ac:dyDescent="0.3">
      <c r="A167" s="27"/>
      <c r="B167" s="41"/>
      <c r="C167" s="71"/>
      <c r="D167" s="28"/>
      <c r="E167" s="29"/>
      <c r="F167" s="56"/>
      <c r="G167" s="39"/>
      <c r="H167" s="51"/>
      <c r="I167" s="45"/>
      <c r="J167" s="17"/>
      <c r="K167" s="18" t="str">
        <f t="shared" si="2"/>
        <v xml:space="preserve"> </v>
      </c>
      <c r="L167" s="34"/>
      <c r="M167" s="54"/>
      <c r="N167" s="37"/>
    </row>
    <row r="168" spans="1:19" ht="12.75" customHeight="1" x14ac:dyDescent="0.3">
      <c r="A168" s="27"/>
      <c r="B168" s="41"/>
      <c r="C168" s="71"/>
      <c r="D168" s="28"/>
      <c r="E168" s="29"/>
      <c r="F168" s="56"/>
      <c r="G168" s="39"/>
      <c r="H168" s="51"/>
      <c r="I168" s="45"/>
      <c r="J168" s="17"/>
      <c r="K168" s="18" t="str">
        <f t="shared" si="2"/>
        <v xml:space="preserve"> </v>
      </c>
      <c r="L168" s="34"/>
      <c r="M168" s="54"/>
      <c r="N168" s="37"/>
      <c r="S168" s="12"/>
    </row>
    <row r="169" spans="1:19" ht="12.75" customHeight="1" x14ac:dyDescent="0.3">
      <c r="A169" s="27"/>
      <c r="B169" s="41"/>
      <c r="C169" s="71"/>
      <c r="D169" s="28"/>
      <c r="E169" s="29"/>
      <c r="F169" s="56"/>
      <c r="G169" s="39"/>
      <c r="H169" s="51"/>
      <c r="I169" s="45"/>
      <c r="J169" s="17"/>
      <c r="K169" s="18" t="str">
        <f t="shared" si="2"/>
        <v xml:space="preserve"> </v>
      </c>
      <c r="L169" s="34"/>
      <c r="M169" s="54"/>
      <c r="N169" s="37"/>
    </row>
    <row r="170" spans="1:19" ht="12.75" customHeight="1" x14ac:dyDescent="0.3">
      <c r="A170" s="27"/>
      <c r="B170" s="41"/>
      <c r="C170" s="71"/>
      <c r="D170" s="28"/>
      <c r="E170" s="29"/>
      <c r="F170" s="56"/>
      <c r="G170" s="39"/>
      <c r="H170" s="51"/>
      <c r="I170" s="45"/>
      <c r="J170" s="17"/>
      <c r="K170" s="18" t="str">
        <f t="shared" si="2"/>
        <v xml:space="preserve"> </v>
      </c>
      <c r="L170" s="34"/>
      <c r="M170" s="54"/>
      <c r="N170" s="37"/>
    </row>
    <row r="171" spans="1:19" ht="12.75" customHeight="1" x14ac:dyDescent="0.3">
      <c r="A171" s="27"/>
      <c r="B171" s="41"/>
      <c r="C171" s="71"/>
      <c r="D171" s="28"/>
      <c r="E171" s="29"/>
      <c r="F171" s="56"/>
      <c r="G171" s="39"/>
      <c r="H171" s="51"/>
      <c r="I171" s="45"/>
      <c r="J171" s="17"/>
      <c r="K171" s="18" t="str">
        <f t="shared" si="2"/>
        <v xml:space="preserve"> </v>
      </c>
      <c r="L171" s="34"/>
      <c r="M171" s="54"/>
      <c r="N171" s="37"/>
    </row>
    <row r="172" spans="1:19" ht="12.75" customHeight="1" x14ac:dyDescent="0.3">
      <c r="A172" s="27"/>
      <c r="B172" s="41"/>
      <c r="C172" s="71"/>
      <c r="D172" s="28"/>
      <c r="E172" s="29"/>
      <c r="F172" s="56"/>
      <c r="G172" s="39"/>
      <c r="H172" s="51"/>
      <c r="I172" s="45"/>
      <c r="J172" s="17"/>
      <c r="K172" s="18" t="str">
        <f t="shared" si="2"/>
        <v xml:space="preserve"> </v>
      </c>
      <c r="L172" s="34"/>
      <c r="M172" s="54"/>
      <c r="N172" s="37"/>
      <c r="S172" s="12"/>
    </row>
    <row r="173" spans="1:19" ht="12.75" customHeight="1" x14ac:dyDescent="0.3">
      <c r="A173" s="27"/>
      <c r="B173" s="41"/>
      <c r="C173" s="71"/>
      <c r="D173" s="28"/>
      <c r="E173" s="29"/>
      <c r="F173" s="56"/>
      <c r="G173" s="39"/>
      <c r="H173" s="51"/>
      <c r="I173" s="45"/>
      <c r="J173" s="17"/>
      <c r="K173" s="18" t="str">
        <f t="shared" si="2"/>
        <v xml:space="preserve"> </v>
      </c>
      <c r="L173" s="34"/>
      <c r="M173" s="54"/>
      <c r="N173" s="37"/>
    </row>
    <row r="174" spans="1:19" ht="12.75" customHeight="1" x14ac:dyDescent="0.3">
      <c r="A174" s="26"/>
      <c r="B174" s="41"/>
      <c r="C174" s="71"/>
      <c r="D174" s="28"/>
      <c r="E174" s="29"/>
      <c r="F174" s="56"/>
      <c r="G174" s="39"/>
      <c r="H174" s="51"/>
      <c r="I174" s="45"/>
      <c r="J174" s="17"/>
      <c r="K174" s="18" t="str">
        <f t="shared" si="2"/>
        <v xml:space="preserve"> </v>
      </c>
      <c r="L174" s="34"/>
      <c r="M174" s="54"/>
      <c r="N174" s="37"/>
    </row>
    <row r="175" spans="1:19" ht="12.75" customHeight="1" x14ac:dyDescent="0.3">
      <c r="A175" s="27"/>
      <c r="B175" s="41"/>
      <c r="C175" s="71"/>
      <c r="D175" s="28"/>
      <c r="E175" s="29"/>
      <c r="F175" s="56"/>
      <c r="G175" s="39"/>
      <c r="H175" s="51"/>
      <c r="I175" s="45"/>
      <c r="J175" s="17"/>
      <c r="K175" s="18" t="str">
        <f t="shared" si="2"/>
        <v xml:space="preserve"> </v>
      </c>
      <c r="L175" s="34"/>
      <c r="M175" s="54"/>
      <c r="N175" s="37"/>
    </row>
    <row r="176" spans="1:19" ht="12.75" customHeight="1" x14ac:dyDescent="0.3">
      <c r="A176" s="27"/>
      <c r="B176" s="41"/>
      <c r="C176" s="71"/>
      <c r="D176" s="28"/>
      <c r="E176" s="29"/>
      <c r="F176" s="56"/>
      <c r="G176" s="39"/>
      <c r="H176" s="51"/>
      <c r="I176" s="45"/>
      <c r="J176" s="17"/>
      <c r="K176" s="18" t="str">
        <f t="shared" si="2"/>
        <v xml:space="preserve"> </v>
      </c>
      <c r="L176" s="34"/>
      <c r="M176" s="54"/>
      <c r="N176" s="37"/>
    </row>
    <row r="177" spans="1:14" ht="12.75" customHeight="1" x14ac:dyDescent="0.3">
      <c r="A177" s="27"/>
      <c r="B177" s="41"/>
      <c r="C177" s="71"/>
      <c r="D177" s="28"/>
      <c r="E177" s="29"/>
      <c r="F177" s="56"/>
      <c r="G177" s="39"/>
      <c r="H177" s="51"/>
      <c r="I177" s="45"/>
      <c r="J177" s="17"/>
      <c r="K177" s="18" t="str">
        <f t="shared" si="2"/>
        <v xml:space="preserve"> </v>
      </c>
      <c r="L177" s="34"/>
      <c r="M177" s="54"/>
      <c r="N177" s="37"/>
    </row>
    <row r="178" spans="1:14" ht="12.75" customHeight="1" x14ac:dyDescent="0.3">
      <c r="A178" s="27"/>
      <c r="B178" s="41"/>
      <c r="C178" s="71"/>
      <c r="D178" s="28"/>
      <c r="E178" s="29"/>
      <c r="F178" s="56"/>
      <c r="G178" s="39"/>
      <c r="H178" s="51"/>
      <c r="I178" s="45"/>
      <c r="J178" s="17"/>
      <c r="K178" s="18" t="str">
        <f t="shared" si="2"/>
        <v xml:space="preserve"> </v>
      </c>
      <c r="L178" s="34"/>
      <c r="M178" s="54"/>
      <c r="N178" s="37"/>
    </row>
    <row r="179" spans="1:14" ht="12.75" customHeight="1" x14ac:dyDescent="0.3">
      <c r="A179" s="27"/>
      <c r="B179" s="41"/>
      <c r="C179" s="71"/>
      <c r="D179" s="28"/>
      <c r="E179" s="29"/>
      <c r="F179" s="56"/>
      <c r="G179" s="39"/>
      <c r="H179" s="51"/>
      <c r="I179" s="45"/>
      <c r="J179" s="17"/>
      <c r="K179" s="18" t="str">
        <f t="shared" si="2"/>
        <v xml:space="preserve"> </v>
      </c>
      <c r="L179" s="34"/>
      <c r="M179" s="54"/>
      <c r="N179" s="37"/>
    </row>
    <row r="180" spans="1:14" ht="12.75" customHeight="1" x14ac:dyDescent="0.3">
      <c r="A180" s="27"/>
      <c r="B180" s="41"/>
      <c r="C180" s="71"/>
      <c r="D180" s="28"/>
      <c r="E180" s="29"/>
      <c r="F180" s="56"/>
      <c r="G180" s="39"/>
      <c r="H180" s="51"/>
      <c r="I180" s="45"/>
      <c r="J180" s="17"/>
      <c r="K180" s="18" t="str">
        <f t="shared" si="2"/>
        <v xml:space="preserve"> </v>
      </c>
      <c r="L180" s="34"/>
      <c r="M180" s="54"/>
      <c r="N180" s="37"/>
    </row>
    <row r="181" spans="1:14" ht="12.75" customHeight="1" x14ac:dyDescent="0.3">
      <c r="A181" s="27"/>
      <c r="B181" s="41"/>
      <c r="C181" s="71"/>
      <c r="D181" s="28"/>
      <c r="E181" s="29"/>
      <c r="F181" s="56"/>
      <c r="G181" s="39"/>
      <c r="H181" s="51"/>
      <c r="I181" s="45"/>
      <c r="J181" s="17"/>
      <c r="K181" s="18" t="str">
        <f t="shared" si="2"/>
        <v xml:space="preserve"> </v>
      </c>
      <c r="L181" s="34"/>
      <c r="M181" s="54"/>
      <c r="N181" s="37"/>
    </row>
    <row r="182" spans="1:14" ht="12.75" customHeight="1" x14ac:dyDescent="0.3">
      <c r="A182" s="27"/>
      <c r="B182" s="41"/>
      <c r="C182" s="71"/>
      <c r="D182" s="28"/>
      <c r="E182" s="29"/>
      <c r="F182" s="56"/>
      <c r="G182" s="39"/>
      <c r="H182" s="51"/>
      <c r="I182" s="45"/>
      <c r="J182" s="17"/>
      <c r="K182" s="18" t="str">
        <f t="shared" si="2"/>
        <v xml:space="preserve"> </v>
      </c>
      <c r="L182" s="34"/>
      <c r="M182" s="54"/>
      <c r="N182" s="37"/>
    </row>
    <row r="183" spans="1:14" ht="12.75" customHeight="1" x14ac:dyDescent="0.3">
      <c r="A183" s="27"/>
      <c r="B183" s="41"/>
      <c r="C183" s="71"/>
      <c r="D183" s="28"/>
      <c r="E183" s="29"/>
      <c r="F183" s="56"/>
      <c r="G183" s="39"/>
      <c r="H183" s="51"/>
      <c r="I183" s="45"/>
      <c r="J183" s="17"/>
      <c r="K183" s="18" t="str">
        <f t="shared" si="2"/>
        <v xml:space="preserve"> </v>
      </c>
      <c r="L183" s="34"/>
      <c r="M183" s="54"/>
      <c r="N183" s="37"/>
    </row>
    <row r="184" spans="1:14" ht="12.75" customHeight="1" x14ac:dyDescent="0.3">
      <c r="A184" s="27"/>
      <c r="B184" s="41"/>
      <c r="C184" s="71"/>
      <c r="D184" s="28"/>
      <c r="E184" s="29"/>
      <c r="F184" s="56"/>
      <c r="G184" s="39"/>
      <c r="H184" s="51"/>
      <c r="I184" s="45"/>
      <c r="J184" s="17"/>
      <c r="K184" s="18" t="str">
        <f t="shared" si="2"/>
        <v xml:space="preserve"> </v>
      </c>
      <c r="L184" s="34"/>
      <c r="M184" s="54"/>
      <c r="N184" s="37"/>
    </row>
    <row r="185" spans="1:14" ht="12.75" customHeight="1" x14ac:dyDescent="0.3">
      <c r="A185" s="27"/>
      <c r="B185" s="41"/>
      <c r="C185" s="71"/>
      <c r="D185" s="28"/>
      <c r="E185" s="29"/>
      <c r="F185" s="56"/>
      <c r="G185" s="39"/>
      <c r="H185" s="51"/>
      <c r="I185" s="45"/>
      <c r="J185" s="17"/>
      <c r="K185" s="18" t="str">
        <f t="shared" si="2"/>
        <v xml:space="preserve"> </v>
      </c>
      <c r="L185" s="34"/>
      <c r="M185" s="54"/>
      <c r="N185" s="37"/>
    </row>
    <row r="186" spans="1:14" ht="12.75" customHeight="1" x14ac:dyDescent="0.3">
      <c r="A186" s="27"/>
      <c r="B186" s="41"/>
      <c r="C186" s="71"/>
      <c r="D186" s="28"/>
      <c r="E186" s="29"/>
      <c r="F186" s="56"/>
      <c r="G186" s="39"/>
      <c r="H186" s="51"/>
      <c r="I186" s="45"/>
      <c r="J186" s="17"/>
      <c r="K186" s="18" t="str">
        <f t="shared" si="2"/>
        <v xml:space="preserve"> </v>
      </c>
      <c r="L186" s="34"/>
      <c r="M186" s="54"/>
      <c r="N186" s="37"/>
    </row>
    <row r="187" spans="1:14" ht="12.75" customHeight="1" x14ac:dyDescent="0.3">
      <c r="A187" s="27"/>
      <c r="B187" s="41"/>
      <c r="C187" s="71"/>
      <c r="D187" s="28"/>
      <c r="E187" s="29"/>
      <c r="F187" s="56"/>
      <c r="G187" s="39"/>
      <c r="H187" s="51"/>
      <c r="I187" s="45"/>
      <c r="J187" s="17"/>
      <c r="K187" s="18" t="str">
        <f t="shared" si="2"/>
        <v xml:space="preserve"> </v>
      </c>
      <c r="L187" s="34"/>
      <c r="M187" s="54"/>
      <c r="N187" s="37"/>
    </row>
    <row r="188" spans="1:14" ht="12.75" customHeight="1" x14ac:dyDescent="0.3">
      <c r="A188" s="27"/>
      <c r="B188" s="41"/>
      <c r="C188" s="71"/>
      <c r="D188" s="28"/>
      <c r="E188" s="29"/>
      <c r="F188" s="56"/>
      <c r="G188" s="39"/>
      <c r="H188" s="51"/>
      <c r="I188" s="45"/>
      <c r="J188" s="17"/>
      <c r="K188" s="18" t="str">
        <f t="shared" si="2"/>
        <v xml:space="preserve"> </v>
      </c>
      <c r="L188" s="34"/>
      <c r="M188" s="54"/>
      <c r="N188" s="37"/>
    </row>
    <row r="189" spans="1:14" ht="12.75" customHeight="1" x14ac:dyDescent="0.3">
      <c r="A189" s="27"/>
      <c r="B189" s="41"/>
      <c r="C189" s="71"/>
      <c r="D189" s="28"/>
      <c r="E189" s="29"/>
      <c r="F189" s="56"/>
      <c r="G189" s="39"/>
      <c r="H189" s="51"/>
      <c r="I189" s="45"/>
      <c r="J189" s="17"/>
      <c r="K189" s="18" t="str">
        <f t="shared" si="2"/>
        <v xml:space="preserve"> </v>
      </c>
      <c r="L189" s="34"/>
      <c r="M189" s="54"/>
      <c r="N189" s="37"/>
    </row>
    <row r="190" spans="1:14" ht="12.75" customHeight="1" x14ac:dyDescent="0.3">
      <c r="A190" s="27"/>
      <c r="B190" s="41"/>
      <c r="C190" s="71"/>
      <c r="D190" s="28"/>
      <c r="E190" s="29"/>
      <c r="F190" s="56"/>
      <c r="G190" s="39"/>
      <c r="H190" s="51"/>
      <c r="I190" s="45"/>
      <c r="J190" s="17"/>
      <c r="K190" s="18" t="str">
        <f t="shared" si="2"/>
        <v xml:space="preserve"> </v>
      </c>
      <c r="L190" s="34"/>
      <c r="M190" s="54"/>
      <c r="N190" s="37"/>
    </row>
    <row r="191" spans="1:14" ht="12.75" customHeight="1" x14ac:dyDescent="0.3">
      <c r="A191" s="27"/>
      <c r="B191" s="41"/>
      <c r="C191" s="71"/>
      <c r="D191" s="28"/>
      <c r="E191" s="29"/>
      <c r="F191" s="56"/>
      <c r="G191" s="39"/>
      <c r="H191" s="51"/>
      <c r="I191" s="45"/>
      <c r="J191" s="17"/>
      <c r="K191" s="18" t="str">
        <f t="shared" si="2"/>
        <v xml:space="preserve"> </v>
      </c>
      <c r="L191" s="34"/>
      <c r="M191" s="54"/>
      <c r="N191" s="37"/>
    </row>
    <row r="192" spans="1:14" ht="12.75" customHeight="1" x14ac:dyDescent="0.3">
      <c r="A192" s="27"/>
      <c r="B192" s="41"/>
      <c r="C192" s="71"/>
      <c r="D192" s="28"/>
      <c r="E192" s="29"/>
      <c r="F192" s="56"/>
      <c r="G192" s="39"/>
      <c r="H192" s="51"/>
      <c r="I192" s="45"/>
      <c r="J192" s="17"/>
      <c r="K192" s="18" t="str">
        <f t="shared" si="2"/>
        <v xml:space="preserve"> </v>
      </c>
      <c r="L192" s="34"/>
      <c r="M192" s="54"/>
      <c r="N192" s="37"/>
    </row>
    <row r="193" spans="1:14" ht="12.75" customHeight="1" x14ac:dyDescent="0.3">
      <c r="A193" s="27"/>
      <c r="B193" s="41"/>
      <c r="C193" s="71"/>
      <c r="D193" s="28"/>
      <c r="E193" s="29"/>
      <c r="F193" s="56"/>
      <c r="G193" s="39"/>
      <c r="H193" s="51"/>
      <c r="I193" s="45"/>
      <c r="J193" s="17"/>
      <c r="K193" s="18" t="str">
        <f t="shared" si="2"/>
        <v xml:space="preserve"> </v>
      </c>
      <c r="L193" s="34"/>
      <c r="M193" s="54"/>
      <c r="N193" s="37"/>
    </row>
    <row r="194" spans="1:14" ht="12.75" customHeight="1" x14ac:dyDescent="0.3">
      <c r="A194" s="27"/>
      <c r="B194" s="41"/>
      <c r="C194" s="71"/>
      <c r="D194" s="28"/>
      <c r="E194" s="29"/>
      <c r="F194" s="56"/>
      <c r="G194" s="39"/>
      <c r="H194" s="51"/>
      <c r="I194" s="45"/>
      <c r="J194" s="17"/>
      <c r="K194" s="18" t="str">
        <f t="shared" si="2"/>
        <v xml:space="preserve"> </v>
      </c>
      <c r="L194" s="34"/>
      <c r="M194" s="54"/>
      <c r="N194" s="37"/>
    </row>
    <row r="195" spans="1:14" ht="12.75" customHeight="1" x14ac:dyDescent="0.3">
      <c r="A195" s="27"/>
      <c r="B195" s="41"/>
      <c r="C195" s="71"/>
      <c r="D195" s="28"/>
      <c r="E195" s="29"/>
      <c r="F195" s="56"/>
      <c r="G195" s="39"/>
      <c r="H195" s="51"/>
      <c r="I195" s="45"/>
      <c r="J195" s="17"/>
      <c r="K195" s="18" t="str">
        <f t="shared" si="2"/>
        <v xml:space="preserve"> </v>
      </c>
      <c r="L195" s="34"/>
      <c r="M195" s="54"/>
      <c r="N195" s="37"/>
    </row>
    <row r="196" spans="1:14" ht="12.75" customHeight="1" x14ac:dyDescent="0.3">
      <c r="A196" s="26"/>
      <c r="B196" s="41"/>
      <c r="C196" s="71"/>
      <c r="D196" s="28"/>
      <c r="E196" s="29"/>
      <c r="F196" s="56"/>
      <c r="G196" s="39"/>
      <c r="H196" s="51"/>
      <c r="I196" s="45"/>
      <c r="J196" s="17"/>
      <c r="K196" s="18" t="str">
        <f t="shared" si="2"/>
        <v xml:space="preserve"> </v>
      </c>
      <c r="L196" s="34"/>
      <c r="M196" s="54"/>
      <c r="N196" s="37"/>
    </row>
    <row r="197" spans="1:14" ht="12.75" customHeight="1" x14ac:dyDescent="0.3">
      <c r="A197" s="27"/>
      <c r="B197" s="41"/>
      <c r="C197" s="71"/>
      <c r="D197" s="28"/>
      <c r="E197" s="29"/>
      <c r="F197" s="56"/>
      <c r="G197" s="39"/>
      <c r="H197" s="51"/>
      <c r="I197" s="45"/>
      <c r="J197" s="17"/>
      <c r="K197" s="18" t="str">
        <f t="shared" si="2"/>
        <v xml:space="preserve"> </v>
      </c>
      <c r="L197" s="34"/>
      <c r="M197" s="54"/>
      <c r="N197" s="37"/>
    </row>
    <row r="198" spans="1:14" ht="12.75" customHeight="1" x14ac:dyDescent="0.3">
      <c r="A198" s="27"/>
      <c r="B198" s="41"/>
      <c r="C198" s="71"/>
      <c r="D198" s="28"/>
      <c r="E198" s="29"/>
      <c r="F198" s="56"/>
      <c r="G198" s="39"/>
      <c r="H198" s="51"/>
      <c r="I198" s="45"/>
      <c r="J198" s="17"/>
      <c r="K198" s="18" t="str">
        <f t="shared" si="2"/>
        <v xml:space="preserve"> </v>
      </c>
      <c r="L198" s="34"/>
      <c r="M198" s="54"/>
      <c r="N198" s="37"/>
    </row>
    <row r="199" spans="1:14" ht="12.75" customHeight="1" x14ac:dyDescent="0.3">
      <c r="A199" s="27"/>
      <c r="B199" s="41"/>
      <c r="C199" s="71"/>
      <c r="D199" s="28"/>
      <c r="E199" s="29"/>
      <c r="F199" s="56"/>
      <c r="G199" s="39"/>
      <c r="H199" s="51"/>
      <c r="I199" s="45"/>
      <c r="J199" s="17"/>
      <c r="K199" s="18" t="str">
        <f t="shared" ref="K199:K262" si="3">IF(I199,IF(ISNUMBER(J199),J199*I199," ")," ")</f>
        <v xml:space="preserve"> </v>
      </c>
      <c r="L199" s="34"/>
      <c r="M199" s="54"/>
      <c r="N199" s="37"/>
    </row>
    <row r="200" spans="1:14" ht="12.75" customHeight="1" x14ac:dyDescent="0.3">
      <c r="A200" s="27"/>
      <c r="B200" s="41"/>
      <c r="C200" s="71"/>
      <c r="D200" s="28"/>
      <c r="E200" s="29"/>
      <c r="F200" s="56"/>
      <c r="G200" s="39"/>
      <c r="H200" s="51"/>
      <c r="I200" s="45"/>
      <c r="J200" s="17"/>
      <c r="K200" s="18" t="str">
        <f t="shared" si="3"/>
        <v xml:space="preserve"> </v>
      </c>
      <c r="L200" s="34"/>
      <c r="M200" s="54"/>
      <c r="N200" s="37"/>
    </row>
    <row r="201" spans="1:14" ht="12.75" customHeight="1" x14ac:dyDescent="0.3">
      <c r="A201" s="27"/>
      <c r="B201" s="41"/>
      <c r="C201" s="71"/>
      <c r="D201" s="28"/>
      <c r="E201" s="29"/>
      <c r="F201" s="56"/>
      <c r="G201" s="39"/>
      <c r="H201" s="51"/>
      <c r="I201" s="45"/>
      <c r="J201" s="17"/>
      <c r="K201" s="18" t="str">
        <f t="shared" si="3"/>
        <v xml:space="preserve"> </v>
      </c>
      <c r="L201" s="34"/>
      <c r="M201" s="54"/>
      <c r="N201" s="37"/>
    </row>
    <row r="202" spans="1:14" ht="12.75" customHeight="1" x14ac:dyDescent="0.3">
      <c r="A202" s="27"/>
      <c r="B202" s="41"/>
      <c r="C202" s="71"/>
      <c r="D202" s="28"/>
      <c r="E202" s="29"/>
      <c r="F202" s="56"/>
      <c r="G202" s="39"/>
      <c r="H202" s="51"/>
      <c r="I202" s="45"/>
      <c r="J202" s="17"/>
      <c r="K202" s="18" t="str">
        <f t="shared" si="3"/>
        <v xml:space="preserve"> </v>
      </c>
      <c r="L202" s="34"/>
      <c r="M202" s="54"/>
      <c r="N202" s="37"/>
    </row>
    <row r="203" spans="1:14" ht="12.75" customHeight="1" x14ac:dyDescent="0.3">
      <c r="A203" s="27"/>
      <c r="B203" s="41"/>
      <c r="C203" s="71"/>
      <c r="D203" s="28"/>
      <c r="E203" s="29"/>
      <c r="F203" s="56"/>
      <c r="G203" s="39"/>
      <c r="H203" s="51"/>
      <c r="I203" s="45"/>
      <c r="J203" s="17"/>
      <c r="K203" s="18" t="str">
        <f t="shared" si="3"/>
        <v xml:space="preserve"> </v>
      </c>
      <c r="L203" s="34"/>
      <c r="M203" s="54"/>
      <c r="N203" s="37"/>
    </row>
    <row r="204" spans="1:14" ht="12.75" customHeight="1" x14ac:dyDescent="0.3">
      <c r="A204" s="27"/>
      <c r="B204" s="41"/>
      <c r="C204" s="71"/>
      <c r="D204" s="28"/>
      <c r="E204" s="29"/>
      <c r="F204" s="56"/>
      <c r="G204" s="39"/>
      <c r="H204" s="51"/>
      <c r="I204" s="45"/>
      <c r="J204" s="17"/>
      <c r="K204" s="18" t="str">
        <f t="shared" si="3"/>
        <v xml:space="preserve"> </v>
      </c>
      <c r="L204" s="34"/>
      <c r="M204" s="54"/>
      <c r="N204" s="37"/>
    </row>
    <row r="205" spans="1:14" ht="12.75" customHeight="1" x14ac:dyDescent="0.3">
      <c r="A205" s="27"/>
      <c r="B205" s="41"/>
      <c r="C205" s="71"/>
      <c r="D205" s="28"/>
      <c r="E205" s="29"/>
      <c r="F205" s="56"/>
      <c r="G205" s="39"/>
      <c r="H205" s="51"/>
      <c r="I205" s="45"/>
      <c r="J205" s="17"/>
      <c r="K205" s="18" t="str">
        <f t="shared" si="3"/>
        <v xml:space="preserve"> </v>
      </c>
      <c r="L205" s="34"/>
      <c r="M205" s="54"/>
      <c r="N205" s="37"/>
    </row>
    <row r="206" spans="1:14" ht="12.75" customHeight="1" x14ac:dyDescent="0.3">
      <c r="A206" s="27"/>
      <c r="B206" s="41"/>
      <c r="C206" s="71"/>
      <c r="D206" s="28"/>
      <c r="E206" s="29"/>
      <c r="F206" s="56"/>
      <c r="G206" s="39"/>
      <c r="H206" s="51"/>
      <c r="I206" s="45"/>
      <c r="J206" s="17"/>
      <c r="K206" s="18" t="str">
        <f t="shared" si="3"/>
        <v xml:space="preserve"> </v>
      </c>
      <c r="L206" s="34"/>
      <c r="M206" s="54"/>
      <c r="N206" s="37"/>
    </row>
    <row r="207" spans="1:14" ht="12.75" customHeight="1" x14ac:dyDescent="0.3">
      <c r="A207" s="27"/>
      <c r="B207" s="41"/>
      <c r="C207" s="71"/>
      <c r="D207" s="28"/>
      <c r="E207" s="29"/>
      <c r="F207" s="56"/>
      <c r="G207" s="39"/>
      <c r="H207" s="51"/>
      <c r="I207" s="45"/>
      <c r="J207" s="17"/>
      <c r="K207" s="18" t="str">
        <f t="shared" si="3"/>
        <v xml:space="preserve"> </v>
      </c>
      <c r="L207" s="34"/>
      <c r="M207" s="54"/>
      <c r="N207" s="37"/>
    </row>
    <row r="208" spans="1:14" ht="12.75" customHeight="1" x14ac:dyDescent="0.3">
      <c r="A208" s="27"/>
      <c r="B208" s="41"/>
      <c r="C208" s="71"/>
      <c r="D208" s="28"/>
      <c r="E208" s="29"/>
      <c r="F208" s="56"/>
      <c r="G208" s="39"/>
      <c r="H208" s="51"/>
      <c r="I208" s="45"/>
      <c r="J208" s="17"/>
      <c r="K208" s="18" t="str">
        <f t="shared" si="3"/>
        <v xml:space="preserve"> </v>
      </c>
      <c r="L208" s="34"/>
      <c r="M208" s="54"/>
      <c r="N208" s="37"/>
    </row>
    <row r="209" spans="1:14" ht="12.75" customHeight="1" x14ac:dyDescent="0.3">
      <c r="A209" s="27"/>
      <c r="B209" s="41"/>
      <c r="C209" s="71"/>
      <c r="D209" s="28"/>
      <c r="E209" s="29"/>
      <c r="F209" s="56"/>
      <c r="G209" s="39"/>
      <c r="H209" s="51"/>
      <c r="I209" s="45"/>
      <c r="J209" s="17"/>
      <c r="K209" s="18" t="str">
        <f t="shared" si="3"/>
        <v xml:space="preserve"> </v>
      </c>
      <c r="L209" s="34"/>
      <c r="M209" s="54"/>
      <c r="N209" s="37"/>
    </row>
    <row r="210" spans="1:14" ht="12.75" customHeight="1" x14ac:dyDescent="0.3">
      <c r="A210" s="27"/>
      <c r="B210" s="41"/>
      <c r="C210" s="71"/>
      <c r="D210" s="28"/>
      <c r="E210" s="29"/>
      <c r="F210" s="56"/>
      <c r="G210" s="39"/>
      <c r="H210" s="51"/>
      <c r="I210" s="45"/>
      <c r="J210" s="17"/>
      <c r="K210" s="18" t="str">
        <f t="shared" si="3"/>
        <v xml:space="preserve"> </v>
      </c>
      <c r="L210" s="34"/>
      <c r="M210" s="54"/>
      <c r="N210" s="37"/>
    </row>
    <row r="211" spans="1:14" ht="12.75" customHeight="1" x14ac:dyDescent="0.3">
      <c r="A211" s="27"/>
      <c r="B211" s="41"/>
      <c r="C211" s="71"/>
      <c r="D211" s="28"/>
      <c r="E211" s="29"/>
      <c r="F211" s="56"/>
      <c r="G211" s="39"/>
      <c r="H211" s="51"/>
      <c r="I211" s="45"/>
      <c r="J211" s="17"/>
      <c r="K211" s="18" t="str">
        <f t="shared" si="3"/>
        <v xml:space="preserve"> </v>
      </c>
      <c r="L211" s="34"/>
      <c r="M211" s="54"/>
      <c r="N211" s="37"/>
    </row>
    <row r="212" spans="1:14" ht="12.75" customHeight="1" x14ac:dyDescent="0.3">
      <c r="A212" s="27"/>
      <c r="B212" s="41"/>
      <c r="C212" s="71"/>
      <c r="D212" s="28"/>
      <c r="E212" s="29"/>
      <c r="F212" s="56"/>
      <c r="G212" s="39"/>
      <c r="H212" s="51"/>
      <c r="I212" s="45"/>
      <c r="J212" s="17"/>
      <c r="K212" s="18" t="str">
        <f t="shared" si="3"/>
        <v xml:space="preserve"> </v>
      </c>
      <c r="L212" s="34"/>
      <c r="M212" s="54"/>
      <c r="N212" s="37"/>
    </row>
    <row r="213" spans="1:14" ht="12.75" customHeight="1" x14ac:dyDescent="0.3">
      <c r="A213" s="27"/>
      <c r="B213" s="41"/>
      <c r="C213" s="71"/>
      <c r="D213" s="28"/>
      <c r="E213" s="29"/>
      <c r="F213" s="56"/>
      <c r="G213" s="39"/>
      <c r="H213" s="51"/>
      <c r="I213" s="45"/>
      <c r="J213" s="17"/>
      <c r="K213" s="18" t="str">
        <f t="shared" si="3"/>
        <v xml:space="preserve"> </v>
      </c>
      <c r="L213" s="34"/>
      <c r="M213" s="54"/>
      <c r="N213" s="37"/>
    </row>
    <row r="214" spans="1:14" ht="12.75" customHeight="1" x14ac:dyDescent="0.3">
      <c r="A214" s="27"/>
      <c r="B214" s="41"/>
      <c r="C214" s="71"/>
      <c r="D214" s="28"/>
      <c r="E214" s="29"/>
      <c r="F214" s="56"/>
      <c r="G214" s="39"/>
      <c r="H214" s="51"/>
      <c r="I214" s="45"/>
      <c r="J214" s="17"/>
      <c r="K214" s="18" t="str">
        <f t="shared" si="3"/>
        <v xml:space="preserve"> </v>
      </c>
      <c r="L214" s="34"/>
      <c r="M214" s="54"/>
      <c r="N214" s="37"/>
    </row>
    <row r="215" spans="1:14" ht="12.75" customHeight="1" x14ac:dyDescent="0.3">
      <c r="A215" s="27"/>
      <c r="B215" s="41"/>
      <c r="C215" s="71"/>
      <c r="D215" s="28"/>
      <c r="E215" s="29"/>
      <c r="F215" s="56"/>
      <c r="G215" s="39"/>
      <c r="H215" s="51"/>
      <c r="I215" s="45"/>
      <c r="J215" s="17"/>
      <c r="K215" s="18" t="str">
        <f t="shared" si="3"/>
        <v xml:space="preserve"> </v>
      </c>
      <c r="L215" s="34"/>
      <c r="M215" s="54"/>
      <c r="N215" s="37"/>
    </row>
    <row r="216" spans="1:14" ht="12.75" customHeight="1" x14ac:dyDescent="0.3">
      <c r="A216" s="27"/>
      <c r="B216" s="41"/>
      <c r="C216" s="71"/>
      <c r="D216" s="28"/>
      <c r="E216" s="29"/>
      <c r="F216" s="56"/>
      <c r="G216" s="39"/>
      <c r="H216" s="51"/>
      <c r="I216" s="45"/>
      <c r="J216" s="17"/>
      <c r="K216" s="18" t="str">
        <f t="shared" si="3"/>
        <v xml:space="preserve"> </v>
      </c>
      <c r="L216" s="34"/>
      <c r="M216" s="54"/>
      <c r="N216" s="37"/>
    </row>
    <row r="217" spans="1:14" ht="12.75" customHeight="1" x14ac:dyDescent="0.3">
      <c r="A217" s="27"/>
      <c r="B217" s="41"/>
      <c r="C217" s="71"/>
      <c r="D217" s="28"/>
      <c r="E217" s="29"/>
      <c r="F217" s="56"/>
      <c r="G217" s="39"/>
      <c r="H217" s="51"/>
      <c r="I217" s="45"/>
      <c r="J217" s="17"/>
      <c r="K217" s="18" t="str">
        <f t="shared" si="3"/>
        <v xml:space="preserve"> </v>
      </c>
      <c r="L217" s="34"/>
      <c r="M217" s="54"/>
      <c r="N217" s="37"/>
    </row>
    <row r="218" spans="1:14" ht="12.75" customHeight="1" x14ac:dyDescent="0.3">
      <c r="A218" s="26"/>
      <c r="B218" s="41"/>
      <c r="C218" s="71"/>
      <c r="D218" s="28"/>
      <c r="E218" s="29"/>
      <c r="F218" s="56"/>
      <c r="G218" s="39"/>
      <c r="H218" s="51"/>
      <c r="I218" s="45"/>
      <c r="J218" s="17"/>
      <c r="K218" s="18" t="str">
        <f t="shared" si="3"/>
        <v xml:space="preserve"> </v>
      </c>
      <c r="L218" s="34"/>
      <c r="M218" s="54"/>
      <c r="N218" s="37"/>
    </row>
    <row r="219" spans="1:14" ht="12.75" customHeight="1" x14ac:dyDescent="0.3">
      <c r="A219" s="27"/>
      <c r="B219" s="41"/>
      <c r="C219" s="71"/>
      <c r="D219" s="28"/>
      <c r="E219" s="29"/>
      <c r="F219" s="56"/>
      <c r="G219" s="39"/>
      <c r="H219" s="51"/>
      <c r="I219" s="45"/>
      <c r="J219" s="17"/>
      <c r="K219" s="18" t="str">
        <f t="shared" si="3"/>
        <v xml:space="preserve"> </v>
      </c>
      <c r="L219" s="34"/>
      <c r="M219" s="54"/>
      <c r="N219" s="37"/>
    </row>
    <row r="220" spans="1:14" ht="12.75" customHeight="1" x14ac:dyDescent="0.3">
      <c r="A220" s="27"/>
      <c r="B220" s="41"/>
      <c r="C220" s="71"/>
      <c r="D220" s="28"/>
      <c r="E220" s="29"/>
      <c r="F220" s="56"/>
      <c r="G220" s="39"/>
      <c r="H220" s="51"/>
      <c r="I220" s="45"/>
      <c r="J220" s="17"/>
      <c r="K220" s="18" t="str">
        <f t="shared" si="3"/>
        <v xml:space="preserve"> </v>
      </c>
      <c r="L220" s="34"/>
      <c r="M220" s="54"/>
      <c r="N220" s="37"/>
    </row>
    <row r="221" spans="1:14" ht="12.75" customHeight="1" x14ac:dyDescent="0.3">
      <c r="A221" s="27"/>
      <c r="B221" s="41"/>
      <c r="C221" s="71"/>
      <c r="D221" s="28"/>
      <c r="E221" s="29"/>
      <c r="F221" s="56"/>
      <c r="G221" s="39"/>
      <c r="H221" s="51"/>
      <c r="I221" s="45"/>
      <c r="J221" s="17"/>
      <c r="K221" s="18" t="str">
        <f t="shared" si="3"/>
        <v xml:space="preserve"> </v>
      </c>
      <c r="L221" s="34"/>
      <c r="M221" s="54"/>
      <c r="N221" s="37"/>
    </row>
    <row r="222" spans="1:14" ht="12.75" customHeight="1" x14ac:dyDescent="0.3">
      <c r="A222" s="27"/>
      <c r="B222" s="41"/>
      <c r="C222" s="71"/>
      <c r="D222" s="28"/>
      <c r="E222" s="29"/>
      <c r="F222" s="56"/>
      <c r="G222" s="39"/>
      <c r="H222" s="51"/>
      <c r="I222" s="45"/>
      <c r="J222" s="17"/>
      <c r="K222" s="18" t="str">
        <f t="shared" si="3"/>
        <v xml:space="preserve"> </v>
      </c>
      <c r="L222" s="34"/>
      <c r="M222" s="54"/>
      <c r="N222" s="37"/>
    </row>
    <row r="223" spans="1:14" ht="12.75" customHeight="1" x14ac:dyDescent="0.3">
      <c r="A223" s="27"/>
      <c r="B223" s="41"/>
      <c r="C223" s="71"/>
      <c r="D223" s="28"/>
      <c r="E223" s="29"/>
      <c r="F223" s="56"/>
      <c r="G223" s="39"/>
      <c r="H223" s="51"/>
      <c r="I223" s="45"/>
      <c r="J223" s="17"/>
      <c r="K223" s="18" t="str">
        <f t="shared" si="3"/>
        <v xml:space="preserve"> </v>
      </c>
      <c r="L223" s="34"/>
      <c r="M223" s="54"/>
      <c r="N223" s="37"/>
    </row>
    <row r="224" spans="1:14" ht="12.75" customHeight="1" x14ac:dyDescent="0.3">
      <c r="A224" s="27"/>
      <c r="B224" s="41"/>
      <c r="C224" s="71"/>
      <c r="D224" s="28"/>
      <c r="E224" s="29"/>
      <c r="F224" s="56"/>
      <c r="G224" s="39"/>
      <c r="H224" s="51"/>
      <c r="I224" s="45"/>
      <c r="J224" s="17"/>
      <c r="K224" s="18" t="str">
        <f t="shared" si="3"/>
        <v xml:space="preserve"> </v>
      </c>
      <c r="L224" s="34"/>
      <c r="M224" s="54"/>
      <c r="N224" s="37"/>
    </row>
    <row r="225" spans="1:14" ht="12.75" customHeight="1" x14ac:dyDescent="0.3">
      <c r="A225" s="27"/>
      <c r="B225" s="41"/>
      <c r="C225" s="71"/>
      <c r="D225" s="28"/>
      <c r="E225" s="29"/>
      <c r="F225" s="56"/>
      <c r="G225" s="39"/>
      <c r="H225" s="51"/>
      <c r="I225" s="45"/>
      <c r="J225" s="17"/>
      <c r="K225" s="18" t="str">
        <f t="shared" si="3"/>
        <v xml:space="preserve"> </v>
      </c>
      <c r="L225" s="34"/>
      <c r="M225" s="54"/>
      <c r="N225" s="37"/>
    </row>
    <row r="226" spans="1:14" ht="12.75" customHeight="1" x14ac:dyDescent="0.3">
      <c r="A226" s="27"/>
      <c r="B226" s="41"/>
      <c r="C226" s="71"/>
      <c r="D226" s="28"/>
      <c r="E226" s="29"/>
      <c r="F226" s="56"/>
      <c r="G226" s="39"/>
      <c r="H226" s="51"/>
      <c r="I226" s="45"/>
      <c r="J226" s="17"/>
      <c r="K226" s="18" t="str">
        <f t="shared" si="3"/>
        <v xml:space="preserve"> </v>
      </c>
      <c r="L226" s="34"/>
      <c r="M226" s="54"/>
      <c r="N226" s="37"/>
    </row>
    <row r="227" spans="1:14" ht="12.75" customHeight="1" x14ac:dyDescent="0.3">
      <c r="A227" s="27"/>
      <c r="B227" s="41"/>
      <c r="C227" s="71"/>
      <c r="D227" s="28"/>
      <c r="E227" s="29"/>
      <c r="F227" s="56"/>
      <c r="G227" s="39"/>
      <c r="H227" s="51"/>
      <c r="I227" s="45"/>
      <c r="J227" s="17"/>
      <c r="K227" s="18" t="str">
        <f t="shared" si="3"/>
        <v xml:space="preserve"> </v>
      </c>
      <c r="L227" s="34"/>
      <c r="M227" s="54"/>
      <c r="N227" s="37"/>
    </row>
    <row r="228" spans="1:14" ht="12.75" customHeight="1" x14ac:dyDescent="0.3">
      <c r="A228" s="27"/>
      <c r="B228" s="41"/>
      <c r="C228" s="71"/>
      <c r="D228" s="28"/>
      <c r="E228" s="29"/>
      <c r="F228" s="56"/>
      <c r="G228" s="39"/>
      <c r="H228" s="51"/>
      <c r="I228" s="45"/>
      <c r="J228" s="17"/>
      <c r="K228" s="18" t="str">
        <f t="shared" si="3"/>
        <v xml:space="preserve"> </v>
      </c>
      <c r="L228" s="34"/>
      <c r="M228" s="54"/>
      <c r="N228" s="37"/>
    </row>
    <row r="229" spans="1:14" ht="12.75" customHeight="1" x14ac:dyDescent="0.3">
      <c r="A229" s="27"/>
      <c r="B229" s="41"/>
      <c r="C229" s="71"/>
      <c r="D229" s="28"/>
      <c r="E229" s="29"/>
      <c r="F229" s="56"/>
      <c r="G229" s="39"/>
      <c r="H229" s="51"/>
      <c r="I229" s="45"/>
      <c r="J229" s="17"/>
      <c r="K229" s="18" t="str">
        <f t="shared" si="3"/>
        <v xml:space="preserve"> </v>
      </c>
      <c r="L229" s="34"/>
      <c r="M229" s="54"/>
      <c r="N229" s="37"/>
    </row>
    <row r="230" spans="1:14" ht="12.75" customHeight="1" x14ac:dyDescent="0.3">
      <c r="A230" s="27"/>
      <c r="B230" s="41"/>
      <c r="C230" s="71"/>
      <c r="D230" s="28"/>
      <c r="E230" s="29"/>
      <c r="F230" s="56"/>
      <c r="G230" s="39"/>
      <c r="H230" s="51"/>
      <c r="I230" s="45"/>
      <c r="J230" s="17"/>
      <c r="K230" s="18" t="str">
        <f t="shared" si="3"/>
        <v xml:space="preserve"> </v>
      </c>
      <c r="L230" s="34"/>
      <c r="M230" s="54"/>
      <c r="N230" s="37"/>
    </row>
    <row r="231" spans="1:14" ht="12.75" customHeight="1" x14ac:dyDescent="0.3">
      <c r="A231" s="27"/>
      <c r="B231" s="41"/>
      <c r="C231" s="71"/>
      <c r="D231" s="28"/>
      <c r="E231" s="29"/>
      <c r="F231" s="56"/>
      <c r="G231" s="39"/>
      <c r="H231" s="51"/>
      <c r="I231" s="45"/>
      <c r="J231" s="17"/>
      <c r="K231" s="18" t="str">
        <f t="shared" si="3"/>
        <v xml:space="preserve"> </v>
      </c>
      <c r="L231" s="34"/>
      <c r="M231" s="54"/>
      <c r="N231" s="37"/>
    </row>
    <row r="232" spans="1:14" ht="12.75" customHeight="1" x14ac:dyDescent="0.3">
      <c r="A232" s="27"/>
      <c r="B232" s="41"/>
      <c r="C232" s="71"/>
      <c r="D232" s="28"/>
      <c r="E232" s="29"/>
      <c r="F232" s="56"/>
      <c r="G232" s="39"/>
      <c r="H232" s="51"/>
      <c r="I232" s="45"/>
      <c r="J232" s="17"/>
      <c r="K232" s="18" t="str">
        <f t="shared" si="3"/>
        <v xml:space="preserve"> </v>
      </c>
      <c r="L232" s="34"/>
      <c r="M232" s="54"/>
      <c r="N232" s="37"/>
    </row>
    <row r="233" spans="1:14" ht="12.75" customHeight="1" x14ac:dyDescent="0.3">
      <c r="A233" s="27"/>
      <c r="B233" s="41"/>
      <c r="C233" s="71"/>
      <c r="D233" s="28"/>
      <c r="E233" s="29"/>
      <c r="F233" s="56"/>
      <c r="G233" s="39"/>
      <c r="H233" s="51"/>
      <c r="I233" s="45"/>
      <c r="J233" s="17"/>
      <c r="K233" s="18" t="str">
        <f t="shared" si="3"/>
        <v xml:space="preserve"> </v>
      </c>
      <c r="L233" s="34"/>
      <c r="M233" s="54"/>
      <c r="N233" s="37"/>
    </row>
    <row r="234" spans="1:14" ht="12.75" customHeight="1" x14ac:dyDescent="0.3">
      <c r="A234" s="27"/>
      <c r="B234" s="41"/>
      <c r="C234" s="71"/>
      <c r="D234" s="28"/>
      <c r="E234" s="29"/>
      <c r="F234" s="56"/>
      <c r="G234" s="39"/>
      <c r="H234" s="51"/>
      <c r="I234" s="45"/>
      <c r="J234" s="17"/>
      <c r="K234" s="18" t="str">
        <f t="shared" si="3"/>
        <v xml:space="preserve"> </v>
      </c>
      <c r="L234" s="34"/>
      <c r="M234" s="54"/>
      <c r="N234" s="37"/>
    </row>
    <row r="235" spans="1:14" ht="12.75" customHeight="1" x14ac:dyDescent="0.3">
      <c r="A235" s="27"/>
      <c r="B235" s="41"/>
      <c r="C235" s="71"/>
      <c r="D235" s="28"/>
      <c r="E235" s="29"/>
      <c r="F235" s="56"/>
      <c r="G235" s="39"/>
      <c r="H235" s="51"/>
      <c r="I235" s="45"/>
      <c r="J235" s="17"/>
      <c r="K235" s="18" t="str">
        <f t="shared" si="3"/>
        <v xml:space="preserve"> </v>
      </c>
      <c r="L235" s="34"/>
      <c r="M235" s="54"/>
      <c r="N235" s="37"/>
    </row>
    <row r="236" spans="1:14" ht="12.75" customHeight="1" x14ac:dyDescent="0.3">
      <c r="A236" s="27"/>
      <c r="B236" s="41"/>
      <c r="C236" s="71"/>
      <c r="D236" s="28"/>
      <c r="E236" s="29"/>
      <c r="F236" s="56"/>
      <c r="G236" s="39"/>
      <c r="H236" s="51"/>
      <c r="I236" s="45"/>
      <c r="J236" s="17"/>
      <c r="K236" s="18" t="str">
        <f t="shared" si="3"/>
        <v xml:space="preserve"> </v>
      </c>
      <c r="L236" s="34"/>
      <c r="M236" s="54"/>
      <c r="N236" s="37"/>
    </row>
    <row r="237" spans="1:14" ht="12.75" customHeight="1" x14ac:dyDescent="0.3">
      <c r="A237" s="27"/>
      <c r="B237" s="41"/>
      <c r="C237" s="71"/>
      <c r="D237" s="28"/>
      <c r="E237" s="29"/>
      <c r="F237" s="56"/>
      <c r="G237" s="39"/>
      <c r="H237" s="51"/>
      <c r="I237" s="45"/>
      <c r="J237" s="17"/>
      <c r="K237" s="18" t="str">
        <f t="shared" si="3"/>
        <v xml:space="preserve"> </v>
      </c>
      <c r="L237" s="34"/>
      <c r="M237" s="54"/>
      <c r="N237" s="37"/>
    </row>
    <row r="238" spans="1:14" ht="12.75" customHeight="1" x14ac:dyDescent="0.3">
      <c r="A238" s="27"/>
      <c r="B238" s="41"/>
      <c r="C238" s="71"/>
      <c r="D238" s="28"/>
      <c r="E238" s="29"/>
      <c r="F238" s="56"/>
      <c r="G238" s="39"/>
      <c r="H238" s="51"/>
      <c r="I238" s="45"/>
      <c r="J238" s="17"/>
      <c r="K238" s="18" t="str">
        <f t="shared" si="3"/>
        <v xml:space="preserve"> </v>
      </c>
      <c r="L238" s="34"/>
      <c r="M238" s="54"/>
      <c r="N238" s="37"/>
    </row>
    <row r="239" spans="1:14" ht="12.75" customHeight="1" x14ac:dyDescent="0.3">
      <c r="A239" s="27"/>
      <c r="B239" s="41"/>
      <c r="C239" s="71"/>
      <c r="D239" s="28"/>
      <c r="E239" s="29"/>
      <c r="F239" s="56"/>
      <c r="G239" s="39"/>
      <c r="H239" s="51"/>
      <c r="I239" s="45"/>
      <c r="J239" s="17"/>
      <c r="K239" s="18" t="str">
        <f t="shared" si="3"/>
        <v xml:space="preserve"> </v>
      </c>
      <c r="L239" s="34"/>
      <c r="M239" s="54"/>
      <c r="N239" s="37"/>
    </row>
    <row r="240" spans="1:14" ht="12.75" customHeight="1" x14ac:dyDescent="0.3">
      <c r="A240" s="26"/>
      <c r="B240" s="41"/>
      <c r="C240" s="71"/>
      <c r="D240" s="28"/>
      <c r="E240" s="29"/>
      <c r="F240" s="56"/>
      <c r="G240" s="39"/>
      <c r="H240" s="51"/>
      <c r="I240" s="45"/>
      <c r="J240" s="17"/>
      <c r="K240" s="18" t="str">
        <f t="shared" si="3"/>
        <v xml:space="preserve"> </v>
      </c>
      <c r="L240" s="34"/>
      <c r="M240" s="54"/>
      <c r="N240" s="37"/>
    </row>
    <row r="241" spans="1:14" ht="12.75" customHeight="1" x14ac:dyDescent="0.3">
      <c r="A241" s="27"/>
      <c r="B241" s="41"/>
      <c r="C241" s="71"/>
      <c r="D241" s="28"/>
      <c r="E241" s="29"/>
      <c r="F241" s="56"/>
      <c r="G241" s="39"/>
      <c r="H241" s="51"/>
      <c r="I241" s="45"/>
      <c r="J241" s="17"/>
      <c r="K241" s="18" t="str">
        <f t="shared" si="3"/>
        <v xml:space="preserve"> </v>
      </c>
      <c r="L241" s="34"/>
      <c r="M241" s="54"/>
      <c r="N241" s="37"/>
    </row>
    <row r="242" spans="1:14" ht="12.75" customHeight="1" x14ac:dyDescent="0.3">
      <c r="A242" s="27"/>
      <c r="B242" s="41"/>
      <c r="C242" s="71"/>
      <c r="D242" s="28"/>
      <c r="E242" s="29"/>
      <c r="F242" s="56"/>
      <c r="G242" s="39"/>
      <c r="H242" s="51"/>
      <c r="I242" s="45"/>
      <c r="J242" s="17"/>
      <c r="K242" s="18" t="str">
        <f t="shared" si="3"/>
        <v xml:space="preserve"> </v>
      </c>
      <c r="L242" s="34"/>
      <c r="M242" s="54"/>
      <c r="N242" s="37"/>
    </row>
    <row r="243" spans="1:14" ht="12.75" customHeight="1" x14ac:dyDescent="0.3">
      <c r="A243" s="27"/>
      <c r="B243" s="41"/>
      <c r="C243" s="71"/>
      <c r="D243" s="28"/>
      <c r="E243" s="29"/>
      <c r="F243" s="56"/>
      <c r="G243" s="39"/>
      <c r="H243" s="51"/>
      <c r="I243" s="45"/>
      <c r="J243" s="17"/>
      <c r="K243" s="18" t="str">
        <f t="shared" si="3"/>
        <v xml:space="preserve"> </v>
      </c>
      <c r="L243" s="34"/>
      <c r="M243" s="54"/>
      <c r="N243" s="37"/>
    </row>
    <row r="244" spans="1:14" ht="12.75" customHeight="1" x14ac:dyDescent="0.3">
      <c r="A244" s="27"/>
      <c r="B244" s="41"/>
      <c r="C244" s="71"/>
      <c r="D244" s="28"/>
      <c r="E244" s="29"/>
      <c r="F244" s="56"/>
      <c r="G244" s="39"/>
      <c r="H244" s="51"/>
      <c r="I244" s="45"/>
      <c r="J244" s="17"/>
      <c r="K244" s="18" t="str">
        <f t="shared" si="3"/>
        <v xml:space="preserve"> </v>
      </c>
      <c r="L244" s="34"/>
      <c r="M244" s="54"/>
      <c r="N244" s="37"/>
    </row>
    <row r="245" spans="1:14" ht="12.75" customHeight="1" x14ac:dyDescent="0.3">
      <c r="A245" s="27"/>
      <c r="B245" s="41"/>
      <c r="C245" s="71"/>
      <c r="D245" s="28"/>
      <c r="E245" s="29"/>
      <c r="F245" s="56"/>
      <c r="G245" s="39"/>
      <c r="H245" s="51"/>
      <c r="I245" s="45"/>
      <c r="J245" s="17"/>
      <c r="K245" s="18" t="str">
        <f t="shared" si="3"/>
        <v xml:space="preserve"> </v>
      </c>
      <c r="L245" s="34"/>
      <c r="M245" s="54"/>
      <c r="N245" s="37"/>
    </row>
    <row r="246" spans="1:14" ht="12.75" customHeight="1" x14ac:dyDescent="0.3">
      <c r="A246" s="27"/>
      <c r="B246" s="41"/>
      <c r="C246" s="71"/>
      <c r="D246" s="28"/>
      <c r="E246" s="29"/>
      <c r="F246" s="56"/>
      <c r="G246" s="39"/>
      <c r="H246" s="51"/>
      <c r="I246" s="45"/>
      <c r="J246" s="17"/>
      <c r="K246" s="18" t="str">
        <f t="shared" si="3"/>
        <v xml:space="preserve"> </v>
      </c>
      <c r="L246" s="34"/>
      <c r="M246" s="54"/>
      <c r="N246" s="37"/>
    </row>
    <row r="247" spans="1:14" ht="12.75" customHeight="1" x14ac:dyDescent="0.3">
      <c r="A247" s="27"/>
      <c r="B247" s="41"/>
      <c r="C247" s="71"/>
      <c r="D247" s="28"/>
      <c r="E247" s="29"/>
      <c r="F247" s="56"/>
      <c r="G247" s="39"/>
      <c r="H247" s="51"/>
      <c r="I247" s="45"/>
      <c r="J247" s="17"/>
      <c r="K247" s="18" t="str">
        <f t="shared" si="3"/>
        <v xml:space="preserve"> </v>
      </c>
      <c r="L247" s="34"/>
      <c r="M247" s="54"/>
      <c r="N247" s="37"/>
    </row>
    <row r="248" spans="1:14" ht="12.75" customHeight="1" x14ac:dyDescent="0.3">
      <c r="A248" s="27"/>
      <c r="B248" s="41"/>
      <c r="C248" s="71"/>
      <c r="D248" s="28"/>
      <c r="E248" s="29"/>
      <c r="F248" s="56"/>
      <c r="G248" s="39"/>
      <c r="H248" s="51"/>
      <c r="I248" s="45"/>
      <c r="J248" s="17"/>
      <c r="K248" s="18" t="str">
        <f t="shared" si="3"/>
        <v xml:space="preserve"> </v>
      </c>
      <c r="L248" s="34"/>
      <c r="M248" s="54"/>
      <c r="N248" s="37"/>
    </row>
    <row r="249" spans="1:14" ht="12.75" customHeight="1" x14ac:dyDescent="0.3">
      <c r="A249" s="27"/>
      <c r="B249" s="41"/>
      <c r="C249" s="71"/>
      <c r="D249" s="28"/>
      <c r="E249" s="29"/>
      <c r="F249" s="56"/>
      <c r="G249" s="39"/>
      <c r="H249" s="51"/>
      <c r="I249" s="45"/>
      <c r="J249" s="17"/>
      <c r="K249" s="18" t="str">
        <f t="shared" si="3"/>
        <v xml:space="preserve"> </v>
      </c>
      <c r="L249" s="34"/>
      <c r="M249" s="54"/>
      <c r="N249" s="37"/>
    </row>
    <row r="250" spans="1:14" ht="12.75" customHeight="1" x14ac:dyDescent="0.3">
      <c r="A250" s="27"/>
      <c r="B250" s="41"/>
      <c r="C250" s="71"/>
      <c r="D250" s="28"/>
      <c r="E250" s="29"/>
      <c r="F250" s="56"/>
      <c r="G250" s="39"/>
      <c r="H250" s="51"/>
      <c r="I250" s="45"/>
      <c r="J250" s="17"/>
      <c r="K250" s="18" t="str">
        <f t="shared" si="3"/>
        <v xml:space="preserve"> </v>
      </c>
      <c r="L250" s="34"/>
      <c r="M250" s="54"/>
      <c r="N250" s="37"/>
    </row>
    <row r="251" spans="1:14" ht="12.75" customHeight="1" x14ac:dyDescent="0.3">
      <c r="A251" s="27"/>
      <c r="B251" s="41"/>
      <c r="C251" s="71"/>
      <c r="D251" s="28"/>
      <c r="E251" s="29"/>
      <c r="F251" s="56"/>
      <c r="G251" s="39"/>
      <c r="H251" s="51"/>
      <c r="I251" s="45"/>
      <c r="J251" s="17"/>
      <c r="K251" s="18" t="str">
        <f t="shared" si="3"/>
        <v xml:space="preserve"> </v>
      </c>
      <c r="L251" s="34"/>
      <c r="M251" s="54"/>
      <c r="N251" s="37"/>
    </row>
    <row r="252" spans="1:14" ht="12.75" customHeight="1" x14ac:dyDescent="0.3">
      <c r="A252" s="27"/>
      <c r="B252" s="41"/>
      <c r="C252" s="71"/>
      <c r="D252" s="28"/>
      <c r="E252" s="29"/>
      <c r="F252" s="56"/>
      <c r="G252" s="39"/>
      <c r="H252" s="51"/>
      <c r="I252" s="45"/>
      <c r="J252" s="17"/>
      <c r="K252" s="18" t="str">
        <f t="shared" si="3"/>
        <v xml:space="preserve"> </v>
      </c>
      <c r="L252" s="34"/>
      <c r="M252" s="54"/>
      <c r="N252" s="37"/>
    </row>
    <row r="253" spans="1:14" ht="12.75" customHeight="1" x14ac:dyDescent="0.3">
      <c r="A253" s="27"/>
      <c r="B253" s="41"/>
      <c r="C253" s="71"/>
      <c r="D253" s="28"/>
      <c r="E253" s="29"/>
      <c r="F253" s="56"/>
      <c r="G253" s="39"/>
      <c r="H253" s="51"/>
      <c r="I253" s="45"/>
      <c r="J253" s="17"/>
      <c r="K253" s="18" t="str">
        <f t="shared" si="3"/>
        <v xml:space="preserve"> </v>
      </c>
      <c r="L253" s="34"/>
      <c r="M253" s="54"/>
      <c r="N253" s="37"/>
    </row>
    <row r="254" spans="1:14" ht="12.75" customHeight="1" x14ac:dyDescent="0.3">
      <c r="A254" s="27"/>
      <c r="B254" s="41"/>
      <c r="C254" s="71"/>
      <c r="D254" s="28"/>
      <c r="E254" s="29"/>
      <c r="F254" s="56"/>
      <c r="G254" s="39"/>
      <c r="H254" s="51"/>
      <c r="I254" s="45"/>
      <c r="J254" s="17"/>
      <c r="K254" s="18" t="str">
        <f t="shared" si="3"/>
        <v xml:space="preserve"> </v>
      </c>
      <c r="L254" s="34"/>
      <c r="M254" s="54"/>
      <c r="N254" s="37"/>
    </row>
    <row r="255" spans="1:14" ht="12.75" customHeight="1" x14ac:dyDescent="0.3">
      <c r="A255" s="27"/>
      <c r="B255" s="41"/>
      <c r="C255" s="71"/>
      <c r="D255" s="28"/>
      <c r="E255" s="29"/>
      <c r="F255" s="56"/>
      <c r="G255" s="39"/>
      <c r="H255" s="51"/>
      <c r="I255" s="45"/>
      <c r="J255" s="17"/>
      <c r="K255" s="18" t="str">
        <f t="shared" si="3"/>
        <v xml:space="preserve"> </v>
      </c>
      <c r="L255" s="34"/>
      <c r="M255" s="54"/>
      <c r="N255" s="37"/>
    </row>
    <row r="256" spans="1:14" ht="12.75" customHeight="1" x14ac:dyDescent="0.3">
      <c r="A256" s="27"/>
      <c r="B256" s="41"/>
      <c r="C256" s="71"/>
      <c r="D256" s="28"/>
      <c r="E256" s="29"/>
      <c r="F256" s="56"/>
      <c r="G256" s="39"/>
      <c r="H256" s="51"/>
      <c r="I256" s="45"/>
      <c r="J256" s="17"/>
      <c r="K256" s="18" t="str">
        <f t="shared" si="3"/>
        <v xml:space="preserve"> </v>
      </c>
      <c r="L256" s="34"/>
      <c r="M256" s="54"/>
      <c r="N256" s="37"/>
    </row>
    <row r="257" spans="1:14" ht="12.75" customHeight="1" x14ac:dyDescent="0.3">
      <c r="A257" s="27"/>
      <c r="B257" s="41"/>
      <c r="C257" s="71"/>
      <c r="D257" s="28"/>
      <c r="E257" s="29"/>
      <c r="F257" s="56"/>
      <c r="G257" s="39"/>
      <c r="H257" s="51"/>
      <c r="I257" s="45"/>
      <c r="J257" s="17"/>
      <c r="K257" s="18" t="str">
        <f t="shared" si="3"/>
        <v xml:space="preserve"> </v>
      </c>
      <c r="L257" s="34"/>
      <c r="M257" s="54"/>
      <c r="N257" s="37"/>
    </row>
    <row r="258" spans="1:14" ht="12.75" customHeight="1" x14ac:dyDescent="0.3">
      <c r="A258" s="27"/>
      <c r="B258" s="41"/>
      <c r="C258" s="71"/>
      <c r="D258" s="28"/>
      <c r="E258" s="29"/>
      <c r="F258" s="56"/>
      <c r="G258" s="39"/>
      <c r="H258" s="51"/>
      <c r="I258" s="45"/>
      <c r="J258" s="17"/>
      <c r="K258" s="18" t="str">
        <f t="shared" si="3"/>
        <v xml:space="preserve"> </v>
      </c>
      <c r="L258" s="34"/>
      <c r="M258" s="54"/>
      <c r="N258" s="37"/>
    </row>
    <row r="259" spans="1:14" ht="12.75" customHeight="1" x14ac:dyDescent="0.3">
      <c r="A259" s="27"/>
      <c r="B259" s="41"/>
      <c r="C259" s="71"/>
      <c r="D259" s="28"/>
      <c r="E259" s="29"/>
      <c r="F259" s="56"/>
      <c r="G259" s="39"/>
      <c r="H259" s="51"/>
      <c r="I259" s="45"/>
      <c r="J259" s="17"/>
      <c r="K259" s="18" t="str">
        <f t="shared" si="3"/>
        <v xml:space="preserve"> </v>
      </c>
      <c r="L259" s="34"/>
      <c r="M259" s="54"/>
      <c r="N259" s="37"/>
    </row>
    <row r="260" spans="1:14" ht="12.75" customHeight="1" x14ac:dyDescent="0.3">
      <c r="A260" s="27"/>
      <c r="B260" s="41"/>
      <c r="C260" s="71"/>
      <c r="D260" s="28"/>
      <c r="E260" s="29"/>
      <c r="F260" s="56"/>
      <c r="G260" s="39"/>
      <c r="H260" s="51"/>
      <c r="I260" s="45"/>
      <c r="J260" s="17"/>
      <c r="K260" s="18" t="str">
        <f t="shared" si="3"/>
        <v xml:space="preserve"> </v>
      </c>
      <c r="L260" s="34"/>
      <c r="M260" s="54"/>
      <c r="N260" s="37"/>
    </row>
    <row r="261" spans="1:14" ht="12.75" customHeight="1" x14ac:dyDescent="0.3">
      <c r="A261" s="27"/>
      <c r="B261" s="41"/>
      <c r="C261" s="71"/>
      <c r="D261" s="28"/>
      <c r="E261" s="29"/>
      <c r="F261" s="56"/>
      <c r="G261" s="39"/>
      <c r="H261" s="51"/>
      <c r="I261" s="45"/>
      <c r="J261" s="17"/>
      <c r="K261" s="18" t="str">
        <f t="shared" si="3"/>
        <v xml:space="preserve"> </v>
      </c>
      <c r="L261" s="34"/>
      <c r="M261" s="54"/>
      <c r="N261" s="37"/>
    </row>
    <row r="262" spans="1:14" ht="12.75" customHeight="1" x14ac:dyDescent="0.3">
      <c r="A262" s="26"/>
      <c r="B262" s="41"/>
      <c r="C262" s="71"/>
      <c r="D262" s="28"/>
      <c r="E262" s="29"/>
      <c r="F262" s="56"/>
      <c r="G262" s="39"/>
      <c r="H262" s="51"/>
      <c r="I262" s="45"/>
      <c r="J262" s="17"/>
      <c r="K262" s="18" t="str">
        <f t="shared" si="3"/>
        <v xml:space="preserve"> </v>
      </c>
      <c r="L262" s="34"/>
      <c r="M262" s="54"/>
      <c r="N262" s="37"/>
    </row>
    <row r="263" spans="1:14" ht="12.75" customHeight="1" x14ac:dyDescent="0.3">
      <c r="A263" s="27"/>
      <c r="B263" s="41"/>
      <c r="C263" s="71"/>
      <c r="D263" s="28"/>
      <c r="E263" s="29"/>
      <c r="F263" s="56"/>
      <c r="G263" s="39"/>
      <c r="H263" s="51"/>
      <c r="I263" s="45"/>
      <c r="J263" s="17"/>
      <c r="K263" s="18" t="str">
        <f t="shared" ref="K263:K326" si="4">IF(I263,IF(ISNUMBER(J263),J263*I263," ")," ")</f>
        <v xml:space="preserve"> </v>
      </c>
      <c r="L263" s="34"/>
      <c r="M263" s="54"/>
      <c r="N263" s="37"/>
    </row>
    <row r="264" spans="1:14" ht="12.75" customHeight="1" x14ac:dyDescent="0.3">
      <c r="A264" s="27"/>
      <c r="B264" s="41"/>
      <c r="C264" s="71"/>
      <c r="D264" s="28"/>
      <c r="E264" s="29"/>
      <c r="F264" s="56"/>
      <c r="G264" s="39"/>
      <c r="H264" s="51"/>
      <c r="I264" s="45"/>
      <c r="J264" s="17"/>
      <c r="K264" s="18" t="str">
        <f t="shared" si="4"/>
        <v xml:space="preserve"> </v>
      </c>
      <c r="L264" s="34"/>
      <c r="M264" s="54"/>
      <c r="N264" s="37"/>
    </row>
    <row r="265" spans="1:14" ht="12.75" customHeight="1" x14ac:dyDescent="0.3">
      <c r="A265" s="27"/>
      <c r="B265" s="41"/>
      <c r="C265" s="71"/>
      <c r="D265" s="28"/>
      <c r="E265" s="29"/>
      <c r="F265" s="56"/>
      <c r="G265" s="39"/>
      <c r="H265" s="51"/>
      <c r="I265" s="45"/>
      <c r="J265" s="17"/>
      <c r="K265" s="18" t="str">
        <f t="shared" si="4"/>
        <v xml:space="preserve"> </v>
      </c>
      <c r="L265" s="34"/>
      <c r="M265" s="54"/>
      <c r="N265" s="37"/>
    </row>
    <row r="266" spans="1:14" x14ac:dyDescent="0.3">
      <c r="A266" s="27"/>
      <c r="B266" s="41"/>
      <c r="C266" s="71"/>
      <c r="D266" s="28"/>
      <c r="E266" s="29"/>
      <c r="F266" s="56"/>
      <c r="G266" s="39"/>
      <c r="H266" s="51"/>
      <c r="I266" s="45"/>
      <c r="J266" s="17"/>
      <c r="K266" s="18" t="str">
        <f t="shared" si="4"/>
        <v xml:space="preserve"> </v>
      </c>
      <c r="L266" s="34"/>
      <c r="M266" s="54"/>
      <c r="N266" s="37"/>
    </row>
    <row r="267" spans="1:14" x14ac:dyDescent="0.3">
      <c r="A267" s="27"/>
      <c r="B267" s="41"/>
      <c r="C267" s="71"/>
      <c r="D267" s="28"/>
      <c r="E267" s="29"/>
      <c r="F267" s="56"/>
      <c r="G267" s="39"/>
      <c r="H267" s="51"/>
      <c r="I267" s="45"/>
      <c r="J267" s="17"/>
      <c r="K267" s="18" t="str">
        <f t="shared" si="4"/>
        <v xml:space="preserve"> </v>
      </c>
      <c r="L267" s="34"/>
      <c r="M267" s="54"/>
      <c r="N267" s="37"/>
    </row>
    <row r="268" spans="1:14" x14ac:dyDescent="0.3">
      <c r="A268" s="27"/>
      <c r="B268" s="41"/>
      <c r="C268" s="71"/>
      <c r="D268" s="28"/>
      <c r="E268" s="29"/>
      <c r="F268" s="56"/>
      <c r="G268" s="39"/>
      <c r="H268" s="51"/>
      <c r="I268" s="45"/>
      <c r="J268" s="17"/>
      <c r="K268" s="18" t="str">
        <f t="shared" si="4"/>
        <v xml:space="preserve"> </v>
      </c>
      <c r="L268" s="34"/>
      <c r="M268" s="54"/>
      <c r="N268" s="37"/>
    </row>
    <row r="269" spans="1:14" x14ac:dyDescent="0.3">
      <c r="A269" s="27"/>
      <c r="B269" s="41"/>
      <c r="C269" s="71"/>
      <c r="D269" s="28"/>
      <c r="E269" s="29"/>
      <c r="F269" s="56"/>
      <c r="G269" s="39"/>
      <c r="H269" s="51"/>
      <c r="I269" s="45"/>
      <c r="J269" s="17"/>
      <c r="K269" s="18" t="str">
        <f t="shared" si="4"/>
        <v xml:space="preserve"> </v>
      </c>
      <c r="L269" s="34"/>
      <c r="M269" s="54"/>
      <c r="N269" s="37"/>
    </row>
    <row r="270" spans="1:14" x14ac:dyDescent="0.3">
      <c r="A270" s="27"/>
      <c r="B270" s="41"/>
      <c r="C270" s="71"/>
      <c r="D270" s="28"/>
      <c r="E270" s="29"/>
      <c r="F270" s="56"/>
      <c r="G270" s="39"/>
      <c r="H270" s="51"/>
      <c r="I270" s="45"/>
      <c r="J270" s="17"/>
      <c r="K270" s="18" t="str">
        <f t="shared" si="4"/>
        <v xml:space="preserve"> </v>
      </c>
      <c r="L270" s="34"/>
      <c r="M270" s="54"/>
      <c r="N270" s="37"/>
    </row>
    <row r="271" spans="1:14" x14ac:dyDescent="0.3">
      <c r="A271" s="27"/>
      <c r="B271" s="41"/>
      <c r="C271" s="71"/>
      <c r="D271" s="28"/>
      <c r="E271" s="29"/>
      <c r="F271" s="56"/>
      <c r="G271" s="39"/>
      <c r="H271" s="51"/>
      <c r="I271" s="45"/>
      <c r="J271" s="17"/>
      <c r="K271" s="18" t="str">
        <f t="shared" si="4"/>
        <v xml:space="preserve"> </v>
      </c>
      <c r="L271" s="34"/>
      <c r="M271" s="54"/>
      <c r="N271" s="37"/>
    </row>
    <row r="272" spans="1:14" x14ac:dyDescent="0.3">
      <c r="A272" s="27"/>
      <c r="B272" s="41"/>
      <c r="C272" s="71"/>
      <c r="D272" s="28"/>
      <c r="E272" s="29"/>
      <c r="F272" s="56"/>
      <c r="G272" s="39"/>
      <c r="H272" s="51"/>
      <c r="I272" s="45"/>
      <c r="J272" s="17"/>
      <c r="K272" s="18" t="str">
        <f t="shared" si="4"/>
        <v xml:space="preserve"> </v>
      </c>
      <c r="L272" s="34"/>
      <c r="M272" s="54"/>
      <c r="N272" s="37"/>
    </row>
    <row r="273" spans="1:14" x14ac:dyDescent="0.3">
      <c r="A273" s="27"/>
      <c r="B273" s="41"/>
      <c r="C273" s="71"/>
      <c r="D273" s="28"/>
      <c r="E273" s="29"/>
      <c r="F273" s="56"/>
      <c r="G273" s="39"/>
      <c r="H273" s="51"/>
      <c r="I273" s="45"/>
      <c r="J273" s="17"/>
      <c r="K273" s="18" t="str">
        <f t="shared" si="4"/>
        <v xml:space="preserve"> </v>
      </c>
      <c r="L273" s="34"/>
      <c r="M273" s="54"/>
      <c r="N273" s="37"/>
    </row>
    <row r="274" spans="1:14" x14ac:dyDescent="0.3">
      <c r="A274" s="27"/>
      <c r="B274" s="41"/>
      <c r="C274" s="71"/>
      <c r="D274" s="28"/>
      <c r="E274" s="29"/>
      <c r="F274" s="56"/>
      <c r="G274" s="39"/>
      <c r="H274" s="51"/>
      <c r="I274" s="45"/>
      <c r="J274" s="17"/>
      <c r="K274" s="18" t="str">
        <f t="shared" si="4"/>
        <v xml:space="preserve"> </v>
      </c>
      <c r="L274" s="34"/>
      <c r="M274" s="54"/>
      <c r="N274" s="37"/>
    </row>
    <row r="275" spans="1:14" x14ac:dyDescent="0.3">
      <c r="A275" s="27"/>
      <c r="B275" s="41"/>
      <c r="C275" s="71"/>
      <c r="D275" s="28"/>
      <c r="E275" s="29"/>
      <c r="F275" s="56"/>
      <c r="G275" s="39"/>
      <c r="H275" s="51"/>
      <c r="I275" s="45"/>
      <c r="J275" s="17"/>
      <c r="K275" s="18" t="str">
        <f t="shared" si="4"/>
        <v xml:space="preserve"> </v>
      </c>
      <c r="L275" s="34"/>
      <c r="M275" s="54"/>
      <c r="N275" s="37"/>
    </row>
    <row r="276" spans="1:14" x14ac:dyDescent="0.3">
      <c r="A276" s="27"/>
      <c r="B276" s="41"/>
      <c r="C276" s="71"/>
      <c r="D276" s="28"/>
      <c r="E276" s="29"/>
      <c r="F276" s="56"/>
      <c r="G276" s="39"/>
      <c r="H276" s="51"/>
      <c r="I276" s="45"/>
      <c r="J276" s="17"/>
      <c r="K276" s="18" t="str">
        <f t="shared" si="4"/>
        <v xml:space="preserve"> </v>
      </c>
      <c r="L276" s="34"/>
      <c r="M276" s="54"/>
      <c r="N276" s="37"/>
    </row>
    <row r="277" spans="1:14" x14ac:dyDescent="0.3">
      <c r="A277" s="27"/>
      <c r="B277" s="41"/>
      <c r="C277" s="71"/>
      <c r="D277" s="28"/>
      <c r="E277" s="29"/>
      <c r="F277" s="56"/>
      <c r="G277" s="39"/>
      <c r="H277" s="51"/>
      <c r="I277" s="45"/>
      <c r="J277" s="17"/>
      <c r="K277" s="18" t="str">
        <f t="shared" si="4"/>
        <v xml:space="preserve"> </v>
      </c>
      <c r="L277" s="34"/>
      <c r="M277" s="54"/>
      <c r="N277" s="37"/>
    </row>
    <row r="278" spans="1:14" x14ac:dyDescent="0.3">
      <c r="A278" s="27"/>
      <c r="B278" s="41"/>
      <c r="C278" s="71"/>
      <c r="D278" s="28"/>
      <c r="E278" s="29"/>
      <c r="F278" s="56"/>
      <c r="G278" s="39"/>
      <c r="H278" s="51"/>
      <c r="I278" s="45"/>
      <c r="J278" s="17"/>
      <c r="K278" s="18" t="str">
        <f t="shared" si="4"/>
        <v xml:space="preserve"> </v>
      </c>
      <c r="L278" s="34"/>
      <c r="M278" s="54"/>
      <c r="N278" s="37"/>
    </row>
    <row r="279" spans="1:14" x14ac:dyDescent="0.3">
      <c r="A279" s="27"/>
      <c r="B279" s="41"/>
      <c r="C279" s="71"/>
      <c r="D279" s="28"/>
      <c r="E279" s="29"/>
      <c r="F279" s="56"/>
      <c r="G279" s="39"/>
      <c r="H279" s="51"/>
      <c r="I279" s="45"/>
      <c r="J279" s="17"/>
      <c r="K279" s="18" t="str">
        <f t="shared" si="4"/>
        <v xml:space="preserve"> </v>
      </c>
      <c r="L279" s="34"/>
      <c r="M279" s="54"/>
      <c r="N279" s="37"/>
    </row>
    <row r="280" spans="1:14" x14ac:dyDescent="0.3">
      <c r="A280" s="27"/>
      <c r="B280" s="41"/>
      <c r="C280" s="71"/>
      <c r="D280" s="28"/>
      <c r="E280" s="29"/>
      <c r="F280" s="56"/>
      <c r="G280" s="39"/>
      <c r="H280" s="51"/>
      <c r="I280" s="45"/>
      <c r="J280" s="17"/>
      <c r="K280" s="18" t="str">
        <f t="shared" si="4"/>
        <v xml:space="preserve"> </v>
      </c>
      <c r="L280" s="34"/>
      <c r="M280" s="54"/>
      <c r="N280" s="37"/>
    </row>
    <row r="281" spans="1:14" x14ac:dyDescent="0.3">
      <c r="A281" s="27"/>
      <c r="B281" s="41"/>
      <c r="C281" s="71"/>
      <c r="D281" s="28"/>
      <c r="E281" s="29"/>
      <c r="F281" s="56"/>
      <c r="G281" s="39"/>
      <c r="H281" s="51"/>
      <c r="I281" s="45"/>
      <c r="J281" s="17"/>
      <c r="K281" s="18" t="str">
        <f t="shared" si="4"/>
        <v xml:space="preserve"> </v>
      </c>
      <c r="L281" s="34"/>
      <c r="M281" s="54"/>
      <c r="N281" s="37"/>
    </row>
    <row r="282" spans="1:14" x14ac:dyDescent="0.3">
      <c r="A282" s="27"/>
      <c r="B282" s="41"/>
      <c r="C282" s="71"/>
      <c r="D282" s="28"/>
      <c r="E282" s="29"/>
      <c r="F282" s="56"/>
      <c r="G282" s="39"/>
      <c r="H282" s="51"/>
      <c r="I282" s="45"/>
      <c r="J282" s="17"/>
      <c r="K282" s="18" t="str">
        <f t="shared" si="4"/>
        <v xml:space="preserve"> </v>
      </c>
      <c r="L282" s="34"/>
      <c r="M282" s="54"/>
      <c r="N282" s="37"/>
    </row>
    <row r="283" spans="1:14" x14ac:dyDescent="0.3">
      <c r="A283" s="27"/>
      <c r="B283" s="41"/>
      <c r="C283" s="71"/>
      <c r="D283" s="28"/>
      <c r="E283" s="29"/>
      <c r="F283" s="56"/>
      <c r="G283" s="39"/>
      <c r="H283" s="51"/>
      <c r="I283" s="45"/>
      <c r="J283" s="17"/>
      <c r="K283" s="18" t="str">
        <f t="shared" si="4"/>
        <v xml:space="preserve"> </v>
      </c>
      <c r="L283" s="34"/>
      <c r="M283" s="54"/>
      <c r="N283" s="37"/>
    </row>
    <row r="284" spans="1:14" x14ac:dyDescent="0.3">
      <c r="A284" s="26"/>
      <c r="B284" s="41"/>
      <c r="C284" s="71"/>
      <c r="D284" s="28"/>
      <c r="E284" s="29"/>
      <c r="F284" s="56"/>
      <c r="G284" s="39"/>
      <c r="H284" s="51"/>
      <c r="I284" s="45"/>
      <c r="J284" s="17"/>
      <c r="K284" s="18" t="str">
        <f t="shared" si="4"/>
        <v xml:space="preserve"> </v>
      </c>
      <c r="L284" s="34"/>
      <c r="M284" s="54"/>
      <c r="N284" s="37"/>
    </row>
    <row r="285" spans="1:14" x14ac:dyDescent="0.3">
      <c r="A285" s="27"/>
      <c r="B285" s="41"/>
      <c r="C285" s="71"/>
      <c r="D285" s="28"/>
      <c r="E285" s="29"/>
      <c r="F285" s="56"/>
      <c r="G285" s="39"/>
      <c r="H285" s="51"/>
      <c r="I285" s="45"/>
      <c r="J285" s="17"/>
      <c r="K285" s="18" t="str">
        <f t="shared" si="4"/>
        <v xml:space="preserve"> </v>
      </c>
      <c r="L285" s="34"/>
      <c r="M285" s="54"/>
      <c r="N285" s="37"/>
    </row>
    <row r="286" spans="1:14" x14ac:dyDescent="0.3">
      <c r="A286" s="27"/>
      <c r="B286" s="41"/>
      <c r="C286" s="71"/>
      <c r="D286" s="28"/>
      <c r="E286" s="29"/>
      <c r="F286" s="56"/>
      <c r="G286" s="39"/>
      <c r="H286" s="51"/>
      <c r="I286" s="45"/>
      <c r="J286" s="17"/>
      <c r="K286" s="18" t="str">
        <f t="shared" si="4"/>
        <v xml:space="preserve"> </v>
      </c>
      <c r="L286" s="34"/>
      <c r="M286" s="54"/>
      <c r="N286" s="37"/>
    </row>
    <row r="287" spans="1:14" x14ac:dyDescent="0.3">
      <c r="A287" s="27"/>
      <c r="B287" s="41"/>
      <c r="C287" s="71"/>
      <c r="D287" s="28"/>
      <c r="E287" s="29"/>
      <c r="F287" s="56"/>
      <c r="G287" s="39"/>
      <c r="H287" s="51"/>
      <c r="I287" s="45"/>
      <c r="J287" s="17"/>
      <c r="K287" s="18" t="str">
        <f t="shared" si="4"/>
        <v xml:space="preserve"> </v>
      </c>
      <c r="L287" s="34"/>
      <c r="M287" s="54"/>
      <c r="N287" s="37"/>
    </row>
    <row r="288" spans="1:14" x14ac:dyDescent="0.3">
      <c r="A288" s="27"/>
      <c r="B288" s="41"/>
      <c r="C288" s="71"/>
      <c r="D288" s="28"/>
      <c r="E288" s="29"/>
      <c r="F288" s="56"/>
      <c r="G288" s="39"/>
      <c r="H288" s="51"/>
      <c r="I288" s="45"/>
      <c r="J288" s="17"/>
      <c r="K288" s="18" t="str">
        <f t="shared" si="4"/>
        <v xml:space="preserve"> </v>
      </c>
      <c r="L288" s="34"/>
      <c r="M288" s="54"/>
      <c r="N288" s="37"/>
    </row>
    <row r="289" spans="1:14" x14ac:dyDescent="0.3">
      <c r="A289" s="27"/>
      <c r="B289" s="41"/>
      <c r="C289" s="71"/>
      <c r="D289" s="28"/>
      <c r="E289" s="29"/>
      <c r="F289" s="56"/>
      <c r="G289" s="39"/>
      <c r="H289" s="51"/>
      <c r="I289" s="45"/>
      <c r="J289" s="17"/>
      <c r="K289" s="18" t="str">
        <f t="shared" si="4"/>
        <v xml:space="preserve"> </v>
      </c>
      <c r="L289" s="34"/>
      <c r="M289" s="54"/>
      <c r="N289" s="37"/>
    </row>
    <row r="290" spans="1:14" x14ac:dyDescent="0.3">
      <c r="A290" s="27"/>
      <c r="B290" s="41"/>
      <c r="C290" s="71"/>
      <c r="D290" s="28"/>
      <c r="E290" s="29"/>
      <c r="F290" s="56"/>
      <c r="G290" s="39"/>
      <c r="H290" s="51"/>
      <c r="I290" s="45"/>
      <c r="J290" s="17"/>
      <c r="K290" s="18" t="str">
        <f t="shared" si="4"/>
        <v xml:space="preserve"> </v>
      </c>
      <c r="L290" s="34"/>
      <c r="M290" s="54"/>
      <c r="N290" s="37"/>
    </row>
    <row r="291" spans="1:14" x14ac:dyDescent="0.3">
      <c r="A291" s="27"/>
      <c r="B291" s="41"/>
      <c r="C291" s="71"/>
      <c r="D291" s="28"/>
      <c r="E291" s="29"/>
      <c r="F291" s="56"/>
      <c r="G291" s="39"/>
      <c r="H291" s="51"/>
      <c r="I291" s="45"/>
      <c r="J291" s="17"/>
      <c r="K291" s="18" t="str">
        <f t="shared" si="4"/>
        <v xml:space="preserve"> </v>
      </c>
      <c r="L291" s="34"/>
      <c r="M291" s="54"/>
      <c r="N291" s="37"/>
    </row>
    <row r="292" spans="1:14" x14ac:dyDescent="0.3">
      <c r="A292" s="27"/>
      <c r="B292" s="41"/>
      <c r="C292" s="71"/>
      <c r="D292" s="28"/>
      <c r="E292" s="29"/>
      <c r="F292" s="56"/>
      <c r="G292" s="39"/>
      <c r="H292" s="51"/>
      <c r="I292" s="45"/>
      <c r="J292" s="17"/>
      <c r="K292" s="18" t="str">
        <f t="shared" si="4"/>
        <v xml:space="preserve"> </v>
      </c>
      <c r="L292" s="34"/>
      <c r="M292" s="54"/>
      <c r="N292" s="37"/>
    </row>
    <row r="293" spans="1:14" x14ac:dyDescent="0.3">
      <c r="A293" s="27"/>
      <c r="B293" s="41"/>
      <c r="C293" s="71"/>
      <c r="D293" s="28"/>
      <c r="E293" s="29"/>
      <c r="F293" s="56"/>
      <c r="G293" s="39"/>
      <c r="H293" s="51"/>
      <c r="I293" s="45"/>
      <c r="J293" s="17"/>
      <c r="K293" s="18" t="str">
        <f t="shared" si="4"/>
        <v xml:space="preserve"> </v>
      </c>
      <c r="L293" s="34"/>
      <c r="M293" s="54"/>
      <c r="N293" s="37"/>
    </row>
    <row r="294" spans="1:14" x14ac:dyDescent="0.3">
      <c r="A294" s="27"/>
      <c r="B294" s="41"/>
      <c r="C294" s="71"/>
      <c r="D294" s="28"/>
      <c r="E294" s="29"/>
      <c r="F294" s="56"/>
      <c r="G294" s="39"/>
      <c r="H294" s="51"/>
      <c r="I294" s="45"/>
      <c r="J294" s="17"/>
      <c r="K294" s="18" t="str">
        <f t="shared" si="4"/>
        <v xml:space="preserve"> </v>
      </c>
      <c r="L294" s="34"/>
      <c r="M294" s="54"/>
      <c r="N294" s="37"/>
    </row>
    <row r="295" spans="1:14" x14ac:dyDescent="0.3">
      <c r="A295" s="27"/>
      <c r="B295" s="41"/>
      <c r="C295" s="71"/>
      <c r="D295" s="28"/>
      <c r="E295" s="29"/>
      <c r="F295" s="56"/>
      <c r="G295" s="39"/>
      <c r="H295" s="51"/>
      <c r="I295" s="45"/>
      <c r="J295" s="17"/>
      <c r="K295" s="18" t="str">
        <f t="shared" si="4"/>
        <v xml:space="preserve"> </v>
      </c>
      <c r="L295" s="34"/>
      <c r="M295" s="54"/>
      <c r="N295" s="37"/>
    </row>
    <row r="296" spans="1:14" x14ac:dyDescent="0.3">
      <c r="A296" s="27"/>
      <c r="B296" s="41"/>
      <c r="C296" s="71"/>
      <c r="D296" s="28"/>
      <c r="E296" s="29"/>
      <c r="F296" s="56"/>
      <c r="G296" s="39"/>
      <c r="H296" s="51"/>
      <c r="I296" s="45"/>
      <c r="J296" s="17"/>
      <c r="K296" s="18" t="str">
        <f t="shared" si="4"/>
        <v xml:space="preserve"> </v>
      </c>
      <c r="L296" s="34"/>
      <c r="M296" s="54"/>
      <c r="N296" s="37"/>
    </row>
    <row r="297" spans="1:14" x14ac:dyDescent="0.3">
      <c r="A297" s="27"/>
      <c r="B297" s="41"/>
      <c r="C297" s="71"/>
      <c r="D297" s="28"/>
      <c r="E297" s="29"/>
      <c r="F297" s="56"/>
      <c r="G297" s="39"/>
      <c r="H297" s="51"/>
      <c r="I297" s="45"/>
      <c r="J297" s="17"/>
      <c r="K297" s="18" t="str">
        <f t="shared" si="4"/>
        <v xml:space="preserve"> </v>
      </c>
      <c r="L297" s="34"/>
      <c r="M297" s="54"/>
      <c r="N297" s="37"/>
    </row>
    <row r="298" spans="1:14" x14ac:dyDescent="0.3">
      <c r="A298" s="27"/>
      <c r="B298" s="41"/>
      <c r="C298" s="71"/>
      <c r="D298" s="28"/>
      <c r="E298" s="29"/>
      <c r="F298" s="56"/>
      <c r="G298" s="39"/>
      <c r="H298" s="51"/>
      <c r="I298" s="45"/>
      <c r="J298" s="17"/>
      <c r="K298" s="18" t="str">
        <f t="shared" si="4"/>
        <v xml:space="preserve"> </v>
      </c>
      <c r="L298" s="34"/>
      <c r="M298" s="54"/>
      <c r="N298" s="37"/>
    </row>
    <row r="299" spans="1:14" x14ac:dyDescent="0.3">
      <c r="A299" s="27"/>
      <c r="B299" s="41"/>
      <c r="C299" s="71"/>
      <c r="D299" s="28"/>
      <c r="E299" s="29"/>
      <c r="F299" s="56"/>
      <c r="G299" s="39"/>
      <c r="H299" s="51"/>
      <c r="I299" s="45"/>
      <c r="J299" s="17"/>
      <c r="K299" s="18" t="str">
        <f t="shared" si="4"/>
        <v xml:space="preserve"> </v>
      </c>
      <c r="L299" s="34"/>
      <c r="M299" s="54"/>
      <c r="N299" s="37"/>
    </row>
    <row r="300" spans="1:14" x14ac:dyDescent="0.3">
      <c r="A300" s="27"/>
      <c r="B300" s="41"/>
      <c r="C300" s="71"/>
      <c r="D300" s="28"/>
      <c r="E300" s="29"/>
      <c r="F300" s="56"/>
      <c r="G300" s="39"/>
      <c r="H300" s="51"/>
      <c r="I300" s="45"/>
      <c r="J300" s="17"/>
      <c r="K300" s="18" t="str">
        <f t="shared" si="4"/>
        <v xml:space="preserve"> </v>
      </c>
      <c r="L300" s="34"/>
      <c r="M300" s="54"/>
      <c r="N300" s="37"/>
    </row>
    <row r="301" spans="1:14" x14ac:dyDescent="0.3">
      <c r="A301" s="27"/>
      <c r="B301" s="41"/>
      <c r="C301" s="71"/>
      <c r="D301" s="28"/>
      <c r="E301" s="29"/>
      <c r="F301" s="56"/>
      <c r="G301" s="39"/>
      <c r="H301" s="51"/>
      <c r="I301" s="45"/>
      <c r="J301" s="17"/>
      <c r="K301" s="18" t="str">
        <f t="shared" si="4"/>
        <v xml:space="preserve"> </v>
      </c>
      <c r="L301" s="34"/>
      <c r="M301" s="54"/>
      <c r="N301" s="37"/>
    </row>
    <row r="302" spans="1:14" x14ac:dyDescent="0.3">
      <c r="A302" s="27"/>
      <c r="B302" s="41"/>
      <c r="C302" s="71"/>
      <c r="D302" s="28"/>
      <c r="E302" s="29"/>
      <c r="F302" s="56"/>
      <c r="G302" s="39"/>
      <c r="H302" s="51"/>
      <c r="I302" s="45"/>
      <c r="J302" s="17"/>
      <c r="K302" s="18" t="str">
        <f t="shared" si="4"/>
        <v xml:space="preserve"> </v>
      </c>
      <c r="L302" s="34"/>
      <c r="M302" s="54"/>
      <c r="N302" s="37"/>
    </row>
    <row r="303" spans="1:14" x14ac:dyDescent="0.3">
      <c r="A303" s="27"/>
      <c r="B303" s="41"/>
      <c r="C303" s="71"/>
      <c r="D303" s="28"/>
      <c r="E303" s="29"/>
      <c r="F303" s="56"/>
      <c r="G303" s="39"/>
      <c r="H303" s="51"/>
      <c r="I303" s="45"/>
      <c r="J303" s="17"/>
      <c r="K303" s="18" t="str">
        <f t="shared" si="4"/>
        <v xml:space="preserve"> </v>
      </c>
      <c r="L303" s="34"/>
      <c r="M303" s="54"/>
      <c r="N303" s="37"/>
    </row>
    <row r="304" spans="1:14" x14ac:dyDescent="0.3">
      <c r="A304" s="27"/>
      <c r="B304" s="41"/>
      <c r="C304" s="71"/>
      <c r="D304" s="28"/>
      <c r="E304" s="29"/>
      <c r="F304" s="56"/>
      <c r="G304" s="39"/>
      <c r="H304" s="51"/>
      <c r="I304" s="45"/>
      <c r="J304" s="17"/>
      <c r="K304" s="18" t="str">
        <f t="shared" si="4"/>
        <v xml:space="preserve"> </v>
      </c>
      <c r="L304" s="34"/>
      <c r="M304" s="54"/>
      <c r="N304" s="37"/>
    </row>
    <row r="305" spans="1:14" x14ac:dyDescent="0.3">
      <c r="A305" s="27"/>
      <c r="B305" s="41"/>
      <c r="C305" s="71"/>
      <c r="D305" s="28"/>
      <c r="E305" s="29"/>
      <c r="F305" s="56"/>
      <c r="G305" s="39"/>
      <c r="H305" s="51"/>
      <c r="I305" s="45"/>
      <c r="J305" s="17"/>
      <c r="K305" s="18" t="str">
        <f t="shared" si="4"/>
        <v xml:space="preserve"> </v>
      </c>
      <c r="L305" s="34"/>
      <c r="M305" s="54"/>
      <c r="N305" s="37"/>
    </row>
    <row r="306" spans="1:14" x14ac:dyDescent="0.3">
      <c r="A306" s="26"/>
      <c r="B306" s="41"/>
      <c r="C306" s="71"/>
      <c r="D306" s="28"/>
      <c r="E306" s="29"/>
      <c r="F306" s="56"/>
      <c r="G306" s="39"/>
      <c r="H306" s="51"/>
      <c r="I306" s="45"/>
      <c r="J306" s="17"/>
      <c r="K306" s="18" t="str">
        <f t="shared" si="4"/>
        <v xml:space="preserve"> </v>
      </c>
      <c r="L306" s="34"/>
      <c r="M306" s="54"/>
      <c r="N306" s="37"/>
    </row>
    <row r="307" spans="1:14" x14ac:dyDescent="0.3">
      <c r="A307" s="27"/>
      <c r="B307" s="41"/>
      <c r="C307" s="71"/>
      <c r="D307" s="28"/>
      <c r="E307" s="29"/>
      <c r="F307" s="56"/>
      <c r="G307" s="39"/>
      <c r="H307" s="51"/>
      <c r="I307" s="45"/>
      <c r="J307" s="17"/>
      <c r="K307" s="18" t="str">
        <f t="shared" si="4"/>
        <v xml:space="preserve"> </v>
      </c>
      <c r="L307" s="34"/>
      <c r="M307" s="54"/>
      <c r="N307" s="37"/>
    </row>
    <row r="308" spans="1:14" x14ac:dyDescent="0.3">
      <c r="A308" s="27"/>
      <c r="B308" s="41"/>
      <c r="C308" s="71"/>
      <c r="D308" s="28"/>
      <c r="E308" s="29"/>
      <c r="F308" s="56"/>
      <c r="G308" s="39"/>
      <c r="H308" s="51"/>
      <c r="I308" s="45"/>
      <c r="J308" s="17"/>
      <c r="K308" s="18" t="str">
        <f t="shared" si="4"/>
        <v xml:space="preserve"> </v>
      </c>
      <c r="L308" s="34"/>
      <c r="M308" s="54"/>
      <c r="N308" s="37"/>
    </row>
    <row r="309" spans="1:14" x14ac:dyDescent="0.3">
      <c r="A309" s="27"/>
      <c r="B309" s="41"/>
      <c r="C309" s="71"/>
      <c r="D309" s="28"/>
      <c r="E309" s="29"/>
      <c r="F309" s="56"/>
      <c r="G309" s="39"/>
      <c r="H309" s="51"/>
      <c r="I309" s="45"/>
      <c r="J309" s="17"/>
      <c r="K309" s="18" t="str">
        <f t="shared" si="4"/>
        <v xml:space="preserve"> </v>
      </c>
      <c r="L309" s="34"/>
      <c r="M309" s="54"/>
      <c r="N309" s="37"/>
    </row>
    <row r="310" spans="1:14" x14ac:dyDescent="0.3">
      <c r="A310" s="27"/>
      <c r="B310" s="41"/>
      <c r="C310" s="71"/>
      <c r="D310" s="28"/>
      <c r="E310" s="29"/>
      <c r="F310" s="56"/>
      <c r="G310" s="39"/>
      <c r="H310" s="51"/>
      <c r="I310" s="45"/>
      <c r="J310" s="17"/>
      <c r="K310" s="18" t="str">
        <f t="shared" si="4"/>
        <v xml:space="preserve"> </v>
      </c>
      <c r="L310" s="34"/>
      <c r="M310" s="54"/>
      <c r="N310" s="37"/>
    </row>
    <row r="311" spans="1:14" x14ac:dyDescent="0.3">
      <c r="A311" s="27"/>
      <c r="B311" s="41"/>
      <c r="C311" s="71"/>
      <c r="D311" s="28"/>
      <c r="E311" s="29"/>
      <c r="F311" s="56"/>
      <c r="G311" s="39"/>
      <c r="H311" s="51"/>
      <c r="I311" s="45"/>
      <c r="J311" s="17"/>
      <c r="K311" s="18" t="str">
        <f t="shared" si="4"/>
        <v xml:space="preserve"> </v>
      </c>
      <c r="L311" s="34"/>
      <c r="M311" s="54"/>
      <c r="N311" s="37"/>
    </row>
    <row r="312" spans="1:14" x14ac:dyDescent="0.3">
      <c r="A312" s="27"/>
      <c r="B312" s="41"/>
      <c r="C312" s="71"/>
      <c r="D312" s="28"/>
      <c r="E312" s="29"/>
      <c r="F312" s="56"/>
      <c r="G312" s="39"/>
      <c r="H312" s="51"/>
      <c r="I312" s="45"/>
      <c r="J312" s="17"/>
      <c r="K312" s="18" t="str">
        <f t="shared" si="4"/>
        <v xml:space="preserve"> </v>
      </c>
      <c r="L312" s="34"/>
      <c r="M312" s="54"/>
      <c r="N312" s="37"/>
    </row>
    <row r="313" spans="1:14" x14ac:dyDescent="0.3">
      <c r="A313" s="27"/>
      <c r="B313" s="41"/>
      <c r="C313" s="71"/>
      <c r="D313" s="28"/>
      <c r="E313" s="29"/>
      <c r="F313" s="56"/>
      <c r="G313" s="39"/>
      <c r="H313" s="51"/>
      <c r="I313" s="45"/>
      <c r="J313" s="17"/>
      <c r="K313" s="18" t="str">
        <f t="shared" si="4"/>
        <v xml:space="preserve"> </v>
      </c>
      <c r="L313" s="34"/>
      <c r="M313" s="54"/>
      <c r="N313" s="37"/>
    </row>
    <row r="314" spans="1:14" x14ac:dyDescent="0.3">
      <c r="A314" s="27"/>
      <c r="B314" s="41"/>
      <c r="C314" s="71"/>
      <c r="D314" s="28"/>
      <c r="E314" s="29"/>
      <c r="F314" s="56"/>
      <c r="G314" s="39"/>
      <c r="H314" s="51"/>
      <c r="I314" s="45"/>
      <c r="J314" s="17"/>
      <c r="K314" s="18" t="str">
        <f t="shared" si="4"/>
        <v xml:space="preserve"> </v>
      </c>
      <c r="L314" s="34"/>
      <c r="M314" s="54"/>
      <c r="N314" s="37"/>
    </row>
    <row r="315" spans="1:14" x14ac:dyDescent="0.3">
      <c r="A315" s="27"/>
      <c r="B315" s="41"/>
      <c r="C315" s="71"/>
      <c r="D315" s="28"/>
      <c r="E315" s="29"/>
      <c r="F315" s="56"/>
      <c r="G315" s="39"/>
      <c r="H315" s="51"/>
      <c r="I315" s="45"/>
      <c r="J315" s="17"/>
      <c r="K315" s="18" t="str">
        <f t="shared" si="4"/>
        <v xml:space="preserve"> </v>
      </c>
      <c r="L315" s="34"/>
      <c r="M315" s="54"/>
      <c r="N315" s="37"/>
    </row>
    <row r="316" spans="1:14" x14ac:dyDescent="0.3">
      <c r="A316" s="27"/>
      <c r="B316" s="41"/>
      <c r="C316" s="71"/>
      <c r="D316" s="28"/>
      <c r="E316" s="29"/>
      <c r="F316" s="56"/>
      <c r="G316" s="39"/>
      <c r="H316" s="51"/>
      <c r="I316" s="45"/>
      <c r="J316" s="17"/>
      <c r="K316" s="18" t="str">
        <f t="shared" si="4"/>
        <v xml:space="preserve"> </v>
      </c>
      <c r="L316" s="34"/>
      <c r="M316" s="54"/>
      <c r="N316" s="37"/>
    </row>
    <row r="317" spans="1:14" x14ac:dyDescent="0.3">
      <c r="A317" s="27"/>
      <c r="B317" s="41"/>
      <c r="C317" s="71"/>
      <c r="D317" s="28"/>
      <c r="E317" s="29"/>
      <c r="F317" s="56"/>
      <c r="G317" s="39"/>
      <c r="H317" s="51"/>
      <c r="I317" s="45"/>
      <c r="J317" s="17"/>
      <c r="K317" s="18" t="str">
        <f t="shared" si="4"/>
        <v xml:space="preserve"> </v>
      </c>
      <c r="L317" s="34"/>
      <c r="M317" s="54"/>
      <c r="N317" s="37"/>
    </row>
    <row r="318" spans="1:14" x14ac:dyDescent="0.3">
      <c r="A318" s="27"/>
      <c r="B318" s="41"/>
      <c r="C318" s="71"/>
      <c r="D318" s="28"/>
      <c r="E318" s="29"/>
      <c r="F318" s="56"/>
      <c r="G318" s="39"/>
      <c r="H318" s="51"/>
      <c r="I318" s="45"/>
      <c r="J318" s="17"/>
      <c r="K318" s="18" t="str">
        <f t="shared" si="4"/>
        <v xml:space="preserve"> </v>
      </c>
      <c r="L318" s="34"/>
      <c r="M318" s="54"/>
      <c r="N318" s="37"/>
    </row>
    <row r="319" spans="1:14" x14ac:dyDescent="0.3">
      <c r="A319" s="27"/>
      <c r="B319" s="41"/>
      <c r="C319" s="71"/>
      <c r="D319" s="28"/>
      <c r="E319" s="29"/>
      <c r="F319" s="56"/>
      <c r="G319" s="39"/>
      <c r="H319" s="51"/>
      <c r="I319" s="45"/>
      <c r="J319" s="17"/>
      <c r="K319" s="18" t="str">
        <f t="shared" si="4"/>
        <v xml:space="preserve"> </v>
      </c>
      <c r="L319" s="34"/>
      <c r="M319" s="54"/>
      <c r="N319" s="37"/>
    </row>
    <row r="320" spans="1:14" x14ac:dyDescent="0.3">
      <c r="A320" s="27"/>
      <c r="B320" s="41"/>
      <c r="C320" s="71"/>
      <c r="D320" s="28"/>
      <c r="E320" s="29"/>
      <c r="F320" s="56"/>
      <c r="G320" s="39"/>
      <c r="H320" s="51"/>
      <c r="I320" s="45"/>
      <c r="J320" s="17"/>
      <c r="K320" s="18" t="str">
        <f t="shared" si="4"/>
        <v xml:space="preserve"> </v>
      </c>
      <c r="L320" s="34"/>
      <c r="M320" s="54"/>
      <c r="N320" s="37"/>
    </row>
    <row r="321" spans="1:14" x14ac:dyDescent="0.3">
      <c r="A321" s="27"/>
      <c r="B321" s="41"/>
      <c r="C321" s="71"/>
      <c r="D321" s="28"/>
      <c r="E321" s="29"/>
      <c r="F321" s="56"/>
      <c r="G321" s="39"/>
      <c r="H321" s="51"/>
      <c r="I321" s="45"/>
      <c r="J321" s="17"/>
      <c r="K321" s="18" t="str">
        <f t="shared" si="4"/>
        <v xml:space="preserve"> </v>
      </c>
      <c r="L321" s="34"/>
      <c r="M321" s="54"/>
      <c r="N321" s="37"/>
    </row>
    <row r="322" spans="1:14" x14ac:dyDescent="0.3">
      <c r="A322" s="27"/>
      <c r="B322" s="41"/>
      <c r="C322" s="71"/>
      <c r="D322" s="28"/>
      <c r="E322" s="29"/>
      <c r="F322" s="56"/>
      <c r="G322" s="39"/>
      <c r="H322" s="51"/>
      <c r="I322" s="45"/>
      <c r="J322" s="17"/>
      <c r="K322" s="18" t="str">
        <f t="shared" si="4"/>
        <v xml:space="preserve"> </v>
      </c>
      <c r="L322" s="34"/>
      <c r="M322" s="54"/>
      <c r="N322" s="37"/>
    </row>
    <row r="323" spans="1:14" x14ac:dyDescent="0.3">
      <c r="A323" s="27"/>
      <c r="B323" s="41"/>
      <c r="C323" s="71"/>
      <c r="D323" s="28"/>
      <c r="E323" s="29"/>
      <c r="F323" s="56"/>
      <c r="G323" s="39"/>
      <c r="H323" s="51"/>
      <c r="I323" s="45"/>
      <c r="J323" s="17"/>
      <c r="K323" s="18" t="str">
        <f t="shared" si="4"/>
        <v xml:space="preserve"> </v>
      </c>
      <c r="L323" s="34"/>
      <c r="M323" s="54"/>
      <c r="N323" s="37"/>
    </row>
    <row r="324" spans="1:14" x14ac:dyDescent="0.3">
      <c r="A324" s="27"/>
      <c r="B324" s="41"/>
      <c r="C324" s="71"/>
      <c r="D324" s="28"/>
      <c r="E324" s="29"/>
      <c r="F324" s="56"/>
      <c r="G324" s="39"/>
      <c r="H324" s="51"/>
      <c r="I324" s="45"/>
      <c r="J324" s="17"/>
      <c r="K324" s="18" t="str">
        <f t="shared" si="4"/>
        <v xml:space="preserve"> </v>
      </c>
      <c r="L324" s="34"/>
      <c r="M324" s="54"/>
      <c r="N324" s="37"/>
    </row>
    <row r="325" spans="1:14" x14ac:dyDescent="0.3">
      <c r="A325" s="27"/>
      <c r="B325" s="41"/>
      <c r="C325" s="71"/>
      <c r="D325" s="28"/>
      <c r="E325" s="29"/>
      <c r="F325" s="56"/>
      <c r="G325" s="39"/>
      <c r="H325" s="51"/>
      <c r="I325" s="45"/>
      <c r="J325" s="17"/>
      <c r="K325" s="18" t="str">
        <f t="shared" si="4"/>
        <v xml:space="preserve"> </v>
      </c>
      <c r="L325" s="34"/>
      <c r="M325" s="54"/>
      <c r="N325" s="37"/>
    </row>
    <row r="326" spans="1:14" x14ac:dyDescent="0.3">
      <c r="A326" s="27"/>
      <c r="B326" s="41"/>
      <c r="C326" s="71"/>
      <c r="D326" s="28"/>
      <c r="E326" s="29"/>
      <c r="F326" s="56"/>
      <c r="G326" s="39"/>
      <c r="H326" s="51"/>
      <c r="I326" s="45"/>
      <c r="J326" s="17"/>
      <c r="K326" s="18" t="str">
        <f t="shared" si="4"/>
        <v xml:space="preserve"> </v>
      </c>
      <c r="L326" s="34"/>
      <c r="M326" s="54"/>
      <c r="N326" s="37"/>
    </row>
    <row r="327" spans="1:14" x14ac:dyDescent="0.3">
      <c r="A327" s="27"/>
      <c r="B327" s="41"/>
      <c r="C327" s="71"/>
      <c r="D327" s="28"/>
      <c r="E327" s="29"/>
      <c r="F327" s="56"/>
      <c r="G327" s="39"/>
      <c r="H327" s="51"/>
      <c r="I327" s="45"/>
      <c r="J327" s="17"/>
      <c r="K327" s="18" t="str">
        <f t="shared" ref="K327:K390" si="5">IF(I327,IF(ISNUMBER(J327),J327*I327," ")," ")</f>
        <v xml:space="preserve"> </v>
      </c>
      <c r="L327" s="34"/>
      <c r="M327" s="54"/>
      <c r="N327" s="37"/>
    </row>
    <row r="328" spans="1:14" x14ac:dyDescent="0.3">
      <c r="A328" s="26"/>
      <c r="B328" s="41"/>
      <c r="C328" s="71"/>
      <c r="D328" s="28"/>
      <c r="E328" s="29"/>
      <c r="F328" s="56"/>
      <c r="G328" s="39"/>
      <c r="H328" s="51"/>
      <c r="I328" s="45"/>
      <c r="J328" s="17"/>
      <c r="K328" s="18" t="str">
        <f t="shared" si="5"/>
        <v xml:space="preserve"> </v>
      </c>
      <c r="L328" s="34"/>
      <c r="M328" s="54"/>
      <c r="N328" s="37"/>
    </row>
    <row r="329" spans="1:14" x14ac:dyDescent="0.3">
      <c r="A329" s="27"/>
      <c r="B329" s="41"/>
      <c r="C329" s="71"/>
      <c r="D329" s="28"/>
      <c r="E329" s="29"/>
      <c r="F329" s="56"/>
      <c r="G329" s="39"/>
      <c r="H329" s="51"/>
      <c r="I329" s="45"/>
      <c r="J329" s="17"/>
      <c r="K329" s="18" t="str">
        <f t="shared" si="5"/>
        <v xml:space="preserve"> </v>
      </c>
      <c r="L329" s="34"/>
      <c r="M329" s="54"/>
      <c r="N329" s="37"/>
    </row>
    <row r="330" spans="1:14" x14ac:dyDescent="0.3">
      <c r="A330" s="27"/>
      <c r="B330" s="41"/>
      <c r="C330" s="71"/>
      <c r="D330" s="28"/>
      <c r="E330" s="29"/>
      <c r="F330" s="56"/>
      <c r="G330" s="39"/>
      <c r="H330" s="51"/>
      <c r="I330" s="45"/>
      <c r="J330" s="17"/>
      <c r="K330" s="18" t="str">
        <f t="shared" si="5"/>
        <v xml:space="preserve"> </v>
      </c>
      <c r="L330" s="34"/>
      <c r="M330" s="54"/>
      <c r="N330" s="37"/>
    </row>
    <row r="331" spans="1:14" x14ac:dyDescent="0.3">
      <c r="A331" s="27"/>
      <c r="B331" s="41"/>
      <c r="C331" s="71"/>
      <c r="D331" s="28"/>
      <c r="E331" s="29"/>
      <c r="F331" s="56"/>
      <c r="G331" s="39"/>
      <c r="H331" s="51"/>
      <c r="I331" s="45"/>
      <c r="J331" s="17"/>
      <c r="K331" s="18" t="str">
        <f t="shared" si="5"/>
        <v xml:space="preserve"> </v>
      </c>
      <c r="L331" s="34"/>
      <c r="M331" s="54"/>
      <c r="N331" s="37"/>
    </row>
    <row r="332" spans="1:14" x14ac:dyDescent="0.3">
      <c r="A332" s="27"/>
      <c r="B332" s="41"/>
      <c r="C332" s="71"/>
      <c r="D332" s="28"/>
      <c r="E332" s="29"/>
      <c r="F332" s="56"/>
      <c r="G332" s="39"/>
      <c r="H332" s="51"/>
      <c r="I332" s="45"/>
      <c r="J332" s="17"/>
      <c r="K332" s="18" t="str">
        <f t="shared" si="5"/>
        <v xml:space="preserve"> </v>
      </c>
      <c r="L332" s="34"/>
      <c r="M332" s="54"/>
      <c r="N332" s="37"/>
    </row>
    <row r="333" spans="1:14" x14ac:dyDescent="0.3">
      <c r="A333" s="27"/>
      <c r="B333" s="41"/>
      <c r="C333" s="71"/>
      <c r="D333" s="28"/>
      <c r="E333" s="29"/>
      <c r="F333" s="56"/>
      <c r="G333" s="39"/>
      <c r="H333" s="51"/>
      <c r="I333" s="45"/>
      <c r="J333" s="17"/>
      <c r="K333" s="18" t="str">
        <f t="shared" si="5"/>
        <v xml:space="preserve"> </v>
      </c>
      <c r="L333" s="34"/>
      <c r="M333" s="54"/>
      <c r="N333" s="37"/>
    </row>
    <row r="334" spans="1:14" x14ac:dyDescent="0.3">
      <c r="A334" s="27"/>
      <c r="B334" s="41"/>
      <c r="C334" s="71"/>
      <c r="D334" s="28"/>
      <c r="E334" s="29"/>
      <c r="F334" s="56"/>
      <c r="G334" s="39"/>
      <c r="H334" s="51"/>
      <c r="I334" s="45"/>
      <c r="J334" s="17"/>
      <c r="K334" s="18" t="str">
        <f t="shared" si="5"/>
        <v xml:space="preserve"> </v>
      </c>
      <c r="L334" s="34"/>
      <c r="M334" s="54"/>
      <c r="N334" s="37"/>
    </row>
    <row r="335" spans="1:14" x14ac:dyDescent="0.3">
      <c r="A335" s="27"/>
      <c r="B335" s="41"/>
      <c r="C335" s="71"/>
      <c r="D335" s="28"/>
      <c r="E335" s="29"/>
      <c r="F335" s="56"/>
      <c r="G335" s="39"/>
      <c r="H335" s="51"/>
      <c r="I335" s="45"/>
      <c r="J335" s="17"/>
      <c r="K335" s="18" t="str">
        <f t="shared" si="5"/>
        <v xml:space="preserve"> </v>
      </c>
      <c r="L335" s="34"/>
      <c r="M335" s="54"/>
      <c r="N335" s="37"/>
    </row>
    <row r="336" spans="1:14" x14ac:dyDescent="0.3">
      <c r="A336" s="27"/>
      <c r="B336" s="41"/>
      <c r="C336" s="71"/>
      <c r="D336" s="28"/>
      <c r="E336" s="29"/>
      <c r="F336" s="56"/>
      <c r="G336" s="39"/>
      <c r="H336" s="51"/>
      <c r="I336" s="45"/>
      <c r="J336" s="17"/>
      <c r="K336" s="18" t="str">
        <f t="shared" si="5"/>
        <v xml:space="preserve"> </v>
      </c>
      <c r="L336" s="34"/>
      <c r="M336" s="54"/>
      <c r="N336" s="37"/>
    </row>
    <row r="337" spans="1:14" x14ac:dyDescent="0.3">
      <c r="A337" s="27"/>
      <c r="B337" s="41"/>
      <c r="C337" s="71"/>
      <c r="D337" s="28"/>
      <c r="E337" s="29"/>
      <c r="F337" s="56"/>
      <c r="G337" s="39"/>
      <c r="H337" s="51"/>
      <c r="I337" s="45"/>
      <c r="J337" s="17"/>
      <c r="K337" s="18" t="str">
        <f t="shared" si="5"/>
        <v xml:space="preserve"> </v>
      </c>
      <c r="L337" s="34"/>
      <c r="M337" s="54"/>
      <c r="N337" s="37"/>
    </row>
    <row r="338" spans="1:14" x14ac:dyDescent="0.3">
      <c r="A338" s="27"/>
      <c r="B338" s="41"/>
      <c r="C338" s="71"/>
      <c r="D338" s="28"/>
      <c r="E338" s="29"/>
      <c r="F338" s="56"/>
      <c r="G338" s="39"/>
      <c r="H338" s="51"/>
      <c r="I338" s="45"/>
      <c r="J338" s="17"/>
      <c r="K338" s="18" t="str">
        <f t="shared" si="5"/>
        <v xml:space="preserve"> </v>
      </c>
      <c r="L338" s="34"/>
      <c r="M338" s="54"/>
      <c r="N338" s="37"/>
    </row>
    <row r="339" spans="1:14" x14ac:dyDescent="0.3">
      <c r="A339" s="27"/>
      <c r="B339" s="41"/>
      <c r="C339" s="71"/>
      <c r="D339" s="28"/>
      <c r="E339" s="29"/>
      <c r="F339" s="56"/>
      <c r="G339" s="39"/>
      <c r="H339" s="51"/>
      <c r="I339" s="45"/>
      <c r="J339" s="17"/>
      <c r="K339" s="18" t="str">
        <f t="shared" si="5"/>
        <v xml:space="preserve"> </v>
      </c>
      <c r="L339" s="34"/>
      <c r="M339" s="54"/>
      <c r="N339" s="37"/>
    </row>
    <row r="340" spans="1:14" x14ac:dyDescent="0.3">
      <c r="A340" s="27"/>
      <c r="B340" s="41"/>
      <c r="C340" s="71"/>
      <c r="D340" s="28"/>
      <c r="E340" s="29"/>
      <c r="F340" s="56"/>
      <c r="G340" s="39"/>
      <c r="H340" s="51"/>
      <c r="I340" s="45"/>
      <c r="J340" s="17"/>
      <c r="K340" s="18" t="str">
        <f t="shared" si="5"/>
        <v xml:space="preserve"> </v>
      </c>
      <c r="L340" s="34"/>
      <c r="M340" s="54"/>
      <c r="N340" s="37"/>
    </row>
    <row r="341" spans="1:14" x14ac:dyDescent="0.3">
      <c r="A341" s="27"/>
      <c r="B341" s="41"/>
      <c r="C341" s="71"/>
      <c r="D341" s="28"/>
      <c r="E341" s="29"/>
      <c r="F341" s="56"/>
      <c r="G341" s="39"/>
      <c r="H341" s="51"/>
      <c r="I341" s="45"/>
      <c r="J341" s="17"/>
      <c r="K341" s="18" t="str">
        <f t="shared" si="5"/>
        <v xml:space="preserve"> </v>
      </c>
      <c r="L341" s="34"/>
      <c r="M341" s="54"/>
      <c r="N341" s="37"/>
    </row>
    <row r="342" spans="1:14" x14ac:dyDescent="0.3">
      <c r="A342" s="27"/>
      <c r="B342" s="41"/>
      <c r="C342" s="71"/>
      <c r="D342" s="28"/>
      <c r="E342" s="29"/>
      <c r="F342" s="56"/>
      <c r="G342" s="39"/>
      <c r="H342" s="51"/>
      <c r="I342" s="45"/>
      <c r="J342" s="17"/>
      <c r="K342" s="18" t="str">
        <f t="shared" si="5"/>
        <v xml:space="preserve"> </v>
      </c>
      <c r="L342" s="34"/>
      <c r="M342" s="54"/>
      <c r="N342" s="37"/>
    </row>
    <row r="343" spans="1:14" x14ac:dyDescent="0.3">
      <c r="A343" s="27"/>
      <c r="B343" s="41"/>
      <c r="C343" s="71"/>
      <c r="D343" s="28"/>
      <c r="E343" s="29"/>
      <c r="F343" s="56"/>
      <c r="G343" s="39"/>
      <c r="H343" s="51"/>
      <c r="I343" s="45"/>
      <c r="J343" s="17"/>
      <c r="K343" s="18" t="str">
        <f t="shared" si="5"/>
        <v xml:space="preserve"> </v>
      </c>
      <c r="L343" s="34"/>
      <c r="M343" s="54"/>
      <c r="N343" s="37"/>
    </row>
    <row r="344" spans="1:14" x14ac:dyDescent="0.3">
      <c r="A344" s="27"/>
      <c r="B344" s="41"/>
      <c r="C344" s="71"/>
      <c r="D344" s="28"/>
      <c r="E344" s="29"/>
      <c r="F344" s="56"/>
      <c r="G344" s="39"/>
      <c r="H344" s="51"/>
      <c r="I344" s="45"/>
      <c r="J344" s="17"/>
      <c r="K344" s="18" t="str">
        <f t="shared" si="5"/>
        <v xml:space="preserve"> </v>
      </c>
      <c r="L344" s="34"/>
      <c r="M344" s="54"/>
      <c r="N344" s="37"/>
    </row>
    <row r="345" spans="1:14" x14ac:dyDescent="0.3">
      <c r="A345" s="27"/>
      <c r="B345" s="41"/>
      <c r="C345" s="71"/>
      <c r="D345" s="28"/>
      <c r="E345" s="29"/>
      <c r="F345" s="56"/>
      <c r="G345" s="39"/>
      <c r="H345" s="51"/>
      <c r="I345" s="45"/>
      <c r="J345" s="17"/>
      <c r="K345" s="18" t="str">
        <f t="shared" si="5"/>
        <v xml:space="preserve"> </v>
      </c>
      <c r="L345" s="34"/>
      <c r="M345" s="54"/>
      <c r="N345" s="37"/>
    </row>
    <row r="346" spans="1:14" x14ac:dyDescent="0.3">
      <c r="A346" s="27"/>
      <c r="B346" s="41"/>
      <c r="C346" s="71"/>
      <c r="D346" s="28"/>
      <c r="E346" s="29"/>
      <c r="F346" s="56"/>
      <c r="G346" s="39"/>
      <c r="H346" s="51"/>
      <c r="I346" s="45"/>
      <c r="J346" s="17"/>
      <c r="K346" s="18" t="str">
        <f t="shared" si="5"/>
        <v xml:space="preserve"> </v>
      </c>
      <c r="L346" s="34"/>
      <c r="M346" s="54"/>
      <c r="N346" s="37"/>
    </row>
    <row r="347" spans="1:14" x14ac:dyDescent="0.3">
      <c r="A347" s="27"/>
      <c r="B347" s="41"/>
      <c r="C347" s="71"/>
      <c r="D347" s="28"/>
      <c r="E347" s="29"/>
      <c r="F347" s="56"/>
      <c r="G347" s="39"/>
      <c r="H347" s="51"/>
      <c r="I347" s="45"/>
      <c r="J347" s="17"/>
      <c r="K347" s="18" t="str">
        <f t="shared" si="5"/>
        <v xml:space="preserve"> </v>
      </c>
      <c r="L347" s="34"/>
      <c r="M347" s="54"/>
      <c r="N347" s="37"/>
    </row>
    <row r="348" spans="1:14" x14ac:dyDescent="0.3">
      <c r="A348" s="27"/>
      <c r="B348" s="41"/>
      <c r="C348" s="71"/>
      <c r="D348" s="28"/>
      <c r="E348" s="29"/>
      <c r="F348" s="56"/>
      <c r="G348" s="39"/>
      <c r="H348" s="51"/>
      <c r="I348" s="45"/>
      <c r="J348" s="17"/>
      <c r="K348" s="18" t="str">
        <f t="shared" si="5"/>
        <v xml:space="preserve"> </v>
      </c>
      <c r="L348" s="34"/>
      <c r="M348" s="54"/>
      <c r="N348" s="37"/>
    </row>
    <row r="349" spans="1:14" x14ac:dyDescent="0.3">
      <c r="A349" s="27"/>
      <c r="B349" s="41"/>
      <c r="C349" s="71"/>
      <c r="D349" s="28"/>
      <c r="E349" s="29"/>
      <c r="F349" s="56"/>
      <c r="G349" s="39"/>
      <c r="H349" s="51"/>
      <c r="I349" s="45"/>
      <c r="J349" s="17"/>
      <c r="K349" s="18" t="str">
        <f t="shared" si="5"/>
        <v xml:space="preserve"> </v>
      </c>
      <c r="L349" s="34"/>
      <c r="M349" s="54"/>
      <c r="N349" s="37"/>
    </row>
    <row r="350" spans="1:14" x14ac:dyDescent="0.3">
      <c r="A350" s="26"/>
      <c r="B350" s="41"/>
      <c r="C350" s="71"/>
      <c r="D350" s="28"/>
      <c r="E350" s="29"/>
      <c r="F350" s="56"/>
      <c r="G350" s="39"/>
      <c r="H350" s="51"/>
      <c r="I350" s="45"/>
      <c r="J350" s="17"/>
      <c r="K350" s="18" t="str">
        <f t="shared" si="5"/>
        <v xml:space="preserve"> </v>
      </c>
      <c r="L350" s="34"/>
      <c r="M350" s="54"/>
      <c r="N350" s="37"/>
    </row>
    <row r="351" spans="1:14" x14ac:dyDescent="0.3">
      <c r="A351" s="27"/>
      <c r="B351" s="41"/>
      <c r="C351" s="71"/>
      <c r="D351" s="28"/>
      <c r="E351" s="29"/>
      <c r="F351" s="56"/>
      <c r="G351" s="39"/>
      <c r="H351" s="51"/>
      <c r="I351" s="45"/>
      <c r="J351" s="17"/>
      <c r="K351" s="18" t="str">
        <f t="shared" si="5"/>
        <v xml:space="preserve"> </v>
      </c>
      <c r="L351" s="34"/>
      <c r="M351" s="54"/>
      <c r="N351" s="37"/>
    </row>
    <row r="352" spans="1:14" x14ac:dyDescent="0.3">
      <c r="A352" s="27"/>
      <c r="B352" s="41"/>
      <c r="C352" s="71"/>
      <c r="D352" s="28"/>
      <c r="E352" s="29"/>
      <c r="F352" s="56"/>
      <c r="G352" s="39"/>
      <c r="H352" s="51"/>
      <c r="I352" s="45"/>
      <c r="J352" s="17"/>
      <c r="K352" s="18" t="str">
        <f t="shared" si="5"/>
        <v xml:space="preserve"> </v>
      </c>
      <c r="L352" s="34"/>
      <c r="M352" s="54"/>
      <c r="N352" s="37"/>
    </row>
    <row r="353" spans="1:14" x14ac:dyDescent="0.3">
      <c r="A353" s="27"/>
      <c r="B353" s="41"/>
      <c r="C353" s="71"/>
      <c r="D353" s="28"/>
      <c r="E353" s="29"/>
      <c r="F353" s="56"/>
      <c r="G353" s="39"/>
      <c r="H353" s="51"/>
      <c r="I353" s="45"/>
      <c r="J353" s="17"/>
      <c r="K353" s="18" t="str">
        <f t="shared" si="5"/>
        <v xml:space="preserve"> </v>
      </c>
      <c r="L353" s="34"/>
      <c r="M353" s="54"/>
      <c r="N353" s="37"/>
    </row>
    <row r="354" spans="1:14" x14ac:dyDescent="0.3">
      <c r="A354" s="27"/>
      <c r="B354" s="41"/>
      <c r="C354" s="71"/>
      <c r="D354" s="28"/>
      <c r="E354" s="29"/>
      <c r="F354" s="56"/>
      <c r="G354" s="39"/>
      <c r="H354" s="51"/>
      <c r="I354" s="45"/>
      <c r="J354" s="17"/>
      <c r="K354" s="18" t="str">
        <f t="shared" si="5"/>
        <v xml:space="preserve"> </v>
      </c>
      <c r="L354" s="34"/>
      <c r="M354" s="54"/>
      <c r="N354" s="37"/>
    </row>
    <row r="355" spans="1:14" x14ac:dyDescent="0.3">
      <c r="A355" s="27"/>
      <c r="B355" s="41"/>
      <c r="C355" s="71"/>
      <c r="D355" s="28"/>
      <c r="E355" s="29"/>
      <c r="F355" s="56"/>
      <c r="G355" s="39"/>
      <c r="H355" s="51"/>
      <c r="I355" s="45"/>
      <c r="J355" s="17"/>
      <c r="K355" s="18" t="str">
        <f t="shared" si="5"/>
        <v xml:space="preserve"> </v>
      </c>
      <c r="L355" s="34"/>
      <c r="M355" s="54"/>
      <c r="N355" s="37"/>
    </row>
    <row r="356" spans="1:14" x14ac:dyDescent="0.3">
      <c r="A356" s="27"/>
      <c r="B356" s="41"/>
      <c r="C356" s="71"/>
      <c r="D356" s="28"/>
      <c r="E356" s="29"/>
      <c r="F356" s="56"/>
      <c r="G356" s="39"/>
      <c r="H356" s="51"/>
      <c r="I356" s="45"/>
      <c r="J356" s="17"/>
      <c r="K356" s="18" t="str">
        <f t="shared" si="5"/>
        <v xml:space="preserve"> </v>
      </c>
      <c r="L356" s="34"/>
      <c r="M356" s="54"/>
      <c r="N356" s="37"/>
    </row>
    <row r="357" spans="1:14" x14ac:dyDescent="0.3">
      <c r="A357" s="27"/>
      <c r="B357" s="41"/>
      <c r="C357" s="71"/>
      <c r="D357" s="28"/>
      <c r="E357" s="29"/>
      <c r="F357" s="56"/>
      <c r="G357" s="39"/>
      <c r="H357" s="51"/>
      <c r="I357" s="45"/>
      <c r="J357" s="17"/>
      <c r="K357" s="18" t="str">
        <f t="shared" si="5"/>
        <v xml:space="preserve"> </v>
      </c>
      <c r="L357" s="34"/>
      <c r="M357" s="54"/>
      <c r="N357" s="37"/>
    </row>
    <row r="358" spans="1:14" x14ac:dyDescent="0.3">
      <c r="A358" s="27"/>
      <c r="B358" s="41"/>
      <c r="C358" s="71"/>
      <c r="D358" s="28"/>
      <c r="E358" s="29"/>
      <c r="F358" s="56"/>
      <c r="G358" s="39"/>
      <c r="H358" s="51"/>
      <c r="I358" s="45"/>
      <c r="J358" s="17"/>
      <c r="K358" s="18" t="str">
        <f t="shared" si="5"/>
        <v xml:space="preserve"> </v>
      </c>
      <c r="L358" s="34"/>
      <c r="M358" s="54"/>
      <c r="N358" s="37"/>
    </row>
    <row r="359" spans="1:14" x14ac:dyDescent="0.3">
      <c r="A359" s="27"/>
      <c r="B359" s="41"/>
      <c r="C359" s="71"/>
      <c r="D359" s="28"/>
      <c r="E359" s="29"/>
      <c r="F359" s="56"/>
      <c r="G359" s="39"/>
      <c r="H359" s="51"/>
      <c r="I359" s="45"/>
      <c r="J359" s="17"/>
      <c r="K359" s="18" t="str">
        <f t="shared" si="5"/>
        <v xml:space="preserve"> </v>
      </c>
      <c r="L359" s="34"/>
      <c r="M359" s="54"/>
      <c r="N359" s="37"/>
    </row>
    <row r="360" spans="1:14" x14ac:dyDescent="0.3">
      <c r="A360" s="27"/>
      <c r="B360" s="41"/>
      <c r="C360" s="71"/>
      <c r="D360" s="28"/>
      <c r="E360" s="29"/>
      <c r="F360" s="56"/>
      <c r="G360" s="39"/>
      <c r="H360" s="51"/>
      <c r="I360" s="45"/>
      <c r="J360" s="17"/>
      <c r="K360" s="18" t="str">
        <f t="shared" si="5"/>
        <v xml:space="preserve"> </v>
      </c>
      <c r="L360" s="34"/>
      <c r="M360" s="54"/>
      <c r="N360" s="37"/>
    </row>
    <row r="361" spans="1:14" x14ac:dyDescent="0.3">
      <c r="A361" s="27"/>
      <c r="B361" s="41"/>
      <c r="C361" s="71"/>
      <c r="D361" s="28"/>
      <c r="E361" s="29"/>
      <c r="F361" s="56"/>
      <c r="G361" s="39"/>
      <c r="H361" s="51"/>
      <c r="I361" s="45"/>
      <c r="J361" s="17"/>
      <c r="K361" s="18" t="str">
        <f t="shared" si="5"/>
        <v xml:space="preserve"> </v>
      </c>
      <c r="L361" s="34"/>
      <c r="M361" s="54"/>
      <c r="N361" s="37"/>
    </row>
    <row r="362" spans="1:14" x14ac:dyDescent="0.3">
      <c r="A362" s="27"/>
      <c r="B362" s="41"/>
      <c r="C362" s="71"/>
      <c r="D362" s="28"/>
      <c r="E362" s="29"/>
      <c r="F362" s="56"/>
      <c r="G362" s="39"/>
      <c r="H362" s="51"/>
      <c r="I362" s="45"/>
      <c r="J362" s="17"/>
      <c r="K362" s="18" t="str">
        <f t="shared" si="5"/>
        <v xml:space="preserve"> </v>
      </c>
      <c r="L362" s="34"/>
      <c r="M362" s="54"/>
      <c r="N362" s="37"/>
    </row>
    <row r="363" spans="1:14" x14ac:dyDescent="0.3">
      <c r="A363" s="27"/>
      <c r="B363" s="41"/>
      <c r="C363" s="71"/>
      <c r="D363" s="28"/>
      <c r="E363" s="29"/>
      <c r="F363" s="56"/>
      <c r="G363" s="39"/>
      <c r="H363" s="51"/>
      <c r="I363" s="45"/>
      <c r="J363" s="17"/>
      <c r="K363" s="18" t="str">
        <f t="shared" si="5"/>
        <v xml:space="preserve"> </v>
      </c>
      <c r="L363" s="34"/>
      <c r="M363" s="54"/>
      <c r="N363" s="37"/>
    </row>
    <row r="364" spans="1:14" x14ac:dyDescent="0.3">
      <c r="A364" s="27"/>
      <c r="B364" s="41"/>
      <c r="C364" s="71"/>
      <c r="D364" s="28"/>
      <c r="E364" s="29"/>
      <c r="F364" s="56"/>
      <c r="G364" s="39"/>
      <c r="H364" s="51"/>
      <c r="I364" s="45"/>
      <c r="J364" s="17"/>
      <c r="K364" s="18" t="str">
        <f t="shared" si="5"/>
        <v xml:space="preserve"> </v>
      </c>
      <c r="L364" s="34"/>
      <c r="M364" s="54"/>
      <c r="N364" s="37"/>
    </row>
    <row r="365" spans="1:14" x14ac:dyDescent="0.3">
      <c r="A365" s="27"/>
      <c r="B365" s="41"/>
      <c r="C365" s="71"/>
      <c r="D365" s="28"/>
      <c r="E365" s="29"/>
      <c r="F365" s="56"/>
      <c r="G365" s="39"/>
      <c r="H365" s="51"/>
      <c r="I365" s="45"/>
      <c r="J365" s="17"/>
      <c r="K365" s="18" t="str">
        <f t="shared" si="5"/>
        <v xml:space="preserve"> </v>
      </c>
      <c r="L365" s="34"/>
      <c r="M365" s="54"/>
      <c r="N365" s="37"/>
    </row>
    <row r="366" spans="1:14" x14ac:dyDescent="0.3">
      <c r="A366" s="27"/>
      <c r="B366" s="41"/>
      <c r="C366" s="71"/>
      <c r="D366" s="28"/>
      <c r="E366" s="29"/>
      <c r="F366" s="56"/>
      <c r="G366" s="39"/>
      <c r="H366" s="51"/>
      <c r="I366" s="45"/>
      <c r="J366" s="17"/>
      <c r="K366" s="18" t="str">
        <f t="shared" si="5"/>
        <v xml:space="preserve"> </v>
      </c>
      <c r="L366" s="34"/>
      <c r="M366" s="54"/>
      <c r="N366" s="37"/>
    </row>
    <row r="367" spans="1:14" x14ac:dyDescent="0.3">
      <c r="A367" s="27"/>
      <c r="B367" s="41"/>
      <c r="C367" s="71"/>
      <c r="D367" s="28"/>
      <c r="E367" s="29"/>
      <c r="F367" s="56"/>
      <c r="G367" s="39"/>
      <c r="H367" s="51"/>
      <c r="I367" s="45"/>
      <c r="J367" s="17"/>
      <c r="K367" s="18" t="str">
        <f t="shared" si="5"/>
        <v xml:space="preserve"> </v>
      </c>
      <c r="L367" s="34"/>
      <c r="M367" s="54"/>
      <c r="N367" s="37"/>
    </row>
    <row r="368" spans="1:14" x14ac:dyDescent="0.3">
      <c r="A368" s="27"/>
      <c r="B368" s="41"/>
      <c r="C368" s="71"/>
      <c r="D368" s="28"/>
      <c r="E368" s="29"/>
      <c r="F368" s="56"/>
      <c r="G368" s="39"/>
      <c r="H368" s="51"/>
      <c r="I368" s="45"/>
      <c r="J368" s="17"/>
      <c r="K368" s="18" t="str">
        <f t="shared" si="5"/>
        <v xml:space="preserve"> </v>
      </c>
      <c r="L368" s="34"/>
      <c r="M368" s="54"/>
      <c r="N368" s="37"/>
    </row>
    <row r="369" spans="1:14" x14ac:dyDescent="0.3">
      <c r="A369" s="27"/>
      <c r="B369" s="41"/>
      <c r="C369" s="71"/>
      <c r="D369" s="28"/>
      <c r="E369" s="29"/>
      <c r="F369" s="56"/>
      <c r="G369" s="39"/>
      <c r="H369" s="51"/>
      <c r="I369" s="45"/>
      <c r="J369" s="17"/>
      <c r="K369" s="18" t="str">
        <f t="shared" si="5"/>
        <v xml:space="preserve"> </v>
      </c>
      <c r="L369" s="34"/>
      <c r="M369" s="54"/>
      <c r="N369" s="37"/>
    </row>
    <row r="370" spans="1:14" x14ac:dyDescent="0.3">
      <c r="A370" s="27"/>
      <c r="B370" s="41"/>
      <c r="C370" s="71"/>
      <c r="D370" s="28"/>
      <c r="E370" s="29"/>
      <c r="F370" s="56"/>
      <c r="G370" s="39"/>
      <c r="H370" s="51"/>
      <c r="I370" s="45"/>
      <c r="J370" s="17"/>
      <c r="K370" s="18" t="str">
        <f t="shared" si="5"/>
        <v xml:space="preserve"> </v>
      </c>
      <c r="L370" s="34"/>
      <c r="M370" s="54"/>
      <c r="N370" s="37"/>
    </row>
    <row r="371" spans="1:14" x14ac:dyDescent="0.3">
      <c r="A371" s="27"/>
      <c r="B371" s="41"/>
      <c r="C371" s="71"/>
      <c r="D371" s="28"/>
      <c r="E371" s="29"/>
      <c r="F371" s="56"/>
      <c r="G371" s="39"/>
      <c r="H371" s="51"/>
      <c r="I371" s="45"/>
      <c r="J371" s="17"/>
      <c r="K371" s="18" t="str">
        <f t="shared" si="5"/>
        <v xml:space="preserve"> </v>
      </c>
      <c r="L371" s="34"/>
      <c r="M371" s="54"/>
      <c r="N371" s="37"/>
    </row>
    <row r="372" spans="1:14" x14ac:dyDescent="0.3">
      <c r="A372" s="26"/>
      <c r="B372" s="41"/>
      <c r="C372" s="71"/>
      <c r="D372" s="28"/>
      <c r="E372" s="29"/>
      <c r="F372" s="56"/>
      <c r="G372" s="39"/>
      <c r="H372" s="51"/>
      <c r="I372" s="45"/>
      <c r="J372" s="17"/>
      <c r="K372" s="18" t="str">
        <f t="shared" si="5"/>
        <v xml:space="preserve"> </v>
      </c>
      <c r="L372" s="34"/>
      <c r="M372" s="54"/>
      <c r="N372" s="37"/>
    </row>
    <row r="373" spans="1:14" x14ac:dyDescent="0.3">
      <c r="A373" s="27"/>
      <c r="B373" s="41"/>
      <c r="C373" s="71"/>
      <c r="D373" s="28"/>
      <c r="E373" s="29"/>
      <c r="F373" s="56"/>
      <c r="G373" s="39"/>
      <c r="H373" s="51"/>
      <c r="I373" s="45"/>
      <c r="J373" s="17"/>
      <c r="K373" s="18" t="str">
        <f t="shared" si="5"/>
        <v xml:space="preserve"> </v>
      </c>
      <c r="L373" s="34"/>
      <c r="M373" s="54"/>
      <c r="N373" s="37"/>
    </row>
    <row r="374" spans="1:14" x14ac:dyDescent="0.3">
      <c r="A374" s="27"/>
      <c r="B374" s="41"/>
      <c r="C374" s="71"/>
      <c r="D374" s="28"/>
      <c r="E374" s="29"/>
      <c r="F374" s="56"/>
      <c r="G374" s="39"/>
      <c r="H374" s="51"/>
      <c r="I374" s="45"/>
      <c r="J374" s="17"/>
      <c r="K374" s="18" t="str">
        <f t="shared" si="5"/>
        <v xml:space="preserve"> </v>
      </c>
      <c r="L374" s="34"/>
      <c r="M374" s="54"/>
      <c r="N374" s="37"/>
    </row>
    <row r="375" spans="1:14" x14ac:dyDescent="0.3">
      <c r="A375" s="27"/>
      <c r="B375" s="41"/>
      <c r="C375" s="71"/>
      <c r="D375" s="28"/>
      <c r="E375" s="29"/>
      <c r="F375" s="56"/>
      <c r="G375" s="39"/>
      <c r="H375" s="51"/>
      <c r="I375" s="45"/>
      <c r="J375" s="17"/>
      <c r="K375" s="18" t="str">
        <f t="shared" si="5"/>
        <v xml:space="preserve"> </v>
      </c>
      <c r="L375" s="34"/>
      <c r="M375" s="54"/>
      <c r="N375" s="37"/>
    </row>
    <row r="376" spans="1:14" x14ac:dyDescent="0.3">
      <c r="A376" s="27"/>
      <c r="B376" s="41"/>
      <c r="C376" s="71"/>
      <c r="D376" s="28"/>
      <c r="E376" s="29"/>
      <c r="F376" s="56"/>
      <c r="G376" s="39"/>
      <c r="H376" s="51"/>
      <c r="I376" s="45"/>
      <c r="J376" s="17"/>
      <c r="K376" s="18" t="str">
        <f t="shared" si="5"/>
        <v xml:space="preserve"> </v>
      </c>
      <c r="L376" s="34"/>
      <c r="M376" s="54"/>
      <c r="N376" s="37"/>
    </row>
    <row r="377" spans="1:14" x14ac:dyDescent="0.3">
      <c r="A377" s="27"/>
      <c r="B377" s="41"/>
      <c r="C377" s="71"/>
      <c r="D377" s="28"/>
      <c r="E377" s="29"/>
      <c r="F377" s="56"/>
      <c r="G377" s="39"/>
      <c r="H377" s="51"/>
      <c r="I377" s="45"/>
      <c r="J377" s="17"/>
      <c r="K377" s="18" t="str">
        <f t="shared" si="5"/>
        <v xml:space="preserve"> </v>
      </c>
      <c r="L377" s="34"/>
      <c r="M377" s="54"/>
      <c r="N377" s="37"/>
    </row>
    <row r="378" spans="1:14" x14ac:dyDescent="0.3">
      <c r="A378" s="27"/>
      <c r="B378" s="41"/>
      <c r="C378" s="71"/>
      <c r="D378" s="28"/>
      <c r="E378" s="29"/>
      <c r="F378" s="56"/>
      <c r="G378" s="39"/>
      <c r="H378" s="51"/>
      <c r="I378" s="45"/>
      <c r="J378" s="17"/>
      <c r="K378" s="18" t="str">
        <f t="shared" si="5"/>
        <v xml:space="preserve"> </v>
      </c>
      <c r="L378" s="34"/>
      <c r="M378" s="54"/>
      <c r="N378" s="37"/>
    </row>
    <row r="379" spans="1:14" x14ac:dyDescent="0.3">
      <c r="A379" s="27"/>
      <c r="B379" s="41"/>
      <c r="C379" s="71"/>
      <c r="D379" s="28"/>
      <c r="E379" s="29"/>
      <c r="F379" s="56"/>
      <c r="G379" s="39"/>
      <c r="H379" s="51"/>
      <c r="I379" s="45"/>
      <c r="J379" s="17"/>
      <c r="K379" s="18" t="str">
        <f t="shared" si="5"/>
        <v xml:space="preserve"> </v>
      </c>
      <c r="L379" s="34"/>
      <c r="M379" s="54"/>
      <c r="N379" s="37"/>
    </row>
    <row r="380" spans="1:14" x14ac:dyDescent="0.3">
      <c r="A380" s="27"/>
      <c r="B380" s="41"/>
      <c r="C380" s="71"/>
      <c r="D380" s="28"/>
      <c r="E380" s="29"/>
      <c r="F380" s="56"/>
      <c r="G380" s="39"/>
      <c r="H380" s="51"/>
      <c r="I380" s="45"/>
      <c r="J380" s="17"/>
      <c r="K380" s="18" t="str">
        <f t="shared" si="5"/>
        <v xml:space="preserve"> </v>
      </c>
      <c r="L380" s="34"/>
      <c r="M380" s="54"/>
      <c r="N380" s="37"/>
    </row>
    <row r="381" spans="1:14" x14ac:dyDescent="0.3">
      <c r="A381" s="27"/>
      <c r="B381" s="41"/>
      <c r="C381" s="71"/>
      <c r="D381" s="28"/>
      <c r="E381" s="29"/>
      <c r="F381" s="56"/>
      <c r="G381" s="39"/>
      <c r="H381" s="51"/>
      <c r="I381" s="45"/>
      <c r="J381" s="17"/>
      <c r="K381" s="18" t="str">
        <f t="shared" si="5"/>
        <v xml:space="preserve"> </v>
      </c>
      <c r="L381" s="34"/>
      <c r="M381" s="54"/>
      <c r="N381" s="37"/>
    </row>
    <row r="382" spans="1:14" x14ac:dyDescent="0.3">
      <c r="A382" s="27"/>
      <c r="B382" s="41"/>
      <c r="C382" s="71"/>
      <c r="D382" s="28"/>
      <c r="E382" s="29"/>
      <c r="F382" s="56"/>
      <c r="G382" s="39"/>
      <c r="H382" s="51"/>
      <c r="I382" s="45"/>
      <c r="J382" s="17"/>
      <c r="K382" s="18" t="str">
        <f t="shared" si="5"/>
        <v xml:space="preserve"> </v>
      </c>
      <c r="L382" s="34"/>
      <c r="M382" s="54"/>
      <c r="N382" s="37"/>
    </row>
    <row r="383" spans="1:14" x14ac:dyDescent="0.3">
      <c r="A383" s="27"/>
      <c r="B383" s="41"/>
      <c r="C383" s="71"/>
      <c r="D383" s="28"/>
      <c r="E383" s="29"/>
      <c r="F383" s="56"/>
      <c r="G383" s="39"/>
      <c r="H383" s="51"/>
      <c r="I383" s="45"/>
      <c r="J383" s="17"/>
      <c r="K383" s="18" t="str">
        <f t="shared" si="5"/>
        <v xml:space="preserve"> </v>
      </c>
      <c r="L383" s="34"/>
      <c r="M383" s="54"/>
      <c r="N383" s="37"/>
    </row>
    <row r="384" spans="1:14" x14ac:dyDescent="0.3">
      <c r="A384" s="27"/>
      <c r="B384" s="41"/>
      <c r="C384" s="71"/>
      <c r="D384" s="28"/>
      <c r="E384" s="29"/>
      <c r="F384" s="56"/>
      <c r="G384" s="39"/>
      <c r="H384" s="51"/>
      <c r="I384" s="45"/>
      <c r="J384" s="17"/>
      <c r="K384" s="18" t="str">
        <f t="shared" si="5"/>
        <v xml:space="preserve"> </v>
      </c>
      <c r="L384" s="34"/>
      <c r="M384" s="54"/>
      <c r="N384" s="37"/>
    </row>
    <row r="385" spans="1:14" x14ac:dyDescent="0.3">
      <c r="A385" s="27"/>
      <c r="B385" s="41"/>
      <c r="C385" s="71"/>
      <c r="D385" s="28"/>
      <c r="E385" s="29"/>
      <c r="F385" s="56"/>
      <c r="G385" s="39"/>
      <c r="H385" s="51"/>
      <c r="I385" s="45"/>
      <c r="J385" s="17"/>
      <c r="K385" s="18" t="str">
        <f t="shared" si="5"/>
        <v xml:space="preserve"> </v>
      </c>
      <c r="L385" s="34"/>
      <c r="M385" s="54"/>
      <c r="N385" s="37"/>
    </row>
    <row r="386" spans="1:14" x14ac:dyDescent="0.3">
      <c r="A386" s="27"/>
      <c r="B386" s="41"/>
      <c r="C386" s="71"/>
      <c r="D386" s="28"/>
      <c r="E386" s="29"/>
      <c r="F386" s="56"/>
      <c r="G386" s="39"/>
      <c r="H386" s="51"/>
      <c r="I386" s="45"/>
      <c r="J386" s="17"/>
      <c r="K386" s="18" t="str">
        <f t="shared" si="5"/>
        <v xml:space="preserve"> </v>
      </c>
      <c r="L386" s="34"/>
      <c r="M386" s="54"/>
      <c r="N386" s="37"/>
    </row>
    <row r="387" spans="1:14" x14ac:dyDescent="0.3">
      <c r="A387" s="27"/>
      <c r="B387" s="41"/>
      <c r="C387" s="71"/>
      <c r="D387" s="28"/>
      <c r="E387" s="29"/>
      <c r="F387" s="56"/>
      <c r="G387" s="39"/>
      <c r="H387" s="51"/>
      <c r="I387" s="45"/>
      <c r="J387" s="17"/>
      <c r="K387" s="18" t="str">
        <f t="shared" si="5"/>
        <v xml:space="preserve"> </v>
      </c>
      <c r="L387" s="34"/>
      <c r="M387" s="54"/>
      <c r="N387" s="37"/>
    </row>
    <row r="388" spans="1:14" x14ac:dyDescent="0.3">
      <c r="A388" s="27"/>
      <c r="B388" s="41"/>
      <c r="C388" s="71"/>
      <c r="D388" s="28"/>
      <c r="E388" s="29"/>
      <c r="F388" s="56"/>
      <c r="G388" s="39"/>
      <c r="H388" s="51"/>
      <c r="I388" s="45"/>
      <c r="J388" s="17"/>
      <c r="K388" s="18" t="str">
        <f t="shared" si="5"/>
        <v xml:space="preserve"> </v>
      </c>
      <c r="L388" s="34"/>
      <c r="M388" s="54"/>
      <c r="N388" s="37"/>
    </row>
    <row r="389" spans="1:14" x14ac:dyDescent="0.3">
      <c r="A389" s="27"/>
      <c r="B389" s="41"/>
      <c r="C389" s="71"/>
      <c r="D389" s="28"/>
      <c r="E389" s="29"/>
      <c r="F389" s="56"/>
      <c r="G389" s="39"/>
      <c r="H389" s="51"/>
      <c r="I389" s="45"/>
      <c r="J389" s="17"/>
      <c r="K389" s="18" t="str">
        <f t="shared" si="5"/>
        <v xml:space="preserve"> </v>
      </c>
      <c r="L389" s="34"/>
      <c r="M389" s="54"/>
      <c r="N389" s="37"/>
    </row>
    <row r="390" spans="1:14" x14ac:dyDescent="0.3">
      <c r="A390" s="27"/>
      <c r="B390" s="41"/>
      <c r="C390" s="71"/>
      <c r="D390" s="28"/>
      <c r="E390" s="29"/>
      <c r="F390" s="56"/>
      <c r="G390" s="39"/>
      <c r="H390" s="51"/>
      <c r="I390" s="45"/>
      <c r="J390" s="17"/>
      <c r="K390" s="18" t="str">
        <f t="shared" si="5"/>
        <v xml:space="preserve"> </v>
      </c>
      <c r="L390" s="34"/>
      <c r="M390" s="54"/>
      <c r="N390" s="37"/>
    </row>
    <row r="391" spans="1:14" x14ac:dyDescent="0.3">
      <c r="A391" s="27"/>
      <c r="B391" s="41"/>
      <c r="C391" s="71"/>
      <c r="D391" s="28"/>
      <c r="E391" s="29"/>
      <c r="F391" s="56"/>
      <c r="G391" s="39"/>
      <c r="H391" s="51"/>
      <c r="I391" s="45"/>
      <c r="J391" s="17"/>
      <c r="K391" s="18" t="str">
        <f t="shared" ref="K391:K454" si="6">IF(I391,IF(ISNUMBER(J391),J391*I391," ")," ")</f>
        <v xml:space="preserve"> </v>
      </c>
      <c r="L391" s="34"/>
      <c r="M391" s="54"/>
      <c r="N391" s="37"/>
    </row>
    <row r="392" spans="1:14" x14ac:dyDescent="0.3">
      <c r="A392" s="27"/>
      <c r="B392" s="41"/>
      <c r="C392" s="71"/>
      <c r="D392" s="28"/>
      <c r="E392" s="29"/>
      <c r="F392" s="56"/>
      <c r="G392" s="39"/>
      <c r="H392" s="51"/>
      <c r="I392" s="45"/>
      <c r="J392" s="17"/>
      <c r="K392" s="18" t="str">
        <f t="shared" si="6"/>
        <v xml:space="preserve"> </v>
      </c>
      <c r="L392" s="34"/>
      <c r="M392" s="54"/>
      <c r="N392" s="37"/>
    </row>
    <row r="393" spans="1:14" x14ac:dyDescent="0.3">
      <c r="A393" s="27"/>
      <c r="B393" s="41"/>
      <c r="C393" s="71"/>
      <c r="D393" s="28"/>
      <c r="E393" s="29"/>
      <c r="F393" s="56"/>
      <c r="G393" s="39"/>
      <c r="H393" s="51"/>
      <c r="I393" s="45"/>
      <c r="J393" s="17"/>
      <c r="K393" s="18" t="str">
        <f t="shared" si="6"/>
        <v xml:space="preserve"> </v>
      </c>
      <c r="L393" s="34"/>
      <c r="M393" s="54"/>
      <c r="N393" s="37"/>
    </row>
    <row r="394" spans="1:14" x14ac:dyDescent="0.3">
      <c r="A394" s="26"/>
      <c r="B394" s="41"/>
      <c r="C394" s="71"/>
      <c r="D394" s="28"/>
      <c r="E394" s="29"/>
      <c r="F394" s="56"/>
      <c r="G394" s="39"/>
      <c r="H394" s="51"/>
      <c r="I394" s="45"/>
      <c r="J394" s="17"/>
      <c r="K394" s="18" t="str">
        <f t="shared" si="6"/>
        <v xml:space="preserve"> </v>
      </c>
      <c r="L394" s="34"/>
      <c r="M394" s="54"/>
      <c r="N394" s="37"/>
    </row>
    <row r="395" spans="1:14" x14ac:dyDescent="0.3">
      <c r="A395" s="27"/>
      <c r="B395" s="41"/>
      <c r="C395" s="71"/>
      <c r="D395" s="28"/>
      <c r="E395" s="29"/>
      <c r="F395" s="56"/>
      <c r="G395" s="39"/>
      <c r="H395" s="51"/>
      <c r="I395" s="45"/>
      <c r="J395" s="17"/>
      <c r="K395" s="18" t="str">
        <f t="shared" si="6"/>
        <v xml:space="preserve"> </v>
      </c>
      <c r="L395" s="34"/>
      <c r="M395" s="54"/>
      <c r="N395" s="37"/>
    </row>
    <row r="396" spans="1:14" x14ac:dyDescent="0.3">
      <c r="A396" s="27"/>
      <c r="B396" s="41"/>
      <c r="C396" s="71"/>
      <c r="D396" s="28"/>
      <c r="E396" s="29"/>
      <c r="F396" s="56"/>
      <c r="G396" s="39"/>
      <c r="H396" s="51"/>
      <c r="I396" s="45"/>
      <c r="J396" s="17"/>
      <c r="K396" s="18" t="str">
        <f t="shared" si="6"/>
        <v xml:space="preserve"> </v>
      </c>
      <c r="L396" s="34"/>
      <c r="M396" s="54"/>
      <c r="N396" s="37"/>
    </row>
    <row r="397" spans="1:14" x14ac:dyDescent="0.3">
      <c r="A397" s="27"/>
      <c r="B397" s="41"/>
      <c r="C397" s="71"/>
      <c r="D397" s="28"/>
      <c r="E397" s="29"/>
      <c r="F397" s="56"/>
      <c r="G397" s="39"/>
      <c r="H397" s="51"/>
      <c r="I397" s="45"/>
      <c r="J397" s="17"/>
      <c r="K397" s="18" t="str">
        <f t="shared" si="6"/>
        <v xml:space="preserve"> </v>
      </c>
      <c r="L397" s="34"/>
      <c r="M397" s="54"/>
      <c r="N397" s="37"/>
    </row>
    <row r="398" spans="1:14" x14ac:dyDescent="0.3">
      <c r="A398" s="27"/>
      <c r="B398" s="41"/>
      <c r="C398" s="71"/>
      <c r="D398" s="28"/>
      <c r="E398" s="29"/>
      <c r="F398" s="56"/>
      <c r="G398" s="39"/>
      <c r="H398" s="51"/>
      <c r="I398" s="45"/>
      <c r="J398" s="17"/>
      <c r="K398" s="18" t="str">
        <f t="shared" si="6"/>
        <v xml:space="preserve"> </v>
      </c>
      <c r="L398" s="34"/>
      <c r="M398" s="54"/>
      <c r="N398" s="37"/>
    </row>
    <row r="399" spans="1:14" x14ac:dyDescent="0.3">
      <c r="A399" s="27"/>
      <c r="B399" s="41"/>
      <c r="C399" s="71"/>
      <c r="D399" s="28"/>
      <c r="E399" s="29"/>
      <c r="F399" s="56"/>
      <c r="G399" s="39"/>
      <c r="H399" s="51"/>
      <c r="I399" s="45"/>
      <c r="J399" s="17"/>
      <c r="K399" s="18" t="str">
        <f t="shared" si="6"/>
        <v xml:space="preserve"> </v>
      </c>
      <c r="L399" s="34"/>
      <c r="M399" s="54"/>
      <c r="N399" s="37"/>
    </row>
    <row r="400" spans="1:14" x14ac:dyDescent="0.3">
      <c r="A400" s="27"/>
      <c r="B400" s="41"/>
      <c r="C400" s="71"/>
      <c r="D400" s="28"/>
      <c r="E400" s="29"/>
      <c r="F400" s="56"/>
      <c r="G400" s="39"/>
      <c r="H400" s="51"/>
      <c r="I400" s="45"/>
      <c r="J400" s="17"/>
      <c r="K400" s="18" t="str">
        <f t="shared" si="6"/>
        <v xml:space="preserve"> </v>
      </c>
      <c r="L400" s="34"/>
      <c r="M400" s="54"/>
      <c r="N400" s="37"/>
    </row>
    <row r="401" spans="1:14" x14ac:dyDescent="0.3">
      <c r="A401" s="27"/>
      <c r="B401" s="41"/>
      <c r="C401" s="71"/>
      <c r="D401" s="28"/>
      <c r="E401" s="29"/>
      <c r="F401" s="56"/>
      <c r="G401" s="39"/>
      <c r="H401" s="51"/>
      <c r="I401" s="45"/>
      <c r="J401" s="17"/>
      <c r="K401" s="18" t="str">
        <f t="shared" si="6"/>
        <v xml:space="preserve"> </v>
      </c>
      <c r="L401" s="34"/>
      <c r="M401" s="54"/>
      <c r="N401" s="37"/>
    </row>
    <row r="402" spans="1:14" x14ac:dyDescent="0.3">
      <c r="A402" s="27"/>
      <c r="B402" s="41"/>
      <c r="C402" s="71"/>
      <c r="D402" s="28"/>
      <c r="E402" s="29"/>
      <c r="F402" s="56"/>
      <c r="G402" s="39"/>
      <c r="H402" s="51"/>
      <c r="I402" s="45"/>
      <c r="J402" s="17"/>
      <c r="K402" s="18" t="str">
        <f t="shared" si="6"/>
        <v xml:space="preserve"> </v>
      </c>
      <c r="L402" s="34"/>
      <c r="M402" s="54"/>
      <c r="N402" s="37"/>
    </row>
    <row r="403" spans="1:14" x14ac:dyDescent="0.3">
      <c r="A403" s="27"/>
      <c r="B403" s="41"/>
      <c r="C403" s="71"/>
      <c r="D403" s="28"/>
      <c r="E403" s="29"/>
      <c r="F403" s="56"/>
      <c r="G403" s="39"/>
      <c r="H403" s="51"/>
      <c r="I403" s="45"/>
      <c r="J403" s="17"/>
      <c r="K403" s="18" t="str">
        <f t="shared" si="6"/>
        <v xml:space="preserve"> </v>
      </c>
      <c r="L403" s="34"/>
      <c r="M403" s="54"/>
      <c r="N403" s="37"/>
    </row>
    <row r="404" spans="1:14" x14ac:dyDescent="0.3">
      <c r="A404" s="27"/>
      <c r="B404" s="41"/>
      <c r="C404" s="71"/>
      <c r="D404" s="28"/>
      <c r="E404" s="29"/>
      <c r="F404" s="56"/>
      <c r="G404" s="39"/>
      <c r="H404" s="51"/>
      <c r="I404" s="45"/>
      <c r="J404" s="17"/>
      <c r="K404" s="18" t="str">
        <f t="shared" si="6"/>
        <v xml:space="preserve"> </v>
      </c>
      <c r="L404" s="34"/>
      <c r="M404" s="54"/>
      <c r="N404" s="37"/>
    </row>
    <row r="405" spans="1:14" x14ac:dyDescent="0.3">
      <c r="A405" s="27"/>
      <c r="B405" s="41"/>
      <c r="C405" s="71"/>
      <c r="D405" s="28"/>
      <c r="E405" s="29"/>
      <c r="F405" s="56"/>
      <c r="G405" s="39"/>
      <c r="H405" s="51"/>
      <c r="I405" s="45"/>
      <c r="J405" s="17"/>
      <c r="K405" s="18" t="str">
        <f t="shared" si="6"/>
        <v xml:space="preserve"> </v>
      </c>
      <c r="L405" s="34"/>
      <c r="M405" s="54"/>
      <c r="N405" s="37"/>
    </row>
    <row r="406" spans="1:14" x14ac:dyDescent="0.3">
      <c r="A406" s="27"/>
      <c r="B406" s="41"/>
      <c r="C406" s="71"/>
      <c r="D406" s="28"/>
      <c r="E406" s="29"/>
      <c r="F406" s="56"/>
      <c r="G406" s="39"/>
      <c r="H406" s="51"/>
      <c r="I406" s="45"/>
      <c r="J406" s="17"/>
      <c r="K406" s="18" t="str">
        <f t="shared" si="6"/>
        <v xml:space="preserve"> </v>
      </c>
      <c r="L406" s="34"/>
      <c r="M406" s="54"/>
      <c r="N406" s="37"/>
    </row>
    <row r="407" spans="1:14" x14ac:dyDescent="0.3">
      <c r="A407" s="27"/>
      <c r="B407" s="41"/>
      <c r="C407" s="71"/>
      <c r="D407" s="28"/>
      <c r="E407" s="29"/>
      <c r="F407" s="56"/>
      <c r="G407" s="39"/>
      <c r="H407" s="51"/>
      <c r="I407" s="45"/>
      <c r="J407" s="17"/>
      <c r="K407" s="18" t="str">
        <f t="shared" si="6"/>
        <v xml:space="preserve"> </v>
      </c>
      <c r="L407" s="34"/>
      <c r="M407" s="54"/>
      <c r="N407" s="37"/>
    </row>
    <row r="408" spans="1:14" x14ac:dyDescent="0.3">
      <c r="A408" s="27"/>
      <c r="B408" s="41"/>
      <c r="C408" s="71"/>
      <c r="D408" s="28"/>
      <c r="E408" s="29"/>
      <c r="F408" s="56"/>
      <c r="G408" s="39"/>
      <c r="H408" s="51"/>
      <c r="I408" s="45"/>
      <c r="J408" s="17"/>
      <c r="K408" s="18" t="str">
        <f t="shared" si="6"/>
        <v xml:space="preserve"> </v>
      </c>
      <c r="L408" s="34"/>
      <c r="M408" s="54"/>
      <c r="N408" s="37"/>
    </row>
    <row r="409" spans="1:14" x14ac:dyDescent="0.3">
      <c r="A409" s="27"/>
      <c r="B409" s="41"/>
      <c r="C409" s="71"/>
      <c r="D409" s="28"/>
      <c r="E409" s="29"/>
      <c r="F409" s="56"/>
      <c r="G409" s="39"/>
      <c r="H409" s="51"/>
      <c r="I409" s="45"/>
      <c r="J409" s="17"/>
      <c r="K409" s="18" t="str">
        <f t="shared" si="6"/>
        <v xml:space="preserve"> </v>
      </c>
      <c r="L409" s="34"/>
      <c r="M409" s="54"/>
      <c r="N409" s="37"/>
    </row>
    <row r="410" spans="1:14" x14ac:dyDescent="0.3">
      <c r="A410" s="27"/>
      <c r="B410" s="41"/>
      <c r="C410" s="71"/>
      <c r="D410" s="28"/>
      <c r="E410" s="29"/>
      <c r="F410" s="56"/>
      <c r="G410" s="39"/>
      <c r="H410" s="51"/>
      <c r="I410" s="45"/>
      <c r="J410" s="17"/>
      <c r="K410" s="18" t="str">
        <f t="shared" si="6"/>
        <v xml:space="preserve"> </v>
      </c>
      <c r="L410" s="34"/>
      <c r="M410" s="54"/>
      <c r="N410" s="37"/>
    </row>
    <row r="411" spans="1:14" x14ac:dyDescent="0.3">
      <c r="A411" s="27"/>
      <c r="B411" s="41"/>
      <c r="C411" s="71"/>
      <c r="D411" s="28"/>
      <c r="E411" s="29"/>
      <c r="F411" s="56"/>
      <c r="G411" s="39"/>
      <c r="H411" s="51"/>
      <c r="I411" s="45"/>
      <c r="J411" s="17"/>
      <c r="K411" s="18" t="str">
        <f t="shared" si="6"/>
        <v xml:space="preserve"> </v>
      </c>
      <c r="L411" s="34"/>
      <c r="M411" s="54"/>
      <c r="N411" s="37"/>
    </row>
    <row r="412" spans="1:14" x14ac:dyDescent="0.3">
      <c r="A412" s="27"/>
      <c r="B412" s="41"/>
      <c r="C412" s="71"/>
      <c r="D412" s="28"/>
      <c r="E412" s="29"/>
      <c r="F412" s="56"/>
      <c r="G412" s="39"/>
      <c r="H412" s="51"/>
      <c r="I412" s="45"/>
      <c r="J412" s="17"/>
      <c r="K412" s="18" t="str">
        <f t="shared" si="6"/>
        <v xml:space="preserve"> </v>
      </c>
      <c r="L412" s="34"/>
      <c r="M412" s="54"/>
      <c r="N412" s="37"/>
    </row>
    <row r="413" spans="1:14" x14ac:dyDescent="0.3">
      <c r="A413" s="27"/>
      <c r="B413" s="41"/>
      <c r="C413" s="71"/>
      <c r="D413" s="28"/>
      <c r="E413" s="29"/>
      <c r="F413" s="56"/>
      <c r="G413" s="39"/>
      <c r="H413" s="51"/>
      <c r="I413" s="45"/>
      <c r="J413" s="17"/>
      <c r="K413" s="18" t="str">
        <f t="shared" si="6"/>
        <v xml:space="preserve"> </v>
      </c>
      <c r="L413" s="34"/>
      <c r="M413" s="54"/>
      <c r="N413" s="37"/>
    </row>
    <row r="414" spans="1:14" x14ac:dyDescent="0.3">
      <c r="A414" s="27"/>
      <c r="B414" s="41"/>
      <c r="C414" s="71"/>
      <c r="D414" s="28"/>
      <c r="E414" s="29"/>
      <c r="F414" s="56"/>
      <c r="G414" s="39"/>
      <c r="H414" s="51"/>
      <c r="I414" s="45"/>
      <c r="J414" s="17"/>
      <c r="K414" s="18" t="str">
        <f t="shared" si="6"/>
        <v xml:space="preserve"> </v>
      </c>
      <c r="L414" s="34"/>
      <c r="M414" s="54"/>
      <c r="N414" s="37"/>
    </row>
    <row r="415" spans="1:14" x14ac:dyDescent="0.3">
      <c r="A415" s="27"/>
      <c r="B415" s="41"/>
      <c r="C415" s="71"/>
      <c r="D415" s="28"/>
      <c r="E415" s="29"/>
      <c r="F415" s="56"/>
      <c r="G415" s="39"/>
      <c r="H415" s="51"/>
      <c r="I415" s="45"/>
      <c r="J415" s="17"/>
      <c r="K415" s="18" t="str">
        <f t="shared" si="6"/>
        <v xml:space="preserve"> </v>
      </c>
      <c r="L415" s="34"/>
      <c r="M415" s="54"/>
      <c r="N415" s="37"/>
    </row>
    <row r="416" spans="1:14" x14ac:dyDescent="0.3">
      <c r="A416" s="26"/>
      <c r="B416" s="41"/>
      <c r="C416" s="71"/>
      <c r="D416" s="28"/>
      <c r="E416" s="29"/>
      <c r="F416" s="56"/>
      <c r="G416" s="39"/>
      <c r="H416" s="51"/>
      <c r="I416" s="45"/>
      <c r="J416" s="17"/>
      <c r="K416" s="18" t="str">
        <f t="shared" si="6"/>
        <v xml:space="preserve"> </v>
      </c>
      <c r="L416" s="34"/>
      <c r="M416" s="54"/>
      <c r="N416" s="37"/>
    </row>
    <row r="417" spans="1:14" x14ac:dyDescent="0.3">
      <c r="A417" s="27"/>
      <c r="B417" s="41"/>
      <c r="C417" s="71"/>
      <c r="D417" s="28"/>
      <c r="E417" s="29"/>
      <c r="F417" s="56"/>
      <c r="G417" s="39"/>
      <c r="H417" s="51"/>
      <c r="I417" s="45"/>
      <c r="J417" s="17"/>
      <c r="K417" s="18" t="str">
        <f t="shared" si="6"/>
        <v xml:space="preserve"> </v>
      </c>
      <c r="L417" s="34"/>
      <c r="M417" s="54"/>
      <c r="N417" s="37"/>
    </row>
    <row r="418" spans="1:14" x14ac:dyDescent="0.3">
      <c r="A418" s="27"/>
      <c r="B418" s="41"/>
      <c r="C418" s="71"/>
      <c r="D418" s="28"/>
      <c r="E418" s="29"/>
      <c r="F418" s="56"/>
      <c r="G418" s="39"/>
      <c r="H418" s="51"/>
      <c r="I418" s="45"/>
      <c r="J418" s="17"/>
      <c r="K418" s="18" t="str">
        <f t="shared" si="6"/>
        <v xml:space="preserve"> </v>
      </c>
      <c r="L418" s="34"/>
      <c r="M418" s="54"/>
      <c r="N418" s="37"/>
    </row>
    <row r="419" spans="1:14" x14ac:dyDescent="0.3">
      <c r="A419" s="27"/>
      <c r="B419" s="41"/>
      <c r="C419" s="71"/>
      <c r="D419" s="28"/>
      <c r="E419" s="29"/>
      <c r="F419" s="56"/>
      <c r="G419" s="39"/>
      <c r="H419" s="51"/>
      <c r="I419" s="45"/>
      <c r="J419" s="17"/>
      <c r="K419" s="18" t="str">
        <f t="shared" si="6"/>
        <v xml:space="preserve"> </v>
      </c>
      <c r="L419" s="34"/>
      <c r="M419" s="54"/>
      <c r="N419" s="37"/>
    </row>
    <row r="420" spans="1:14" x14ac:dyDescent="0.3">
      <c r="A420" s="27"/>
      <c r="B420" s="41"/>
      <c r="C420" s="71"/>
      <c r="D420" s="28"/>
      <c r="E420" s="29"/>
      <c r="F420" s="56"/>
      <c r="G420" s="39"/>
      <c r="H420" s="51"/>
      <c r="I420" s="45"/>
      <c r="J420" s="17"/>
      <c r="K420" s="18" t="str">
        <f t="shared" si="6"/>
        <v xml:space="preserve"> </v>
      </c>
      <c r="L420" s="34"/>
      <c r="M420" s="54"/>
      <c r="N420" s="37"/>
    </row>
    <row r="421" spans="1:14" x14ac:dyDescent="0.3">
      <c r="A421" s="27"/>
      <c r="B421" s="41"/>
      <c r="C421" s="71"/>
      <c r="D421" s="28"/>
      <c r="E421" s="29"/>
      <c r="F421" s="56"/>
      <c r="G421" s="39"/>
      <c r="H421" s="51"/>
      <c r="I421" s="45"/>
      <c r="J421" s="17"/>
      <c r="K421" s="18" t="str">
        <f t="shared" si="6"/>
        <v xml:space="preserve"> </v>
      </c>
      <c r="L421" s="34"/>
      <c r="M421" s="54"/>
      <c r="N421" s="37"/>
    </row>
    <row r="422" spans="1:14" x14ac:dyDescent="0.3">
      <c r="A422" s="27"/>
      <c r="B422" s="41"/>
      <c r="C422" s="71"/>
      <c r="D422" s="28"/>
      <c r="E422" s="29"/>
      <c r="F422" s="56"/>
      <c r="G422" s="39"/>
      <c r="H422" s="51"/>
      <c r="I422" s="45"/>
      <c r="J422" s="17"/>
      <c r="K422" s="18" t="str">
        <f t="shared" si="6"/>
        <v xml:space="preserve"> </v>
      </c>
      <c r="L422" s="34"/>
      <c r="M422" s="54"/>
      <c r="N422" s="37"/>
    </row>
    <row r="423" spans="1:14" x14ac:dyDescent="0.3">
      <c r="A423" s="27"/>
      <c r="B423" s="41"/>
      <c r="C423" s="71"/>
      <c r="D423" s="28"/>
      <c r="E423" s="29"/>
      <c r="F423" s="56"/>
      <c r="G423" s="39"/>
      <c r="H423" s="51"/>
      <c r="I423" s="45"/>
      <c r="J423" s="17"/>
      <c r="K423" s="18" t="str">
        <f t="shared" si="6"/>
        <v xml:space="preserve"> </v>
      </c>
      <c r="L423" s="34"/>
      <c r="M423" s="54"/>
      <c r="N423" s="37"/>
    </row>
    <row r="424" spans="1:14" x14ac:dyDescent="0.3">
      <c r="A424" s="27"/>
      <c r="B424" s="41"/>
      <c r="C424" s="71"/>
      <c r="D424" s="28"/>
      <c r="E424" s="29"/>
      <c r="F424" s="56"/>
      <c r="G424" s="39"/>
      <c r="H424" s="51"/>
      <c r="I424" s="45"/>
      <c r="J424" s="17"/>
      <c r="K424" s="18" t="str">
        <f t="shared" si="6"/>
        <v xml:space="preserve"> </v>
      </c>
      <c r="L424" s="34"/>
      <c r="M424" s="54"/>
      <c r="N424" s="37"/>
    </row>
    <row r="425" spans="1:14" x14ac:dyDescent="0.3">
      <c r="A425" s="27"/>
      <c r="B425" s="41"/>
      <c r="C425" s="71"/>
      <c r="D425" s="28"/>
      <c r="E425" s="29"/>
      <c r="F425" s="56"/>
      <c r="G425" s="39"/>
      <c r="H425" s="51"/>
      <c r="I425" s="45"/>
      <c r="J425" s="17"/>
      <c r="K425" s="18" t="str">
        <f t="shared" si="6"/>
        <v xml:space="preserve"> </v>
      </c>
      <c r="L425" s="34"/>
      <c r="M425" s="54"/>
      <c r="N425" s="37"/>
    </row>
    <row r="426" spans="1:14" x14ac:dyDescent="0.3">
      <c r="A426" s="27"/>
      <c r="B426" s="41"/>
      <c r="C426" s="71"/>
      <c r="D426" s="28"/>
      <c r="E426" s="29"/>
      <c r="F426" s="56"/>
      <c r="G426" s="39"/>
      <c r="H426" s="51"/>
      <c r="I426" s="45"/>
      <c r="J426" s="17"/>
      <c r="K426" s="18" t="str">
        <f t="shared" si="6"/>
        <v xml:space="preserve"> </v>
      </c>
      <c r="L426" s="34"/>
      <c r="M426" s="54"/>
      <c r="N426" s="37"/>
    </row>
    <row r="427" spans="1:14" x14ac:dyDescent="0.3">
      <c r="A427" s="27"/>
      <c r="B427" s="41"/>
      <c r="C427" s="71"/>
      <c r="D427" s="28"/>
      <c r="E427" s="29"/>
      <c r="F427" s="56"/>
      <c r="G427" s="39"/>
      <c r="H427" s="51"/>
      <c r="I427" s="45"/>
      <c r="J427" s="17"/>
      <c r="K427" s="18" t="str">
        <f t="shared" si="6"/>
        <v xml:space="preserve"> </v>
      </c>
      <c r="L427" s="34"/>
      <c r="M427" s="54"/>
      <c r="N427" s="37"/>
    </row>
    <row r="428" spans="1:14" x14ac:dyDescent="0.3">
      <c r="A428" s="27"/>
      <c r="B428" s="41"/>
      <c r="C428" s="71"/>
      <c r="D428" s="28"/>
      <c r="E428" s="29"/>
      <c r="F428" s="56"/>
      <c r="G428" s="39"/>
      <c r="H428" s="51"/>
      <c r="I428" s="45"/>
      <c r="J428" s="17"/>
      <c r="K428" s="18" t="str">
        <f t="shared" si="6"/>
        <v xml:space="preserve"> </v>
      </c>
      <c r="L428" s="34"/>
      <c r="M428" s="54"/>
      <c r="N428" s="37"/>
    </row>
    <row r="429" spans="1:14" x14ac:dyDescent="0.3">
      <c r="A429" s="27"/>
      <c r="B429" s="41"/>
      <c r="C429" s="71"/>
      <c r="D429" s="28"/>
      <c r="E429" s="29"/>
      <c r="F429" s="56"/>
      <c r="G429" s="39"/>
      <c r="H429" s="51"/>
      <c r="I429" s="45"/>
      <c r="J429" s="17"/>
      <c r="K429" s="18" t="str">
        <f t="shared" si="6"/>
        <v xml:space="preserve"> </v>
      </c>
      <c r="L429" s="34"/>
      <c r="M429" s="54"/>
      <c r="N429" s="37"/>
    </row>
    <row r="430" spans="1:14" x14ac:dyDescent="0.3">
      <c r="A430" s="27"/>
      <c r="B430" s="41"/>
      <c r="C430" s="71"/>
      <c r="D430" s="28"/>
      <c r="E430" s="29"/>
      <c r="F430" s="56"/>
      <c r="G430" s="39"/>
      <c r="H430" s="51"/>
      <c r="I430" s="45"/>
      <c r="J430" s="17"/>
      <c r="K430" s="18" t="str">
        <f t="shared" si="6"/>
        <v xml:space="preserve"> </v>
      </c>
      <c r="L430" s="34"/>
      <c r="M430" s="54"/>
      <c r="N430" s="37"/>
    </row>
    <row r="431" spans="1:14" x14ac:dyDescent="0.3">
      <c r="A431" s="27"/>
      <c r="B431" s="41"/>
      <c r="C431" s="71"/>
      <c r="D431" s="28"/>
      <c r="E431" s="29"/>
      <c r="F431" s="56"/>
      <c r="G431" s="39"/>
      <c r="H431" s="51"/>
      <c r="I431" s="45"/>
      <c r="J431" s="17"/>
      <c r="K431" s="18" t="str">
        <f t="shared" si="6"/>
        <v xml:space="preserve"> </v>
      </c>
      <c r="L431" s="34"/>
      <c r="M431" s="54"/>
      <c r="N431" s="37"/>
    </row>
    <row r="432" spans="1:14" x14ac:dyDescent="0.3">
      <c r="A432" s="27"/>
      <c r="B432" s="41"/>
      <c r="C432" s="71"/>
      <c r="D432" s="28"/>
      <c r="E432" s="29"/>
      <c r="F432" s="56"/>
      <c r="G432" s="39"/>
      <c r="H432" s="51"/>
      <c r="I432" s="45"/>
      <c r="J432" s="17"/>
      <c r="K432" s="18" t="str">
        <f t="shared" si="6"/>
        <v xml:space="preserve"> </v>
      </c>
      <c r="L432" s="34"/>
      <c r="M432" s="54"/>
      <c r="N432" s="37"/>
    </row>
    <row r="433" spans="1:14" x14ac:dyDescent="0.3">
      <c r="A433" s="27"/>
      <c r="B433" s="41"/>
      <c r="C433" s="71"/>
      <c r="D433" s="28"/>
      <c r="E433" s="29"/>
      <c r="F433" s="56"/>
      <c r="G433" s="39"/>
      <c r="H433" s="51"/>
      <c r="I433" s="45"/>
      <c r="J433" s="17"/>
      <c r="K433" s="18" t="str">
        <f t="shared" si="6"/>
        <v xml:space="preserve"> </v>
      </c>
      <c r="L433" s="34"/>
      <c r="M433" s="54"/>
      <c r="N433" s="37"/>
    </row>
    <row r="434" spans="1:14" x14ac:dyDescent="0.3">
      <c r="A434" s="27"/>
      <c r="B434" s="41"/>
      <c r="C434" s="71"/>
      <c r="D434" s="28"/>
      <c r="E434" s="29"/>
      <c r="F434" s="56"/>
      <c r="G434" s="39"/>
      <c r="H434" s="51"/>
      <c r="I434" s="45"/>
      <c r="J434" s="17"/>
      <c r="K434" s="18" t="str">
        <f t="shared" si="6"/>
        <v xml:space="preserve"> </v>
      </c>
      <c r="L434" s="34"/>
      <c r="M434" s="54"/>
      <c r="N434" s="37"/>
    </row>
    <row r="435" spans="1:14" x14ac:dyDescent="0.3">
      <c r="A435" s="27"/>
      <c r="B435" s="41"/>
      <c r="C435" s="71"/>
      <c r="D435" s="28"/>
      <c r="E435" s="29"/>
      <c r="F435" s="56"/>
      <c r="G435" s="39"/>
      <c r="H435" s="51"/>
      <c r="I435" s="45"/>
      <c r="J435" s="17"/>
      <c r="K435" s="18" t="str">
        <f t="shared" si="6"/>
        <v xml:space="preserve"> </v>
      </c>
      <c r="L435" s="34"/>
      <c r="M435" s="54"/>
      <c r="N435" s="37"/>
    </row>
    <row r="436" spans="1:14" x14ac:dyDescent="0.3">
      <c r="A436" s="27"/>
      <c r="B436" s="41"/>
      <c r="C436" s="71"/>
      <c r="D436" s="28"/>
      <c r="E436" s="29"/>
      <c r="F436" s="56"/>
      <c r="G436" s="39"/>
      <c r="H436" s="51"/>
      <c r="I436" s="45"/>
      <c r="J436" s="17"/>
      <c r="K436" s="18" t="str">
        <f t="shared" si="6"/>
        <v xml:space="preserve"> </v>
      </c>
      <c r="L436" s="34"/>
      <c r="M436" s="54"/>
      <c r="N436" s="37"/>
    </row>
    <row r="437" spans="1:14" x14ac:dyDescent="0.3">
      <c r="A437" s="27"/>
      <c r="B437" s="41"/>
      <c r="C437" s="71"/>
      <c r="D437" s="28"/>
      <c r="E437" s="29"/>
      <c r="F437" s="56"/>
      <c r="G437" s="39"/>
      <c r="H437" s="51"/>
      <c r="I437" s="45"/>
      <c r="J437" s="17"/>
      <c r="K437" s="18" t="str">
        <f t="shared" si="6"/>
        <v xml:space="preserve"> </v>
      </c>
      <c r="L437" s="34"/>
      <c r="M437" s="54"/>
      <c r="N437" s="37"/>
    </row>
    <row r="438" spans="1:14" x14ac:dyDescent="0.3">
      <c r="A438" s="26"/>
      <c r="B438" s="41"/>
      <c r="C438" s="71"/>
      <c r="D438" s="28"/>
      <c r="E438" s="29"/>
      <c r="F438" s="56"/>
      <c r="G438" s="39"/>
      <c r="H438" s="51"/>
      <c r="I438" s="45"/>
      <c r="J438" s="17"/>
      <c r="K438" s="18" t="str">
        <f t="shared" si="6"/>
        <v xml:space="preserve"> </v>
      </c>
      <c r="L438" s="34"/>
      <c r="M438" s="54"/>
      <c r="N438" s="37"/>
    </row>
    <row r="439" spans="1:14" x14ac:dyDescent="0.3">
      <c r="A439" s="27"/>
      <c r="B439" s="41"/>
      <c r="C439" s="71"/>
      <c r="D439" s="28"/>
      <c r="E439" s="29"/>
      <c r="F439" s="56"/>
      <c r="G439" s="39"/>
      <c r="H439" s="51"/>
      <c r="I439" s="45"/>
      <c r="J439" s="17"/>
      <c r="K439" s="18" t="str">
        <f t="shared" si="6"/>
        <v xml:space="preserve"> </v>
      </c>
      <c r="L439" s="34"/>
      <c r="M439" s="54"/>
      <c r="N439" s="37"/>
    </row>
    <row r="440" spans="1:14" x14ac:dyDescent="0.3">
      <c r="A440" s="27"/>
      <c r="B440" s="41"/>
      <c r="C440" s="71"/>
      <c r="D440" s="28"/>
      <c r="E440" s="29"/>
      <c r="F440" s="56"/>
      <c r="G440" s="39"/>
      <c r="H440" s="51"/>
      <c r="I440" s="45"/>
      <c r="J440" s="17"/>
      <c r="K440" s="18" t="str">
        <f t="shared" si="6"/>
        <v xml:space="preserve"> </v>
      </c>
      <c r="L440" s="34"/>
      <c r="M440" s="54"/>
      <c r="N440" s="37"/>
    </row>
    <row r="441" spans="1:14" x14ac:dyDescent="0.3">
      <c r="A441" s="27"/>
      <c r="B441" s="41"/>
      <c r="C441" s="71"/>
      <c r="D441" s="28"/>
      <c r="E441" s="29"/>
      <c r="F441" s="56"/>
      <c r="G441" s="39"/>
      <c r="H441" s="51"/>
      <c r="I441" s="45"/>
      <c r="J441" s="17"/>
      <c r="K441" s="18" t="str">
        <f t="shared" si="6"/>
        <v xml:space="preserve"> </v>
      </c>
      <c r="L441" s="34"/>
      <c r="M441" s="54"/>
      <c r="N441" s="37"/>
    </row>
    <row r="442" spans="1:14" x14ac:dyDescent="0.3">
      <c r="A442" s="27"/>
      <c r="B442" s="41"/>
      <c r="C442" s="71"/>
      <c r="D442" s="28"/>
      <c r="E442" s="29"/>
      <c r="F442" s="56"/>
      <c r="G442" s="39"/>
      <c r="H442" s="51"/>
      <c r="I442" s="45"/>
      <c r="J442" s="17"/>
      <c r="K442" s="18" t="str">
        <f t="shared" si="6"/>
        <v xml:space="preserve"> </v>
      </c>
      <c r="L442" s="34"/>
      <c r="M442" s="54"/>
      <c r="N442" s="37"/>
    </row>
    <row r="443" spans="1:14" x14ac:dyDescent="0.3">
      <c r="A443" s="27"/>
      <c r="B443" s="41"/>
      <c r="C443" s="71"/>
      <c r="D443" s="28"/>
      <c r="E443" s="29"/>
      <c r="F443" s="56"/>
      <c r="G443" s="39"/>
      <c r="H443" s="51"/>
      <c r="I443" s="45"/>
      <c r="J443" s="17"/>
      <c r="K443" s="18" t="str">
        <f t="shared" si="6"/>
        <v xml:space="preserve"> </v>
      </c>
      <c r="L443" s="34"/>
      <c r="M443" s="54"/>
      <c r="N443" s="37"/>
    </row>
    <row r="444" spans="1:14" x14ac:dyDescent="0.3">
      <c r="A444" s="27"/>
      <c r="B444" s="41"/>
      <c r="C444" s="71"/>
      <c r="D444" s="28"/>
      <c r="E444" s="29"/>
      <c r="F444" s="56"/>
      <c r="G444" s="39"/>
      <c r="H444" s="51"/>
      <c r="I444" s="45"/>
      <c r="J444" s="17"/>
      <c r="K444" s="18" t="str">
        <f t="shared" si="6"/>
        <v xml:space="preserve"> </v>
      </c>
      <c r="L444" s="34"/>
      <c r="M444" s="54"/>
      <c r="N444" s="37"/>
    </row>
    <row r="445" spans="1:14" x14ac:dyDescent="0.3">
      <c r="A445" s="27"/>
      <c r="B445" s="41"/>
      <c r="C445" s="71"/>
      <c r="D445" s="28"/>
      <c r="E445" s="29"/>
      <c r="F445" s="56"/>
      <c r="G445" s="39"/>
      <c r="H445" s="51"/>
      <c r="I445" s="45"/>
      <c r="J445" s="17"/>
      <c r="K445" s="18" t="str">
        <f t="shared" si="6"/>
        <v xml:space="preserve"> </v>
      </c>
      <c r="L445" s="34"/>
      <c r="M445" s="54"/>
      <c r="N445" s="37"/>
    </row>
    <row r="446" spans="1:14" x14ac:dyDescent="0.3">
      <c r="A446" s="27"/>
      <c r="B446" s="41"/>
      <c r="C446" s="71"/>
      <c r="D446" s="28"/>
      <c r="E446" s="29"/>
      <c r="F446" s="56"/>
      <c r="G446" s="39"/>
      <c r="H446" s="51"/>
      <c r="I446" s="45"/>
      <c r="J446" s="17"/>
      <c r="K446" s="18" t="str">
        <f t="shared" si="6"/>
        <v xml:space="preserve"> </v>
      </c>
      <c r="L446" s="34"/>
      <c r="M446" s="54"/>
      <c r="N446" s="37"/>
    </row>
    <row r="447" spans="1:14" x14ac:dyDescent="0.3">
      <c r="A447" s="27"/>
      <c r="B447" s="41"/>
      <c r="C447" s="71"/>
      <c r="D447" s="28"/>
      <c r="E447" s="29"/>
      <c r="F447" s="56"/>
      <c r="G447" s="39"/>
      <c r="H447" s="51"/>
      <c r="I447" s="45"/>
      <c r="J447" s="17"/>
      <c r="K447" s="18" t="str">
        <f t="shared" si="6"/>
        <v xml:space="preserve"> </v>
      </c>
      <c r="L447" s="34"/>
      <c r="M447" s="54"/>
      <c r="N447" s="37"/>
    </row>
    <row r="448" spans="1:14" x14ac:dyDescent="0.3">
      <c r="A448" s="27"/>
      <c r="B448" s="41"/>
      <c r="C448" s="71"/>
      <c r="D448" s="28"/>
      <c r="E448" s="29"/>
      <c r="F448" s="56"/>
      <c r="G448" s="39"/>
      <c r="H448" s="51"/>
      <c r="I448" s="45"/>
      <c r="J448" s="17"/>
      <c r="K448" s="18" t="str">
        <f t="shared" si="6"/>
        <v xml:space="preserve"> </v>
      </c>
      <c r="L448" s="34"/>
      <c r="M448" s="54"/>
      <c r="N448" s="37"/>
    </row>
    <row r="449" spans="1:14" x14ac:dyDescent="0.3">
      <c r="A449" s="27"/>
      <c r="B449" s="41"/>
      <c r="C449" s="71"/>
      <c r="D449" s="28"/>
      <c r="E449" s="29"/>
      <c r="F449" s="56"/>
      <c r="G449" s="39"/>
      <c r="H449" s="51"/>
      <c r="I449" s="45"/>
      <c r="J449" s="17"/>
      <c r="K449" s="18" t="str">
        <f t="shared" si="6"/>
        <v xml:space="preserve"> </v>
      </c>
      <c r="L449" s="34"/>
      <c r="M449" s="54"/>
      <c r="N449" s="37"/>
    </row>
    <row r="450" spans="1:14" x14ac:dyDescent="0.3">
      <c r="A450" s="27"/>
      <c r="B450" s="41"/>
      <c r="C450" s="71"/>
      <c r="D450" s="28"/>
      <c r="E450" s="29"/>
      <c r="F450" s="56"/>
      <c r="G450" s="39"/>
      <c r="H450" s="51"/>
      <c r="I450" s="45"/>
      <c r="J450" s="17"/>
      <c r="K450" s="18" t="str">
        <f t="shared" si="6"/>
        <v xml:space="preserve"> </v>
      </c>
      <c r="L450" s="34"/>
      <c r="M450" s="54"/>
      <c r="N450" s="37"/>
    </row>
    <row r="451" spans="1:14" x14ac:dyDescent="0.3">
      <c r="A451" s="27"/>
      <c r="B451" s="41"/>
      <c r="C451" s="71"/>
      <c r="D451" s="28"/>
      <c r="E451" s="29"/>
      <c r="F451" s="56"/>
      <c r="G451" s="39"/>
      <c r="H451" s="51"/>
      <c r="I451" s="45"/>
      <c r="J451" s="17"/>
      <c r="K451" s="18" t="str">
        <f t="shared" si="6"/>
        <v xml:space="preserve"> </v>
      </c>
      <c r="L451" s="34"/>
      <c r="M451" s="54"/>
      <c r="N451" s="37"/>
    </row>
    <row r="452" spans="1:14" x14ac:dyDescent="0.3">
      <c r="A452" s="27"/>
      <c r="B452" s="41"/>
      <c r="C452" s="71"/>
      <c r="D452" s="28"/>
      <c r="E452" s="29"/>
      <c r="F452" s="56"/>
      <c r="G452" s="39"/>
      <c r="H452" s="51"/>
      <c r="I452" s="45"/>
      <c r="J452" s="17"/>
      <c r="K452" s="18" t="str">
        <f t="shared" si="6"/>
        <v xml:space="preserve"> </v>
      </c>
      <c r="L452" s="34"/>
      <c r="M452" s="54"/>
      <c r="N452" s="37"/>
    </row>
    <row r="453" spans="1:14" x14ac:dyDescent="0.3">
      <c r="A453" s="27"/>
      <c r="B453" s="41"/>
      <c r="C453" s="71"/>
      <c r="D453" s="28"/>
      <c r="E453" s="29"/>
      <c r="F453" s="56"/>
      <c r="G453" s="39"/>
      <c r="H453" s="51"/>
      <c r="I453" s="45"/>
      <c r="J453" s="17"/>
      <c r="K453" s="18" t="str">
        <f t="shared" si="6"/>
        <v xml:space="preserve"> </v>
      </c>
      <c r="L453" s="34"/>
      <c r="M453" s="54"/>
      <c r="N453" s="37"/>
    </row>
    <row r="454" spans="1:14" x14ac:dyDescent="0.3">
      <c r="A454" s="27"/>
      <c r="B454" s="41"/>
      <c r="C454" s="71"/>
      <c r="D454" s="28"/>
      <c r="E454" s="29"/>
      <c r="F454" s="56"/>
      <c r="G454" s="39"/>
      <c r="H454" s="51"/>
      <c r="I454" s="45"/>
      <c r="J454" s="17"/>
      <c r="K454" s="18" t="str">
        <f t="shared" si="6"/>
        <v xml:space="preserve"> </v>
      </c>
      <c r="L454" s="34"/>
      <c r="M454" s="54"/>
      <c r="N454" s="37"/>
    </row>
    <row r="455" spans="1:14" x14ac:dyDescent="0.3">
      <c r="A455" s="27"/>
      <c r="B455" s="41"/>
      <c r="C455" s="71"/>
      <c r="D455" s="28"/>
      <c r="E455" s="29"/>
      <c r="F455" s="56"/>
      <c r="G455" s="39"/>
      <c r="H455" s="51"/>
      <c r="I455" s="45"/>
      <c r="J455" s="17"/>
      <c r="K455" s="18" t="str">
        <f t="shared" ref="K455:K518" si="7">IF(I455,IF(ISNUMBER(J455),J455*I455," ")," ")</f>
        <v xml:space="preserve"> </v>
      </c>
      <c r="L455" s="34"/>
      <c r="M455" s="54"/>
      <c r="N455" s="37"/>
    </row>
    <row r="456" spans="1:14" x14ac:dyDescent="0.3">
      <c r="A456" s="27"/>
      <c r="B456" s="41"/>
      <c r="C456" s="71"/>
      <c r="D456" s="28"/>
      <c r="E456" s="29"/>
      <c r="F456" s="56"/>
      <c r="G456" s="39"/>
      <c r="H456" s="51"/>
      <c r="I456" s="45"/>
      <c r="J456" s="17"/>
      <c r="K456" s="18" t="str">
        <f t="shared" si="7"/>
        <v xml:space="preserve"> </v>
      </c>
      <c r="L456" s="34"/>
      <c r="M456" s="54"/>
      <c r="N456" s="37"/>
    </row>
    <row r="457" spans="1:14" x14ac:dyDescent="0.3">
      <c r="A457" s="27"/>
      <c r="B457" s="41"/>
      <c r="C457" s="71"/>
      <c r="D457" s="28"/>
      <c r="E457" s="29"/>
      <c r="F457" s="56"/>
      <c r="G457" s="39"/>
      <c r="H457" s="51"/>
      <c r="I457" s="45"/>
      <c r="J457" s="17"/>
      <c r="K457" s="18" t="str">
        <f t="shared" si="7"/>
        <v xml:space="preserve"> </v>
      </c>
      <c r="L457" s="34"/>
      <c r="M457" s="54"/>
      <c r="N457" s="37"/>
    </row>
    <row r="458" spans="1:14" x14ac:dyDescent="0.3">
      <c r="A458" s="27"/>
      <c r="B458" s="41"/>
      <c r="C458" s="71"/>
      <c r="D458" s="28"/>
      <c r="E458" s="29"/>
      <c r="F458" s="56"/>
      <c r="G458" s="39"/>
      <c r="H458" s="51"/>
      <c r="I458" s="45"/>
      <c r="J458" s="17"/>
      <c r="K458" s="18" t="str">
        <f t="shared" si="7"/>
        <v xml:space="preserve"> </v>
      </c>
      <c r="L458" s="34"/>
      <c r="M458" s="54"/>
      <c r="N458" s="37"/>
    </row>
    <row r="459" spans="1:14" x14ac:dyDescent="0.3">
      <c r="A459" s="27"/>
      <c r="B459" s="41"/>
      <c r="C459" s="71"/>
      <c r="D459" s="28"/>
      <c r="E459" s="29"/>
      <c r="F459" s="56"/>
      <c r="G459" s="39"/>
      <c r="H459" s="51"/>
      <c r="I459" s="45"/>
      <c r="J459" s="17"/>
      <c r="K459" s="18" t="str">
        <f t="shared" si="7"/>
        <v xml:space="preserve"> </v>
      </c>
      <c r="L459" s="34"/>
      <c r="M459" s="54"/>
      <c r="N459" s="37"/>
    </row>
    <row r="460" spans="1:14" x14ac:dyDescent="0.3">
      <c r="A460" s="26"/>
      <c r="B460" s="41"/>
      <c r="C460" s="71"/>
      <c r="D460" s="28"/>
      <c r="E460" s="29"/>
      <c r="F460" s="56"/>
      <c r="G460" s="39"/>
      <c r="H460" s="51"/>
      <c r="I460" s="45"/>
      <c r="J460" s="17"/>
      <c r="K460" s="18" t="str">
        <f t="shared" si="7"/>
        <v xml:space="preserve"> </v>
      </c>
      <c r="L460" s="34"/>
      <c r="M460" s="54"/>
      <c r="N460" s="37"/>
    </row>
    <row r="461" spans="1:14" x14ac:dyDescent="0.3">
      <c r="A461" s="27"/>
      <c r="B461" s="41"/>
      <c r="C461" s="71"/>
      <c r="D461" s="28"/>
      <c r="E461" s="29"/>
      <c r="F461" s="56"/>
      <c r="G461" s="39"/>
      <c r="H461" s="51"/>
      <c r="I461" s="45"/>
      <c r="J461" s="17"/>
      <c r="K461" s="18" t="str">
        <f t="shared" si="7"/>
        <v xml:space="preserve"> </v>
      </c>
      <c r="L461" s="34"/>
      <c r="M461" s="54"/>
      <c r="N461" s="37"/>
    </row>
    <row r="462" spans="1:14" x14ac:dyDescent="0.3">
      <c r="A462" s="27"/>
      <c r="B462" s="41"/>
      <c r="C462" s="71"/>
      <c r="D462" s="28"/>
      <c r="E462" s="29"/>
      <c r="F462" s="56"/>
      <c r="G462" s="39"/>
      <c r="H462" s="51"/>
      <c r="I462" s="45"/>
      <c r="J462" s="17"/>
      <c r="K462" s="18" t="str">
        <f t="shared" si="7"/>
        <v xml:space="preserve"> </v>
      </c>
      <c r="L462" s="34"/>
      <c r="M462" s="54"/>
      <c r="N462" s="37"/>
    </row>
    <row r="463" spans="1:14" x14ac:dyDescent="0.3">
      <c r="A463" s="27"/>
      <c r="B463" s="41"/>
      <c r="C463" s="71"/>
      <c r="D463" s="28"/>
      <c r="E463" s="29"/>
      <c r="F463" s="56"/>
      <c r="G463" s="39"/>
      <c r="H463" s="51"/>
      <c r="I463" s="45"/>
      <c r="J463" s="17"/>
      <c r="K463" s="18" t="str">
        <f t="shared" si="7"/>
        <v xml:space="preserve"> </v>
      </c>
      <c r="L463" s="34"/>
      <c r="M463" s="54"/>
      <c r="N463" s="37"/>
    </row>
    <row r="464" spans="1:14" x14ac:dyDescent="0.3">
      <c r="A464" s="27"/>
      <c r="B464" s="41"/>
      <c r="C464" s="71"/>
      <c r="D464" s="28"/>
      <c r="E464" s="29"/>
      <c r="F464" s="56"/>
      <c r="G464" s="39"/>
      <c r="H464" s="51"/>
      <c r="I464" s="45"/>
      <c r="J464" s="17"/>
      <c r="K464" s="18" t="str">
        <f t="shared" si="7"/>
        <v xml:space="preserve"> </v>
      </c>
      <c r="L464" s="34"/>
      <c r="M464" s="54"/>
      <c r="N464" s="37"/>
    </row>
    <row r="465" spans="1:14" x14ac:dyDescent="0.3">
      <c r="A465" s="27"/>
      <c r="B465" s="41"/>
      <c r="C465" s="71"/>
      <c r="D465" s="28"/>
      <c r="E465" s="29"/>
      <c r="F465" s="56"/>
      <c r="G465" s="39"/>
      <c r="H465" s="51"/>
      <c r="I465" s="45"/>
      <c r="J465" s="17"/>
      <c r="K465" s="18" t="str">
        <f t="shared" si="7"/>
        <v xml:space="preserve"> </v>
      </c>
      <c r="L465" s="34"/>
      <c r="M465" s="54"/>
      <c r="N465" s="37"/>
    </row>
    <row r="466" spans="1:14" x14ac:dyDescent="0.3">
      <c r="A466" s="27"/>
      <c r="B466" s="41"/>
      <c r="C466" s="71"/>
      <c r="D466" s="28"/>
      <c r="E466" s="29"/>
      <c r="F466" s="56"/>
      <c r="G466" s="39"/>
      <c r="H466" s="51"/>
      <c r="I466" s="45"/>
      <c r="J466" s="17"/>
      <c r="K466" s="18" t="str">
        <f t="shared" si="7"/>
        <v xml:space="preserve"> </v>
      </c>
      <c r="L466" s="34"/>
      <c r="M466" s="54"/>
      <c r="N466" s="37"/>
    </row>
    <row r="467" spans="1:14" x14ac:dyDescent="0.3">
      <c r="A467" s="27"/>
      <c r="B467" s="41"/>
      <c r="C467" s="71"/>
      <c r="D467" s="28"/>
      <c r="E467" s="29"/>
      <c r="F467" s="56"/>
      <c r="G467" s="39"/>
      <c r="H467" s="51"/>
      <c r="I467" s="45"/>
      <c r="J467" s="17"/>
      <c r="K467" s="18" t="str">
        <f t="shared" si="7"/>
        <v xml:space="preserve"> </v>
      </c>
      <c r="L467" s="34"/>
      <c r="M467" s="54"/>
      <c r="N467" s="37"/>
    </row>
    <row r="468" spans="1:14" x14ac:dyDescent="0.3">
      <c r="A468" s="27"/>
      <c r="B468" s="41"/>
      <c r="C468" s="71"/>
      <c r="D468" s="28"/>
      <c r="E468" s="29"/>
      <c r="F468" s="56"/>
      <c r="G468" s="39"/>
      <c r="H468" s="51"/>
      <c r="I468" s="45"/>
      <c r="J468" s="17"/>
      <c r="K468" s="18" t="str">
        <f t="shared" si="7"/>
        <v xml:space="preserve"> </v>
      </c>
      <c r="L468" s="34"/>
      <c r="M468" s="54"/>
      <c r="N468" s="37"/>
    </row>
    <row r="469" spans="1:14" x14ac:dyDescent="0.3">
      <c r="A469" s="27"/>
      <c r="B469" s="41"/>
      <c r="C469" s="71"/>
      <c r="D469" s="28"/>
      <c r="E469" s="29"/>
      <c r="F469" s="56"/>
      <c r="G469" s="39"/>
      <c r="H469" s="51"/>
      <c r="I469" s="45"/>
      <c r="J469" s="17"/>
      <c r="K469" s="18" t="str">
        <f t="shared" si="7"/>
        <v xml:space="preserve"> </v>
      </c>
      <c r="L469" s="34"/>
      <c r="M469" s="54"/>
      <c r="N469" s="37"/>
    </row>
    <row r="470" spans="1:14" x14ac:dyDescent="0.3">
      <c r="A470" s="27"/>
      <c r="B470" s="41"/>
      <c r="C470" s="71"/>
      <c r="D470" s="28"/>
      <c r="E470" s="29"/>
      <c r="F470" s="56"/>
      <c r="G470" s="39"/>
      <c r="H470" s="51"/>
      <c r="I470" s="45"/>
      <c r="J470" s="17"/>
      <c r="K470" s="18" t="str">
        <f t="shared" si="7"/>
        <v xml:space="preserve"> </v>
      </c>
      <c r="L470" s="34"/>
      <c r="M470" s="54"/>
      <c r="N470" s="37"/>
    </row>
    <row r="471" spans="1:14" x14ac:dyDescent="0.3">
      <c r="A471" s="27"/>
      <c r="B471" s="41"/>
      <c r="C471" s="71"/>
      <c r="D471" s="28"/>
      <c r="E471" s="29"/>
      <c r="F471" s="56"/>
      <c r="G471" s="39"/>
      <c r="H471" s="51"/>
      <c r="I471" s="45"/>
      <c r="J471" s="17"/>
      <c r="K471" s="18" t="str">
        <f t="shared" si="7"/>
        <v xml:space="preserve"> </v>
      </c>
      <c r="L471" s="34"/>
      <c r="M471" s="54"/>
      <c r="N471" s="37"/>
    </row>
    <row r="472" spans="1:14" x14ac:dyDescent="0.3">
      <c r="A472" s="27"/>
      <c r="B472" s="41"/>
      <c r="C472" s="71"/>
      <c r="D472" s="28"/>
      <c r="E472" s="29"/>
      <c r="F472" s="56"/>
      <c r="G472" s="39"/>
      <c r="H472" s="51"/>
      <c r="I472" s="45"/>
      <c r="J472" s="17"/>
      <c r="K472" s="18" t="str">
        <f t="shared" si="7"/>
        <v xml:space="preserve"> </v>
      </c>
      <c r="L472" s="34"/>
      <c r="M472" s="54"/>
      <c r="N472" s="37"/>
    </row>
    <row r="473" spans="1:14" x14ac:dyDescent="0.3">
      <c r="A473" s="27"/>
      <c r="B473" s="41"/>
      <c r="C473" s="71"/>
      <c r="D473" s="28"/>
      <c r="E473" s="29"/>
      <c r="F473" s="56"/>
      <c r="G473" s="39"/>
      <c r="H473" s="51"/>
      <c r="I473" s="45"/>
      <c r="J473" s="17"/>
      <c r="K473" s="18" t="str">
        <f t="shared" si="7"/>
        <v xml:space="preserve"> </v>
      </c>
      <c r="L473" s="34"/>
      <c r="M473" s="54"/>
      <c r="N473" s="37"/>
    </row>
    <row r="474" spans="1:14" x14ac:dyDescent="0.3">
      <c r="A474" s="27"/>
      <c r="B474" s="41"/>
      <c r="C474" s="71"/>
      <c r="D474" s="28"/>
      <c r="E474" s="29"/>
      <c r="F474" s="56"/>
      <c r="G474" s="39"/>
      <c r="H474" s="51"/>
      <c r="I474" s="45"/>
      <c r="J474" s="17"/>
      <c r="K474" s="18" t="str">
        <f t="shared" si="7"/>
        <v xml:space="preserve"> </v>
      </c>
      <c r="L474" s="34"/>
      <c r="M474" s="54"/>
      <c r="N474" s="37"/>
    </row>
    <row r="475" spans="1:14" x14ac:dyDescent="0.3">
      <c r="A475" s="27"/>
      <c r="B475" s="41"/>
      <c r="C475" s="71"/>
      <c r="D475" s="28"/>
      <c r="E475" s="29"/>
      <c r="F475" s="56"/>
      <c r="G475" s="39"/>
      <c r="H475" s="51"/>
      <c r="I475" s="45"/>
      <c r="J475" s="17"/>
      <c r="K475" s="18" t="str">
        <f t="shared" si="7"/>
        <v xml:space="preserve"> </v>
      </c>
      <c r="L475" s="34"/>
      <c r="M475" s="54"/>
      <c r="N475" s="37"/>
    </row>
    <row r="476" spans="1:14" x14ac:dyDescent="0.3">
      <c r="A476" s="27"/>
      <c r="B476" s="41"/>
      <c r="C476" s="71"/>
      <c r="D476" s="28"/>
      <c r="E476" s="29"/>
      <c r="F476" s="56"/>
      <c r="G476" s="39"/>
      <c r="H476" s="51"/>
      <c r="I476" s="45"/>
      <c r="J476" s="17"/>
      <c r="K476" s="18" t="str">
        <f t="shared" si="7"/>
        <v xml:space="preserve"> </v>
      </c>
      <c r="L476" s="34"/>
      <c r="M476" s="54"/>
      <c r="N476" s="37"/>
    </row>
    <row r="477" spans="1:14" x14ac:dyDescent="0.3">
      <c r="A477" s="27"/>
      <c r="B477" s="41"/>
      <c r="C477" s="71"/>
      <c r="D477" s="28"/>
      <c r="E477" s="29"/>
      <c r="F477" s="56"/>
      <c r="G477" s="39"/>
      <c r="H477" s="51"/>
      <c r="I477" s="45"/>
      <c r="J477" s="17"/>
      <c r="K477" s="18" t="str">
        <f t="shared" si="7"/>
        <v xml:space="preserve"> </v>
      </c>
      <c r="L477" s="34"/>
      <c r="M477" s="54"/>
      <c r="N477" s="37"/>
    </row>
    <row r="478" spans="1:14" x14ac:dyDescent="0.3">
      <c r="A478" s="27"/>
      <c r="B478" s="41"/>
      <c r="C478" s="71"/>
      <c r="D478" s="28"/>
      <c r="E478" s="29"/>
      <c r="F478" s="56"/>
      <c r="G478" s="39"/>
      <c r="H478" s="51"/>
      <c r="I478" s="45"/>
      <c r="J478" s="17"/>
      <c r="K478" s="18" t="str">
        <f t="shared" si="7"/>
        <v xml:space="preserve"> </v>
      </c>
      <c r="L478" s="34"/>
      <c r="M478" s="54"/>
      <c r="N478" s="37"/>
    </row>
    <row r="479" spans="1:14" x14ac:dyDescent="0.3">
      <c r="A479" s="27"/>
      <c r="B479" s="41"/>
      <c r="C479" s="71"/>
      <c r="D479" s="28"/>
      <c r="E479" s="29"/>
      <c r="F479" s="56"/>
      <c r="G479" s="39"/>
      <c r="H479" s="51"/>
      <c r="I479" s="45"/>
      <c r="J479" s="17"/>
      <c r="K479" s="18" t="str">
        <f t="shared" si="7"/>
        <v xml:space="preserve"> </v>
      </c>
      <c r="L479" s="34"/>
      <c r="M479" s="54"/>
      <c r="N479" s="37"/>
    </row>
    <row r="480" spans="1:14" x14ac:dyDescent="0.3">
      <c r="A480" s="27"/>
      <c r="B480" s="41"/>
      <c r="C480" s="71"/>
      <c r="D480" s="28"/>
      <c r="E480" s="29"/>
      <c r="F480" s="56"/>
      <c r="G480" s="39"/>
      <c r="H480" s="51"/>
      <c r="I480" s="45"/>
      <c r="J480" s="17"/>
      <c r="K480" s="18" t="str">
        <f t="shared" si="7"/>
        <v xml:space="preserve"> </v>
      </c>
      <c r="L480" s="34"/>
      <c r="M480" s="54"/>
      <c r="N480" s="37"/>
    </row>
    <row r="481" spans="1:14" x14ac:dyDescent="0.3">
      <c r="A481" s="27"/>
      <c r="B481" s="41"/>
      <c r="C481" s="71"/>
      <c r="D481" s="28"/>
      <c r="E481" s="29"/>
      <c r="F481" s="56"/>
      <c r="G481" s="39"/>
      <c r="H481" s="51"/>
      <c r="I481" s="45"/>
      <c r="J481" s="17"/>
      <c r="K481" s="18" t="str">
        <f t="shared" si="7"/>
        <v xml:space="preserve"> </v>
      </c>
      <c r="L481" s="34"/>
      <c r="M481" s="54"/>
      <c r="N481" s="37"/>
    </row>
    <row r="482" spans="1:14" x14ac:dyDescent="0.3">
      <c r="A482" s="26"/>
      <c r="B482" s="41"/>
      <c r="C482" s="71"/>
      <c r="D482" s="28"/>
      <c r="E482" s="29"/>
      <c r="F482" s="56"/>
      <c r="G482" s="39"/>
      <c r="H482" s="51"/>
      <c r="I482" s="45"/>
      <c r="J482" s="17"/>
      <c r="K482" s="18" t="str">
        <f t="shared" si="7"/>
        <v xml:space="preserve"> </v>
      </c>
      <c r="L482" s="34"/>
      <c r="M482" s="54"/>
      <c r="N482" s="37"/>
    </row>
    <row r="483" spans="1:14" x14ac:dyDescent="0.3">
      <c r="A483" s="27"/>
      <c r="B483" s="41"/>
      <c r="C483" s="71"/>
      <c r="D483" s="28"/>
      <c r="E483" s="29"/>
      <c r="F483" s="56"/>
      <c r="G483" s="39"/>
      <c r="H483" s="51"/>
      <c r="I483" s="45"/>
      <c r="J483" s="17"/>
      <c r="K483" s="18" t="str">
        <f t="shared" si="7"/>
        <v xml:space="preserve"> </v>
      </c>
      <c r="L483" s="34"/>
      <c r="M483" s="54"/>
      <c r="N483" s="37"/>
    </row>
    <row r="484" spans="1:14" x14ac:dyDescent="0.3">
      <c r="A484" s="27"/>
      <c r="B484" s="41"/>
      <c r="C484" s="71"/>
      <c r="D484" s="28"/>
      <c r="E484" s="29"/>
      <c r="F484" s="56"/>
      <c r="G484" s="39"/>
      <c r="H484" s="51"/>
      <c r="I484" s="45"/>
      <c r="J484" s="17"/>
      <c r="K484" s="18" t="str">
        <f t="shared" si="7"/>
        <v xml:space="preserve"> </v>
      </c>
      <c r="L484" s="34"/>
      <c r="M484" s="54"/>
      <c r="N484" s="37"/>
    </row>
    <row r="485" spans="1:14" x14ac:dyDescent="0.3">
      <c r="A485" s="27"/>
      <c r="B485" s="41"/>
      <c r="C485" s="71"/>
      <c r="D485" s="28"/>
      <c r="E485" s="29"/>
      <c r="F485" s="56"/>
      <c r="G485" s="39"/>
      <c r="H485" s="51"/>
      <c r="I485" s="45"/>
      <c r="J485" s="17"/>
      <c r="K485" s="18" t="str">
        <f t="shared" si="7"/>
        <v xml:space="preserve"> </v>
      </c>
      <c r="L485" s="34"/>
      <c r="M485" s="54"/>
      <c r="N485" s="37"/>
    </row>
    <row r="486" spans="1:14" x14ac:dyDescent="0.3">
      <c r="A486" s="27"/>
      <c r="B486" s="41"/>
      <c r="C486" s="71"/>
      <c r="D486" s="28"/>
      <c r="E486" s="29"/>
      <c r="F486" s="56"/>
      <c r="G486" s="39"/>
      <c r="H486" s="51"/>
      <c r="I486" s="45"/>
      <c r="J486" s="17"/>
      <c r="K486" s="18" t="str">
        <f t="shared" si="7"/>
        <v xml:space="preserve"> </v>
      </c>
      <c r="L486" s="34"/>
      <c r="M486" s="54"/>
      <c r="N486" s="37"/>
    </row>
    <row r="487" spans="1:14" x14ac:dyDescent="0.3">
      <c r="A487" s="27"/>
      <c r="B487" s="41"/>
      <c r="C487" s="71"/>
      <c r="D487" s="28"/>
      <c r="E487" s="29"/>
      <c r="F487" s="56"/>
      <c r="G487" s="39"/>
      <c r="H487" s="51"/>
      <c r="I487" s="45"/>
      <c r="J487" s="17"/>
      <c r="K487" s="18" t="str">
        <f t="shared" si="7"/>
        <v xml:space="preserve"> </v>
      </c>
      <c r="L487" s="34"/>
      <c r="M487" s="54"/>
      <c r="N487" s="37"/>
    </row>
    <row r="488" spans="1:14" x14ac:dyDescent="0.3">
      <c r="A488" s="27"/>
      <c r="B488" s="41"/>
      <c r="C488" s="71"/>
      <c r="D488" s="28"/>
      <c r="E488" s="29"/>
      <c r="F488" s="56"/>
      <c r="G488" s="39"/>
      <c r="H488" s="51"/>
      <c r="I488" s="45"/>
      <c r="J488" s="17"/>
      <c r="K488" s="18" t="str">
        <f t="shared" si="7"/>
        <v xml:space="preserve"> </v>
      </c>
      <c r="L488" s="34"/>
      <c r="M488" s="54"/>
      <c r="N488" s="37"/>
    </row>
    <row r="489" spans="1:14" x14ac:dyDescent="0.3">
      <c r="A489" s="27"/>
      <c r="B489" s="41"/>
      <c r="C489" s="71"/>
      <c r="D489" s="28"/>
      <c r="E489" s="29"/>
      <c r="F489" s="56"/>
      <c r="G489" s="39"/>
      <c r="H489" s="51"/>
      <c r="I489" s="45"/>
      <c r="J489" s="17"/>
      <c r="K489" s="18" t="str">
        <f t="shared" si="7"/>
        <v xml:space="preserve"> </v>
      </c>
      <c r="L489" s="34"/>
      <c r="M489" s="54"/>
      <c r="N489" s="37"/>
    </row>
    <row r="490" spans="1:14" x14ac:dyDescent="0.3">
      <c r="A490" s="27"/>
      <c r="B490" s="41"/>
      <c r="C490" s="71"/>
      <c r="D490" s="28"/>
      <c r="E490" s="29"/>
      <c r="F490" s="56"/>
      <c r="G490" s="39"/>
      <c r="H490" s="51"/>
      <c r="I490" s="45"/>
      <c r="J490" s="17"/>
      <c r="K490" s="18" t="str">
        <f t="shared" si="7"/>
        <v xml:space="preserve"> </v>
      </c>
      <c r="L490" s="34"/>
      <c r="M490" s="54"/>
      <c r="N490" s="37"/>
    </row>
    <row r="491" spans="1:14" x14ac:dyDescent="0.3">
      <c r="A491" s="27"/>
      <c r="B491" s="41"/>
      <c r="C491" s="71"/>
      <c r="D491" s="28"/>
      <c r="E491" s="29"/>
      <c r="F491" s="56"/>
      <c r="G491" s="39"/>
      <c r="H491" s="51"/>
      <c r="I491" s="45"/>
      <c r="J491" s="17"/>
      <c r="K491" s="18" t="str">
        <f t="shared" si="7"/>
        <v xml:space="preserve"> </v>
      </c>
      <c r="L491" s="34"/>
      <c r="M491" s="54"/>
      <c r="N491" s="37"/>
    </row>
    <row r="492" spans="1:14" x14ac:dyDescent="0.3">
      <c r="A492" s="27"/>
      <c r="B492" s="41"/>
      <c r="C492" s="71"/>
      <c r="D492" s="28"/>
      <c r="E492" s="29"/>
      <c r="F492" s="56"/>
      <c r="G492" s="39"/>
      <c r="H492" s="51"/>
      <c r="I492" s="45"/>
      <c r="J492" s="17"/>
      <c r="K492" s="18" t="str">
        <f t="shared" si="7"/>
        <v xml:space="preserve"> </v>
      </c>
      <c r="L492" s="34"/>
      <c r="M492" s="54"/>
      <c r="N492" s="37"/>
    </row>
    <row r="493" spans="1:14" x14ac:dyDescent="0.3">
      <c r="A493" s="27"/>
      <c r="B493" s="41"/>
      <c r="C493" s="71"/>
      <c r="D493" s="28"/>
      <c r="E493" s="29"/>
      <c r="F493" s="56"/>
      <c r="G493" s="39"/>
      <c r="H493" s="51"/>
      <c r="I493" s="45"/>
      <c r="J493" s="17"/>
      <c r="K493" s="18" t="str">
        <f t="shared" si="7"/>
        <v xml:space="preserve"> </v>
      </c>
      <c r="L493" s="34"/>
      <c r="M493" s="54"/>
      <c r="N493" s="37"/>
    </row>
    <row r="494" spans="1:14" x14ac:dyDescent="0.3">
      <c r="A494" s="27"/>
      <c r="B494" s="41"/>
      <c r="C494" s="71"/>
      <c r="D494" s="28"/>
      <c r="E494" s="29"/>
      <c r="F494" s="56"/>
      <c r="G494" s="39"/>
      <c r="H494" s="51"/>
      <c r="I494" s="45"/>
      <c r="J494" s="17"/>
      <c r="K494" s="18" t="str">
        <f t="shared" si="7"/>
        <v xml:space="preserve"> </v>
      </c>
      <c r="L494" s="34"/>
      <c r="M494" s="54"/>
      <c r="N494" s="37"/>
    </row>
    <row r="495" spans="1:14" x14ac:dyDescent="0.3">
      <c r="A495" s="27"/>
      <c r="B495" s="41"/>
      <c r="C495" s="71"/>
      <c r="D495" s="28"/>
      <c r="E495" s="29"/>
      <c r="F495" s="56"/>
      <c r="G495" s="39"/>
      <c r="H495" s="51"/>
      <c r="I495" s="45"/>
      <c r="J495" s="17"/>
      <c r="K495" s="18" t="str">
        <f t="shared" si="7"/>
        <v xml:space="preserve"> </v>
      </c>
      <c r="L495" s="34"/>
      <c r="M495" s="54"/>
      <c r="N495" s="37"/>
    </row>
    <row r="496" spans="1:14" x14ac:dyDescent="0.3">
      <c r="A496" s="27"/>
      <c r="B496" s="41"/>
      <c r="C496" s="71"/>
      <c r="D496" s="28"/>
      <c r="E496" s="29"/>
      <c r="F496" s="56"/>
      <c r="G496" s="39"/>
      <c r="H496" s="51"/>
      <c r="I496" s="45"/>
      <c r="J496" s="17"/>
      <c r="K496" s="18" t="str">
        <f t="shared" si="7"/>
        <v xml:space="preserve"> </v>
      </c>
      <c r="L496" s="34"/>
      <c r="M496" s="54"/>
      <c r="N496" s="37"/>
    </row>
    <row r="497" spans="1:14" x14ac:dyDescent="0.3">
      <c r="A497" s="27"/>
      <c r="B497" s="41"/>
      <c r="C497" s="71"/>
      <c r="D497" s="28"/>
      <c r="E497" s="29"/>
      <c r="F497" s="56"/>
      <c r="G497" s="39"/>
      <c r="H497" s="51"/>
      <c r="I497" s="45"/>
      <c r="J497" s="17"/>
      <c r="K497" s="18" t="str">
        <f t="shared" si="7"/>
        <v xml:space="preserve"> </v>
      </c>
      <c r="L497" s="34"/>
      <c r="M497" s="54"/>
      <c r="N497" s="37"/>
    </row>
    <row r="498" spans="1:14" x14ac:dyDescent="0.3">
      <c r="A498" s="27"/>
      <c r="B498" s="41"/>
      <c r="C498" s="71"/>
      <c r="D498" s="28"/>
      <c r="E498" s="29"/>
      <c r="F498" s="56"/>
      <c r="G498" s="39"/>
      <c r="H498" s="51"/>
      <c r="I498" s="45"/>
      <c r="J498" s="17"/>
      <c r="K498" s="18" t="str">
        <f t="shared" si="7"/>
        <v xml:space="preserve"> </v>
      </c>
      <c r="L498" s="34"/>
      <c r="M498" s="54"/>
      <c r="N498" s="37"/>
    </row>
    <row r="499" spans="1:14" x14ac:dyDescent="0.3">
      <c r="A499" s="27"/>
      <c r="B499" s="41"/>
      <c r="C499" s="71"/>
      <c r="D499" s="28"/>
      <c r="E499" s="29"/>
      <c r="F499" s="56"/>
      <c r="G499" s="39"/>
      <c r="H499" s="51"/>
      <c r="I499" s="45"/>
      <c r="J499" s="17"/>
      <c r="K499" s="18" t="str">
        <f t="shared" si="7"/>
        <v xml:space="preserve"> </v>
      </c>
      <c r="L499" s="34"/>
      <c r="M499" s="54"/>
      <c r="N499" s="37"/>
    </row>
    <row r="500" spans="1:14" x14ac:dyDescent="0.3">
      <c r="A500" s="27"/>
      <c r="B500" s="41"/>
      <c r="C500" s="71"/>
      <c r="D500" s="28"/>
      <c r="E500" s="29"/>
      <c r="F500" s="56"/>
      <c r="G500" s="39"/>
      <c r="H500" s="51"/>
      <c r="I500" s="45"/>
      <c r="J500" s="17"/>
      <c r="K500" s="18" t="str">
        <f t="shared" si="7"/>
        <v xml:space="preserve"> </v>
      </c>
      <c r="L500" s="34"/>
      <c r="M500" s="54"/>
      <c r="N500" s="37"/>
    </row>
    <row r="501" spans="1:14" x14ac:dyDescent="0.3">
      <c r="A501" s="27"/>
      <c r="B501" s="41"/>
      <c r="C501" s="71"/>
      <c r="D501" s="28"/>
      <c r="E501" s="29"/>
      <c r="F501" s="56"/>
      <c r="G501" s="39"/>
      <c r="H501" s="51"/>
      <c r="I501" s="45"/>
      <c r="J501" s="17"/>
      <c r="K501" s="18" t="str">
        <f t="shared" si="7"/>
        <v xml:space="preserve"> </v>
      </c>
      <c r="L501" s="34"/>
      <c r="M501" s="54"/>
      <c r="N501" s="37"/>
    </row>
    <row r="502" spans="1:14" x14ac:dyDescent="0.3">
      <c r="A502" s="27"/>
      <c r="B502" s="41"/>
      <c r="C502" s="71"/>
      <c r="D502" s="28"/>
      <c r="E502" s="29"/>
      <c r="F502" s="56"/>
      <c r="G502" s="39"/>
      <c r="H502" s="51"/>
      <c r="I502" s="45"/>
      <c r="J502" s="17"/>
      <c r="K502" s="18" t="str">
        <f t="shared" si="7"/>
        <v xml:space="preserve"> </v>
      </c>
      <c r="L502" s="34"/>
      <c r="M502" s="54"/>
      <c r="N502" s="37"/>
    </row>
    <row r="503" spans="1:14" x14ac:dyDescent="0.3">
      <c r="A503" s="27"/>
      <c r="B503" s="41"/>
      <c r="C503" s="71"/>
      <c r="D503" s="28"/>
      <c r="E503" s="29"/>
      <c r="F503" s="56"/>
      <c r="G503" s="39"/>
      <c r="H503" s="51"/>
      <c r="I503" s="45"/>
      <c r="J503" s="17"/>
      <c r="K503" s="18" t="str">
        <f t="shared" si="7"/>
        <v xml:space="preserve"> </v>
      </c>
      <c r="L503" s="34"/>
      <c r="M503" s="54"/>
      <c r="N503" s="37"/>
    </row>
    <row r="504" spans="1:14" x14ac:dyDescent="0.3">
      <c r="A504" s="26"/>
      <c r="B504" s="41"/>
      <c r="C504" s="71"/>
      <c r="D504" s="28"/>
      <c r="E504" s="29"/>
      <c r="F504" s="56"/>
      <c r="G504" s="39"/>
      <c r="H504" s="51"/>
      <c r="I504" s="45"/>
      <c r="J504" s="17"/>
      <c r="K504" s="18" t="str">
        <f t="shared" si="7"/>
        <v xml:space="preserve"> </v>
      </c>
      <c r="L504" s="34"/>
      <c r="M504" s="54"/>
      <c r="N504" s="37"/>
    </row>
    <row r="505" spans="1:14" x14ac:dyDescent="0.3">
      <c r="A505" s="27"/>
      <c r="B505" s="41"/>
      <c r="C505" s="71"/>
      <c r="D505" s="28"/>
      <c r="E505" s="29"/>
      <c r="F505" s="56"/>
      <c r="G505" s="39"/>
      <c r="H505" s="51"/>
      <c r="I505" s="45"/>
      <c r="J505" s="17"/>
      <c r="K505" s="18" t="str">
        <f t="shared" si="7"/>
        <v xml:space="preserve"> </v>
      </c>
      <c r="L505" s="34"/>
      <c r="M505" s="54"/>
      <c r="N505" s="37"/>
    </row>
    <row r="506" spans="1:14" x14ac:dyDescent="0.3">
      <c r="A506" s="27"/>
      <c r="B506" s="41"/>
      <c r="C506" s="71"/>
      <c r="D506" s="28"/>
      <c r="E506" s="29"/>
      <c r="F506" s="56"/>
      <c r="G506" s="39"/>
      <c r="H506" s="51"/>
      <c r="I506" s="45"/>
      <c r="J506" s="17"/>
      <c r="K506" s="18" t="str">
        <f t="shared" si="7"/>
        <v xml:space="preserve"> </v>
      </c>
      <c r="L506" s="34"/>
      <c r="M506" s="54"/>
      <c r="N506" s="37"/>
    </row>
    <row r="507" spans="1:14" x14ac:dyDescent="0.3">
      <c r="A507" s="27"/>
      <c r="B507" s="41"/>
      <c r="C507" s="71"/>
      <c r="D507" s="28"/>
      <c r="E507" s="29"/>
      <c r="F507" s="56"/>
      <c r="G507" s="39"/>
      <c r="H507" s="51"/>
      <c r="I507" s="45"/>
      <c r="J507" s="17"/>
      <c r="K507" s="18" t="str">
        <f t="shared" si="7"/>
        <v xml:space="preserve"> </v>
      </c>
      <c r="L507" s="34"/>
      <c r="M507" s="54"/>
      <c r="N507" s="37"/>
    </row>
    <row r="508" spans="1:14" x14ac:dyDescent="0.3">
      <c r="A508" s="27"/>
      <c r="B508" s="41"/>
      <c r="C508" s="71"/>
      <c r="D508" s="28"/>
      <c r="E508" s="29"/>
      <c r="F508" s="56"/>
      <c r="G508" s="39"/>
      <c r="H508" s="51"/>
      <c r="I508" s="45"/>
      <c r="J508" s="17"/>
      <c r="K508" s="18" t="str">
        <f t="shared" si="7"/>
        <v xml:space="preserve"> </v>
      </c>
      <c r="L508" s="34"/>
      <c r="M508" s="54"/>
      <c r="N508" s="37"/>
    </row>
    <row r="509" spans="1:14" x14ac:dyDescent="0.3">
      <c r="A509" s="27"/>
      <c r="B509" s="41"/>
      <c r="C509" s="71"/>
      <c r="D509" s="28"/>
      <c r="E509" s="29"/>
      <c r="F509" s="56"/>
      <c r="G509" s="39"/>
      <c r="H509" s="51"/>
      <c r="I509" s="45"/>
      <c r="J509" s="17"/>
      <c r="K509" s="18" t="str">
        <f t="shared" si="7"/>
        <v xml:space="preserve"> </v>
      </c>
      <c r="L509" s="34"/>
      <c r="M509" s="54"/>
      <c r="N509" s="37"/>
    </row>
    <row r="510" spans="1:14" x14ac:dyDescent="0.3">
      <c r="A510" s="27"/>
      <c r="B510" s="41"/>
      <c r="C510" s="71"/>
      <c r="D510" s="28"/>
      <c r="E510" s="29"/>
      <c r="F510" s="56"/>
      <c r="G510" s="39"/>
      <c r="H510" s="51"/>
      <c r="I510" s="45"/>
      <c r="J510" s="17"/>
      <c r="K510" s="18" t="str">
        <f t="shared" si="7"/>
        <v xml:space="preserve"> </v>
      </c>
      <c r="L510" s="34"/>
      <c r="M510" s="54"/>
      <c r="N510" s="37"/>
    </row>
    <row r="511" spans="1:14" x14ac:dyDescent="0.3">
      <c r="A511" s="27"/>
      <c r="B511" s="41"/>
      <c r="C511" s="71"/>
      <c r="D511" s="28"/>
      <c r="E511" s="29"/>
      <c r="F511" s="56"/>
      <c r="G511" s="39"/>
      <c r="H511" s="51"/>
      <c r="I511" s="45"/>
      <c r="J511" s="17"/>
      <c r="K511" s="18" t="str">
        <f t="shared" si="7"/>
        <v xml:space="preserve"> </v>
      </c>
      <c r="L511" s="34"/>
      <c r="M511" s="54"/>
      <c r="N511" s="37"/>
    </row>
    <row r="512" spans="1:14" x14ac:dyDescent="0.3">
      <c r="A512" s="27"/>
      <c r="B512" s="41"/>
      <c r="C512" s="71"/>
      <c r="D512" s="28"/>
      <c r="E512" s="29"/>
      <c r="F512" s="56"/>
      <c r="G512" s="39"/>
      <c r="H512" s="51"/>
      <c r="I512" s="45"/>
      <c r="J512" s="17"/>
      <c r="K512" s="18" t="str">
        <f t="shared" si="7"/>
        <v xml:space="preserve"> </v>
      </c>
      <c r="L512" s="34"/>
      <c r="M512" s="54"/>
      <c r="N512" s="37"/>
    </row>
    <row r="513" spans="1:14" x14ac:dyDescent="0.3">
      <c r="A513" s="27"/>
      <c r="B513" s="41"/>
      <c r="C513" s="71"/>
      <c r="D513" s="28"/>
      <c r="E513" s="29"/>
      <c r="F513" s="56"/>
      <c r="G513" s="39"/>
      <c r="H513" s="51"/>
      <c r="I513" s="45"/>
      <c r="J513" s="17"/>
      <c r="K513" s="18" t="str">
        <f t="shared" si="7"/>
        <v xml:space="preserve"> </v>
      </c>
      <c r="L513" s="34"/>
      <c r="M513" s="54"/>
      <c r="N513" s="37"/>
    </row>
    <row r="514" spans="1:14" x14ac:dyDescent="0.3">
      <c r="A514" s="27"/>
      <c r="B514" s="41"/>
      <c r="C514" s="71"/>
      <c r="D514" s="28"/>
      <c r="E514" s="29"/>
      <c r="F514" s="56"/>
      <c r="G514" s="39"/>
      <c r="H514" s="51"/>
      <c r="I514" s="45"/>
      <c r="J514" s="17"/>
      <c r="K514" s="18" t="str">
        <f t="shared" si="7"/>
        <v xml:space="preserve"> </v>
      </c>
      <c r="L514" s="34"/>
      <c r="M514" s="54"/>
      <c r="N514" s="37"/>
    </row>
    <row r="515" spans="1:14" x14ac:dyDescent="0.3">
      <c r="A515" s="27"/>
      <c r="B515" s="41"/>
      <c r="C515" s="71"/>
      <c r="D515" s="28"/>
      <c r="E515" s="29"/>
      <c r="F515" s="56"/>
      <c r="G515" s="39"/>
      <c r="H515" s="51"/>
      <c r="I515" s="45"/>
      <c r="J515" s="17"/>
      <c r="K515" s="18" t="str">
        <f t="shared" si="7"/>
        <v xml:space="preserve"> </v>
      </c>
      <c r="L515" s="34"/>
      <c r="M515" s="54"/>
      <c r="N515" s="37"/>
    </row>
    <row r="516" spans="1:14" x14ac:dyDescent="0.3">
      <c r="A516" s="27"/>
      <c r="B516" s="41"/>
      <c r="C516" s="71"/>
      <c r="D516" s="28"/>
      <c r="E516" s="29"/>
      <c r="F516" s="56"/>
      <c r="G516" s="39"/>
      <c r="H516" s="51"/>
      <c r="I516" s="45"/>
      <c r="J516" s="17"/>
      <c r="K516" s="18" t="str">
        <f t="shared" si="7"/>
        <v xml:space="preserve"> </v>
      </c>
      <c r="L516" s="34"/>
      <c r="M516" s="54"/>
      <c r="N516" s="37"/>
    </row>
    <row r="517" spans="1:14" x14ac:dyDescent="0.3">
      <c r="A517" s="27"/>
      <c r="B517" s="41"/>
      <c r="C517" s="71"/>
      <c r="D517" s="28"/>
      <c r="E517" s="29"/>
      <c r="F517" s="56"/>
      <c r="G517" s="39"/>
      <c r="H517" s="51"/>
      <c r="I517" s="45"/>
      <c r="J517" s="17"/>
      <c r="K517" s="18" t="str">
        <f t="shared" si="7"/>
        <v xml:space="preserve"> </v>
      </c>
      <c r="L517" s="34"/>
      <c r="M517" s="54"/>
      <c r="N517" s="37"/>
    </row>
    <row r="518" spans="1:14" x14ac:dyDescent="0.3">
      <c r="A518" s="27"/>
      <c r="B518" s="41"/>
      <c r="C518" s="71"/>
      <c r="D518" s="28"/>
      <c r="E518" s="29"/>
      <c r="F518" s="56"/>
      <c r="G518" s="39"/>
      <c r="H518" s="51"/>
      <c r="I518" s="45"/>
      <c r="J518" s="17"/>
      <c r="K518" s="18" t="str">
        <f t="shared" si="7"/>
        <v xml:space="preserve"> </v>
      </c>
      <c r="L518" s="34"/>
      <c r="M518" s="54"/>
      <c r="N518" s="37"/>
    </row>
    <row r="519" spans="1:14" x14ac:dyDescent="0.3">
      <c r="A519" s="27"/>
      <c r="B519" s="41"/>
      <c r="C519" s="71"/>
      <c r="D519" s="28"/>
      <c r="E519" s="29"/>
      <c r="F519" s="56"/>
      <c r="G519" s="39"/>
      <c r="H519" s="51"/>
      <c r="I519" s="45"/>
      <c r="J519" s="17"/>
      <c r="K519" s="18" t="str">
        <f t="shared" ref="K519:K582" si="8">IF(I519,IF(ISNUMBER(J519),J519*I519," ")," ")</f>
        <v xml:space="preserve"> </v>
      </c>
      <c r="L519" s="34"/>
      <c r="M519" s="54"/>
      <c r="N519" s="37"/>
    </row>
    <row r="520" spans="1:14" x14ac:dyDescent="0.3">
      <c r="A520" s="27"/>
      <c r="B520" s="41"/>
      <c r="C520" s="71"/>
      <c r="D520" s="28"/>
      <c r="E520" s="29"/>
      <c r="F520" s="56"/>
      <c r="G520" s="39"/>
      <c r="H520" s="51"/>
      <c r="I520" s="45"/>
      <c r="J520" s="17"/>
      <c r="K520" s="18" t="str">
        <f t="shared" si="8"/>
        <v xml:space="preserve"> </v>
      </c>
      <c r="L520" s="34"/>
      <c r="M520" s="54"/>
      <c r="N520" s="37"/>
    </row>
    <row r="521" spans="1:14" x14ac:dyDescent="0.3">
      <c r="A521" s="27"/>
      <c r="B521" s="41"/>
      <c r="C521" s="71"/>
      <c r="D521" s="28"/>
      <c r="E521" s="29"/>
      <c r="F521" s="56"/>
      <c r="G521" s="39"/>
      <c r="H521" s="51"/>
      <c r="I521" s="45"/>
      <c r="J521" s="17"/>
      <c r="K521" s="18" t="str">
        <f t="shared" si="8"/>
        <v xml:space="preserve"> </v>
      </c>
      <c r="L521" s="34"/>
      <c r="M521" s="54"/>
      <c r="N521" s="37"/>
    </row>
    <row r="522" spans="1:14" x14ac:dyDescent="0.3">
      <c r="A522" s="27"/>
      <c r="B522" s="41"/>
      <c r="C522" s="71"/>
      <c r="D522" s="28"/>
      <c r="E522" s="29"/>
      <c r="F522" s="56"/>
      <c r="G522" s="39"/>
      <c r="H522" s="51"/>
      <c r="I522" s="45"/>
      <c r="J522" s="17"/>
      <c r="K522" s="18" t="str">
        <f t="shared" si="8"/>
        <v xml:space="preserve"> </v>
      </c>
      <c r="L522" s="34"/>
      <c r="M522" s="54"/>
      <c r="N522" s="37"/>
    </row>
    <row r="523" spans="1:14" x14ac:dyDescent="0.3">
      <c r="A523" s="27"/>
      <c r="B523" s="41"/>
      <c r="C523" s="71"/>
      <c r="D523" s="28"/>
      <c r="E523" s="29"/>
      <c r="F523" s="56"/>
      <c r="G523" s="39"/>
      <c r="H523" s="51"/>
      <c r="I523" s="45"/>
      <c r="J523" s="17"/>
      <c r="K523" s="18" t="str">
        <f t="shared" si="8"/>
        <v xml:space="preserve"> </v>
      </c>
      <c r="L523" s="34"/>
      <c r="M523" s="54"/>
      <c r="N523" s="37"/>
    </row>
    <row r="524" spans="1:14" x14ac:dyDescent="0.3">
      <c r="A524" s="27"/>
      <c r="B524" s="41"/>
      <c r="C524" s="71"/>
      <c r="D524" s="28"/>
      <c r="E524" s="29"/>
      <c r="F524" s="56"/>
      <c r="G524" s="39"/>
      <c r="H524" s="51"/>
      <c r="I524" s="45"/>
      <c r="J524" s="17"/>
      <c r="K524" s="18" t="str">
        <f t="shared" si="8"/>
        <v xml:space="preserve"> </v>
      </c>
      <c r="L524" s="34"/>
      <c r="M524" s="54"/>
      <c r="N524" s="37"/>
    </row>
    <row r="525" spans="1:14" x14ac:dyDescent="0.3">
      <c r="A525" s="27"/>
      <c r="B525" s="41"/>
      <c r="C525" s="71"/>
      <c r="D525" s="28"/>
      <c r="E525" s="29"/>
      <c r="F525" s="56"/>
      <c r="G525" s="39"/>
      <c r="H525" s="51"/>
      <c r="I525" s="45"/>
      <c r="J525" s="17"/>
      <c r="K525" s="18" t="str">
        <f t="shared" si="8"/>
        <v xml:space="preserve"> </v>
      </c>
      <c r="L525" s="34"/>
      <c r="M525" s="54"/>
      <c r="N525" s="37"/>
    </row>
    <row r="526" spans="1:14" x14ac:dyDescent="0.3">
      <c r="A526" s="26"/>
      <c r="B526" s="41"/>
      <c r="C526" s="71"/>
      <c r="D526" s="28"/>
      <c r="E526" s="29"/>
      <c r="F526" s="56"/>
      <c r="G526" s="39"/>
      <c r="H526" s="51"/>
      <c r="I526" s="45"/>
      <c r="J526" s="17"/>
      <c r="K526" s="18" t="str">
        <f t="shared" si="8"/>
        <v xml:space="preserve"> </v>
      </c>
      <c r="L526" s="34"/>
      <c r="M526" s="54"/>
      <c r="N526" s="37"/>
    </row>
    <row r="527" spans="1:14" x14ac:dyDescent="0.3">
      <c r="A527" s="27"/>
      <c r="B527" s="41"/>
      <c r="C527" s="71"/>
      <c r="D527" s="28"/>
      <c r="E527" s="29"/>
      <c r="F527" s="56"/>
      <c r="G527" s="39"/>
      <c r="H527" s="51"/>
      <c r="I527" s="45"/>
      <c r="J527" s="17"/>
      <c r="K527" s="18" t="str">
        <f t="shared" si="8"/>
        <v xml:space="preserve"> </v>
      </c>
      <c r="L527" s="34"/>
      <c r="M527" s="54"/>
      <c r="N527" s="37"/>
    </row>
    <row r="528" spans="1:14" x14ac:dyDescent="0.3">
      <c r="A528" s="27"/>
      <c r="B528" s="41"/>
      <c r="C528" s="71"/>
      <c r="D528" s="28"/>
      <c r="E528" s="29"/>
      <c r="F528" s="56"/>
      <c r="G528" s="39"/>
      <c r="H528" s="51"/>
      <c r="I528" s="45"/>
      <c r="J528" s="17"/>
      <c r="K528" s="18" t="str">
        <f t="shared" si="8"/>
        <v xml:space="preserve"> </v>
      </c>
      <c r="L528" s="34"/>
      <c r="M528" s="54"/>
      <c r="N528" s="37"/>
    </row>
    <row r="529" spans="1:14" x14ac:dyDescent="0.3">
      <c r="A529" s="27"/>
      <c r="B529" s="41"/>
      <c r="C529" s="71"/>
      <c r="D529" s="28"/>
      <c r="E529" s="29"/>
      <c r="F529" s="56"/>
      <c r="G529" s="39"/>
      <c r="H529" s="51"/>
      <c r="I529" s="45"/>
      <c r="J529" s="17"/>
      <c r="K529" s="18" t="str">
        <f t="shared" si="8"/>
        <v xml:space="preserve"> </v>
      </c>
      <c r="L529" s="34"/>
      <c r="M529" s="54"/>
      <c r="N529" s="37"/>
    </row>
    <row r="530" spans="1:14" x14ac:dyDescent="0.3">
      <c r="A530" s="27"/>
      <c r="B530" s="41"/>
      <c r="C530" s="71"/>
      <c r="D530" s="28"/>
      <c r="E530" s="29"/>
      <c r="F530" s="56"/>
      <c r="G530" s="39"/>
      <c r="H530" s="51"/>
      <c r="I530" s="45"/>
      <c r="J530" s="17"/>
      <c r="K530" s="18" t="str">
        <f t="shared" si="8"/>
        <v xml:space="preserve"> </v>
      </c>
      <c r="L530" s="34"/>
      <c r="M530" s="54"/>
      <c r="N530" s="37"/>
    </row>
    <row r="531" spans="1:14" x14ac:dyDescent="0.3">
      <c r="A531" s="27"/>
      <c r="B531" s="41"/>
      <c r="C531" s="71"/>
      <c r="D531" s="28"/>
      <c r="E531" s="29"/>
      <c r="F531" s="56"/>
      <c r="G531" s="39"/>
      <c r="H531" s="51"/>
      <c r="I531" s="45"/>
      <c r="J531" s="17"/>
      <c r="K531" s="18" t="str">
        <f t="shared" si="8"/>
        <v xml:space="preserve"> </v>
      </c>
      <c r="L531" s="34"/>
      <c r="M531" s="54"/>
      <c r="N531" s="37"/>
    </row>
    <row r="532" spans="1:14" x14ac:dyDescent="0.3">
      <c r="A532" s="27"/>
      <c r="B532" s="41"/>
      <c r="C532" s="71"/>
      <c r="D532" s="28"/>
      <c r="E532" s="29"/>
      <c r="F532" s="56"/>
      <c r="G532" s="39"/>
      <c r="H532" s="51"/>
      <c r="I532" s="45"/>
      <c r="J532" s="17"/>
      <c r="K532" s="18" t="str">
        <f t="shared" si="8"/>
        <v xml:space="preserve"> </v>
      </c>
      <c r="L532" s="34"/>
      <c r="M532" s="54"/>
      <c r="N532" s="37"/>
    </row>
    <row r="533" spans="1:14" x14ac:dyDescent="0.3">
      <c r="A533" s="27"/>
      <c r="B533" s="41"/>
      <c r="C533" s="71"/>
      <c r="D533" s="28"/>
      <c r="E533" s="29"/>
      <c r="F533" s="56"/>
      <c r="G533" s="39"/>
      <c r="H533" s="51"/>
      <c r="I533" s="45"/>
      <c r="J533" s="17"/>
      <c r="K533" s="18" t="str">
        <f t="shared" si="8"/>
        <v xml:space="preserve"> </v>
      </c>
      <c r="L533" s="34"/>
      <c r="M533" s="54"/>
      <c r="N533" s="37"/>
    </row>
    <row r="534" spans="1:14" x14ac:dyDescent="0.3">
      <c r="A534" s="27"/>
      <c r="B534" s="41"/>
      <c r="C534" s="71"/>
      <c r="D534" s="28"/>
      <c r="E534" s="29"/>
      <c r="F534" s="56"/>
      <c r="G534" s="39"/>
      <c r="H534" s="51"/>
      <c r="I534" s="45"/>
      <c r="J534" s="17"/>
      <c r="K534" s="18" t="str">
        <f t="shared" si="8"/>
        <v xml:space="preserve"> </v>
      </c>
      <c r="L534" s="34"/>
      <c r="M534" s="54"/>
      <c r="N534" s="37"/>
    </row>
    <row r="535" spans="1:14" x14ac:dyDescent="0.3">
      <c r="A535" s="27"/>
      <c r="B535" s="41"/>
      <c r="C535" s="71"/>
      <c r="D535" s="28"/>
      <c r="E535" s="29"/>
      <c r="F535" s="56"/>
      <c r="G535" s="39"/>
      <c r="H535" s="51"/>
      <c r="I535" s="45"/>
      <c r="J535" s="17"/>
      <c r="K535" s="18" t="str">
        <f t="shared" si="8"/>
        <v xml:space="preserve"> </v>
      </c>
      <c r="L535" s="34"/>
      <c r="M535" s="54"/>
      <c r="N535" s="37"/>
    </row>
    <row r="536" spans="1:14" x14ac:dyDescent="0.3">
      <c r="A536" s="27"/>
      <c r="B536" s="41"/>
      <c r="C536" s="71"/>
      <c r="D536" s="28"/>
      <c r="E536" s="29"/>
      <c r="F536" s="56"/>
      <c r="G536" s="39"/>
      <c r="H536" s="51"/>
      <c r="I536" s="45"/>
      <c r="J536" s="17"/>
      <c r="K536" s="18" t="str">
        <f t="shared" si="8"/>
        <v xml:space="preserve"> </v>
      </c>
      <c r="L536" s="34"/>
      <c r="M536" s="54"/>
      <c r="N536" s="37"/>
    </row>
    <row r="537" spans="1:14" x14ac:dyDescent="0.3">
      <c r="A537" s="27"/>
      <c r="B537" s="41"/>
      <c r="C537" s="71"/>
      <c r="D537" s="28"/>
      <c r="E537" s="29"/>
      <c r="F537" s="56"/>
      <c r="G537" s="39"/>
      <c r="H537" s="51"/>
      <c r="I537" s="45"/>
      <c r="J537" s="17"/>
      <c r="K537" s="18" t="str">
        <f t="shared" si="8"/>
        <v xml:space="preserve"> </v>
      </c>
      <c r="L537" s="34"/>
      <c r="M537" s="54"/>
      <c r="N537" s="37"/>
    </row>
    <row r="538" spans="1:14" x14ac:dyDescent="0.3">
      <c r="A538" s="27"/>
      <c r="B538" s="41"/>
      <c r="C538" s="71"/>
      <c r="D538" s="28"/>
      <c r="E538" s="29"/>
      <c r="F538" s="56"/>
      <c r="G538" s="39"/>
      <c r="H538" s="51"/>
      <c r="I538" s="45"/>
      <c r="J538" s="17"/>
      <c r="K538" s="18" t="str">
        <f t="shared" si="8"/>
        <v xml:space="preserve"> </v>
      </c>
      <c r="L538" s="34"/>
      <c r="M538" s="54"/>
      <c r="N538" s="37"/>
    </row>
    <row r="539" spans="1:14" x14ac:dyDescent="0.3">
      <c r="A539" s="27"/>
      <c r="B539" s="41"/>
      <c r="C539" s="71"/>
      <c r="D539" s="28"/>
      <c r="E539" s="29"/>
      <c r="F539" s="56"/>
      <c r="G539" s="39"/>
      <c r="H539" s="51"/>
      <c r="I539" s="45"/>
      <c r="J539" s="17"/>
      <c r="K539" s="18" t="str">
        <f t="shared" si="8"/>
        <v xml:space="preserve"> </v>
      </c>
      <c r="L539" s="34"/>
      <c r="M539" s="54"/>
      <c r="N539" s="37"/>
    </row>
    <row r="540" spans="1:14" x14ac:dyDescent="0.3">
      <c r="A540" s="27"/>
      <c r="B540" s="41"/>
      <c r="C540" s="71"/>
      <c r="D540" s="28"/>
      <c r="E540" s="29"/>
      <c r="F540" s="56"/>
      <c r="G540" s="39"/>
      <c r="H540" s="51"/>
      <c r="I540" s="45"/>
      <c r="J540" s="17"/>
      <c r="K540" s="18" t="str">
        <f t="shared" si="8"/>
        <v xml:space="preserve"> </v>
      </c>
      <c r="L540" s="34"/>
      <c r="M540" s="54"/>
      <c r="N540" s="37"/>
    </row>
    <row r="541" spans="1:14" x14ac:dyDescent="0.3">
      <c r="A541" s="27"/>
      <c r="B541" s="41"/>
      <c r="C541" s="71"/>
      <c r="D541" s="28"/>
      <c r="E541" s="29"/>
      <c r="F541" s="56"/>
      <c r="G541" s="39"/>
      <c r="H541" s="51"/>
      <c r="I541" s="45"/>
      <c r="J541" s="17"/>
      <c r="K541" s="18" t="str">
        <f t="shared" si="8"/>
        <v xml:space="preserve"> </v>
      </c>
      <c r="L541" s="34"/>
      <c r="M541" s="54"/>
      <c r="N541" s="37"/>
    </row>
    <row r="542" spans="1:14" x14ac:dyDescent="0.3">
      <c r="A542" s="27"/>
      <c r="B542" s="41"/>
      <c r="C542" s="71"/>
      <c r="D542" s="28"/>
      <c r="E542" s="29"/>
      <c r="F542" s="56"/>
      <c r="G542" s="39"/>
      <c r="H542" s="51"/>
      <c r="I542" s="45"/>
      <c r="J542" s="17"/>
      <c r="K542" s="18" t="str">
        <f t="shared" si="8"/>
        <v xml:space="preserve"> </v>
      </c>
      <c r="L542" s="34"/>
      <c r="M542" s="54"/>
      <c r="N542" s="37"/>
    </row>
    <row r="543" spans="1:14" x14ac:dyDescent="0.3">
      <c r="A543" s="27"/>
      <c r="B543" s="41"/>
      <c r="C543" s="71"/>
      <c r="D543" s="28"/>
      <c r="E543" s="29"/>
      <c r="F543" s="56"/>
      <c r="G543" s="39"/>
      <c r="H543" s="51"/>
      <c r="I543" s="45"/>
      <c r="J543" s="17"/>
      <c r="K543" s="18" t="str">
        <f t="shared" si="8"/>
        <v xml:space="preserve"> </v>
      </c>
      <c r="L543" s="34"/>
      <c r="M543" s="54"/>
      <c r="N543" s="37"/>
    </row>
    <row r="544" spans="1:14" x14ac:dyDescent="0.3">
      <c r="A544" s="27"/>
      <c r="B544" s="41"/>
      <c r="C544" s="71"/>
      <c r="D544" s="28"/>
      <c r="E544" s="29"/>
      <c r="F544" s="56"/>
      <c r="G544" s="39"/>
      <c r="H544" s="51"/>
      <c r="I544" s="45"/>
      <c r="J544" s="17"/>
      <c r="K544" s="18" t="str">
        <f t="shared" si="8"/>
        <v xml:space="preserve"> </v>
      </c>
      <c r="L544" s="34"/>
      <c r="M544" s="54"/>
      <c r="N544" s="37"/>
    </row>
    <row r="545" spans="1:14" x14ac:dyDescent="0.3">
      <c r="A545" s="27"/>
      <c r="B545" s="41"/>
      <c r="C545" s="71"/>
      <c r="D545" s="28"/>
      <c r="E545" s="29"/>
      <c r="F545" s="56"/>
      <c r="G545" s="39"/>
      <c r="H545" s="51"/>
      <c r="I545" s="45"/>
      <c r="J545" s="17"/>
      <c r="K545" s="18" t="str">
        <f t="shared" si="8"/>
        <v xml:space="preserve"> </v>
      </c>
      <c r="L545" s="34"/>
      <c r="M545" s="54"/>
      <c r="N545" s="37"/>
    </row>
    <row r="546" spans="1:14" x14ac:dyDescent="0.3">
      <c r="A546" s="27"/>
      <c r="B546" s="41"/>
      <c r="C546" s="71"/>
      <c r="D546" s="28"/>
      <c r="E546" s="29"/>
      <c r="F546" s="56"/>
      <c r="G546" s="39"/>
      <c r="H546" s="51"/>
      <c r="I546" s="45"/>
      <c r="J546" s="17"/>
      <c r="K546" s="18" t="str">
        <f t="shared" si="8"/>
        <v xml:space="preserve"> </v>
      </c>
      <c r="L546" s="34"/>
      <c r="M546" s="54"/>
      <c r="N546" s="37"/>
    </row>
    <row r="547" spans="1:14" x14ac:dyDescent="0.3">
      <c r="A547" s="27"/>
      <c r="B547" s="41"/>
      <c r="C547" s="71"/>
      <c r="D547" s="28"/>
      <c r="E547" s="29"/>
      <c r="F547" s="56"/>
      <c r="G547" s="39"/>
      <c r="H547" s="51"/>
      <c r="I547" s="45"/>
      <c r="J547" s="17"/>
      <c r="K547" s="18" t="str">
        <f t="shared" si="8"/>
        <v xml:space="preserve"> </v>
      </c>
      <c r="L547" s="34"/>
      <c r="M547" s="54"/>
      <c r="N547" s="37"/>
    </row>
    <row r="548" spans="1:14" x14ac:dyDescent="0.3">
      <c r="A548" s="26"/>
      <c r="B548" s="41"/>
      <c r="C548" s="71"/>
      <c r="D548" s="28"/>
      <c r="E548" s="29"/>
      <c r="F548" s="56"/>
      <c r="G548" s="39"/>
      <c r="H548" s="51"/>
      <c r="I548" s="45"/>
      <c r="J548" s="17"/>
      <c r="K548" s="18" t="str">
        <f t="shared" si="8"/>
        <v xml:space="preserve"> </v>
      </c>
      <c r="L548" s="34"/>
      <c r="M548" s="54"/>
      <c r="N548" s="37"/>
    </row>
    <row r="549" spans="1:14" x14ac:dyDescent="0.3">
      <c r="A549" s="27"/>
      <c r="B549" s="41"/>
      <c r="C549" s="71"/>
      <c r="D549" s="28"/>
      <c r="E549" s="29"/>
      <c r="F549" s="56"/>
      <c r="G549" s="39"/>
      <c r="H549" s="51"/>
      <c r="I549" s="45"/>
      <c r="J549" s="17"/>
      <c r="K549" s="18" t="str">
        <f t="shared" si="8"/>
        <v xml:space="preserve"> </v>
      </c>
      <c r="L549" s="34"/>
      <c r="M549" s="54"/>
      <c r="N549" s="37"/>
    </row>
    <row r="550" spans="1:14" x14ac:dyDescent="0.3">
      <c r="A550" s="27"/>
      <c r="B550" s="41"/>
      <c r="C550" s="71"/>
      <c r="D550" s="28"/>
      <c r="E550" s="29"/>
      <c r="F550" s="56"/>
      <c r="G550" s="39"/>
      <c r="H550" s="51"/>
      <c r="I550" s="45"/>
      <c r="J550" s="17"/>
      <c r="K550" s="18" t="str">
        <f t="shared" si="8"/>
        <v xml:space="preserve"> </v>
      </c>
      <c r="L550" s="34"/>
      <c r="M550" s="54"/>
      <c r="N550" s="37"/>
    </row>
    <row r="551" spans="1:14" x14ac:dyDescent="0.3">
      <c r="A551" s="27"/>
      <c r="B551" s="41"/>
      <c r="C551" s="71"/>
      <c r="D551" s="28"/>
      <c r="E551" s="29"/>
      <c r="F551" s="56"/>
      <c r="G551" s="39"/>
      <c r="H551" s="51"/>
      <c r="I551" s="45"/>
      <c r="J551" s="17"/>
      <c r="K551" s="18" t="str">
        <f t="shared" si="8"/>
        <v xml:space="preserve"> </v>
      </c>
      <c r="L551" s="34"/>
      <c r="M551" s="54"/>
      <c r="N551" s="37"/>
    </row>
    <row r="552" spans="1:14" x14ac:dyDescent="0.3">
      <c r="A552" s="27"/>
      <c r="B552" s="41"/>
      <c r="C552" s="71"/>
      <c r="D552" s="28"/>
      <c r="E552" s="29"/>
      <c r="F552" s="56"/>
      <c r="G552" s="39"/>
      <c r="H552" s="51"/>
      <c r="I552" s="45"/>
      <c r="J552" s="17"/>
      <c r="K552" s="18" t="str">
        <f t="shared" si="8"/>
        <v xml:space="preserve"> </v>
      </c>
      <c r="L552" s="34"/>
      <c r="M552" s="54"/>
      <c r="N552" s="37"/>
    </row>
    <row r="553" spans="1:14" x14ac:dyDescent="0.3">
      <c r="A553" s="27"/>
      <c r="B553" s="41"/>
      <c r="C553" s="71"/>
      <c r="D553" s="28"/>
      <c r="E553" s="29"/>
      <c r="F553" s="56"/>
      <c r="G553" s="39"/>
      <c r="H553" s="51"/>
      <c r="I553" s="45"/>
      <c r="J553" s="17"/>
      <c r="K553" s="18" t="str">
        <f t="shared" si="8"/>
        <v xml:space="preserve"> </v>
      </c>
      <c r="L553" s="34"/>
      <c r="M553" s="54"/>
      <c r="N553" s="37"/>
    </row>
    <row r="554" spans="1:14" x14ac:dyDescent="0.3">
      <c r="A554" s="27"/>
      <c r="B554" s="41"/>
      <c r="C554" s="71"/>
      <c r="D554" s="28"/>
      <c r="E554" s="29"/>
      <c r="F554" s="56"/>
      <c r="G554" s="39"/>
      <c r="H554" s="51"/>
      <c r="I554" s="45"/>
      <c r="J554" s="17"/>
      <c r="K554" s="18" t="str">
        <f t="shared" si="8"/>
        <v xml:space="preserve"> </v>
      </c>
      <c r="L554" s="34"/>
      <c r="M554" s="54"/>
      <c r="N554" s="37"/>
    </row>
    <row r="555" spans="1:14" x14ac:dyDescent="0.3">
      <c r="A555" s="27"/>
      <c r="B555" s="41"/>
      <c r="C555" s="71"/>
      <c r="D555" s="28"/>
      <c r="E555" s="29"/>
      <c r="F555" s="56"/>
      <c r="G555" s="39"/>
      <c r="H555" s="51"/>
      <c r="I555" s="45"/>
      <c r="J555" s="17"/>
      <c r="K555" s="18" t="str">
        <f t="shared" si="8"/>
        <v xml:space="preserve"> </v>
      </c>
      <c r="L555" s="34"/>
      <c r="M555" s="54"/>
      <c r="N555" s="37"/>
    </row>
    <row r="556" spans="1:14" x14ac:dyDescent="0.3">
      <c r="A556" s="27"/>
      <c r="B556" s="41"/>
      <c r="C556" s="71"/>
      <c r="D556" s="28"/>
      <c r="E556" s="29"/>
      <c r="F556" s="56"/>
      <c r="G556" s="39"/>
      <c r="H556" s="51"/>
      <c r="I556" s="45"/>
      <c r="J556" s="17"/>
      <c r="K556" s="18" t="str">
        <f t="shared" si="8"/>
        <v xml:space="preserve"> </v>
      </c>
      <c r="L556" s="34"/>
      <c r="M556" s="54"/>
      <c r="N556" s="37"/>
    </row>
    <row r="557" spans="1:14" x14ac:dyDescent="0.3">
      <c r="A557" s="27"/>
      <c r="B557" s="41"/>
      <c r="C557" s="71"/>
      <c r="D557" s="28"/>
      <c r="E557" s="29"/>
      <c r="F557" s="56"/>
      <c r="G557" s="39"/>
      <c r="H557" s="51"/>
      <c r="I557" s="45"/>
      <c r="J557" s="17"/>
      <c r="K557" s="18" t="str">
        <f t="shared" si="8"/>
        <v xml:space="preserve"> </v>
      </c>
      <c r="L557" s="34"/>
      <c r="M557" s="54"/>
      <c r="N557" s="37"/>
    </row>
    <row r="558" spans="1:14" x14ac:dyDescent="0.3">
      <c r="A558" s="27"/>
      <c r="B558" s="41"/>
      <c r="C558" s="71"/>
      <c r="D558" s="28"/>
      <c r="E558" s="29"/>
      <c r="F558" s="56"/>
      <c r="G558" s="39"/>
      <c r="H558" s="51"/>
      <c r="I558" s="45"/>
      <c r="J558" s="17"/>
      <c r="K558" s="18" t="str">
        <f t="shared" si="8"/>
        <v xml:space="preserve"> </v>
      </c>
      <c r="L558" s="34"/>
      <c r="M558" s="54"/>
      <c r="N558" s="37"/>
    </row>
    <row r="559" spans="1:14" x14ac:dyDescent="0.3">
      <c r="A559" s="27"/>
      <c r="B559" s="41"/>
      <c r="C559" s="71"/>
      <c r="D559" s="28"/>
      <c r="E559" s="29"/>
      <c r="F559" s="56"/>
      <c r="G559" s="39"/>
      <c r="H559" s="51"/>
      <c r="I559" s="45"/>
      <c r="J559" s="17"/>
      <c r="K559" s="18" t="str">
        <f t="shared" si="8"/>
        <v xml:space="preserve"> </v>
      </c>
      <c r="L559" s="34"/>
      <c r="M559" s="54"/>
      <c r="N559" s="37"/>
    </row>
    <row r="560" spans="1:14" x14ac:dyDescent="0.3">
      <c r="A560" s="27"/>
      <c r="B560" s="41"/>
      <c r="C560" s="71"/>
      <c r="D560" s="28"/>
      <c r="E560" s="29"/>
      <c r="F560" s="56"/>
      <c r="G560" s="39"/>
      <c r="H560" s="51"/>
      <c r="I560" s="45"/>
      <c r="J560" s="17"/>
      <c r="K560" s="18" t="str">
        <f t="shared" si="8"/>
        <v xml:space="preserve"> </v>
      </c>
      <c r="L560" s="34"/>
      <c r="M560" s="54"/>
      <c r="N560" s="37"/>
    </row>
    <row r="561" spans="1:14" x14ac:dyDescent="0.3">
      <c r="A561" s="27"/>
      <c r="B561" s="41"/>
      <c r="C561" s="71"/>
      <c r="D561" s="28"/>
      <c r="E561" s="29"/>
      <c r="F561" s="56"/>
      <c r="G561" s="39"/>
      <c r="H561" s="51"/>
      <c r="I561" s="45"/>
      <c r="J561" s="17"/>
      <c r="K561" s="18" t="str">
        <f t="shared" si="8"/>
        <v xml:space="preserve"> </v>
      </c>
      <c r="L561" s="34"/>
      <c r="M561" s="54"/>
      <c r="N561" s="37"/>
    </row>
    <row r="562" spans="1:14" x14ac:dyDescent="0.3">
      <c r="A562" s="27"/>
      <c r="B562" s="41"/>
      <c r="C562" s="71"/>
      <c r="D562" s="28"/>
      <c r="E562" s="29"/>
      <c r="F562" s="56"/>
      <c r="G562" s="39"/>
      <c r="H562" s="51"/>
      <c r="I562" s="45"/>
      <c r="J562" s="17"/>
      <c r="K562" s="18" t="str">
        <f t="shared" si="8"/>
        <v xml:space="preserve"> </v>
      </c>
      <c r="L562" s="34"/>
      <c r="M562" s="54"/>
      <c r="N562" s="37"/>
    </row>
    <row r="563" spans="1:14" x14ac:dyDescent="0.3">
      <c r="A563" s="27"/>
      <c r="B563" s="41"/>
      <c r="C563" s="71"/>
      <c r="D563" s="28"/>
      <c r="E563" s="29"/>
      <c r="F563" s="56"/>
      <c r="G563" s="39"/>
      <c r="H563" s="51"/>
      <c r="I563" s="45"/>
      <c r="J563" s="17"/>
      <c r="K563" s="18" t="str">
        <f t="shared" si="8"/>
        <v xml:space="preserve"> </v>
      </c>
      <c r="L563" s="34"/>
      <c r="M563" s="54"/>
      <c r="N563" s="37"/>
    </row>
    <row r="564" spans="1:14" x14ac:dyDescent="0.3">
      <c r="A564" s="27"/>
      <c r="B564" s="41"/>
      <c r="C564" s="71"/>
      <c r="D564" s="28"/>
      <c r="E564" s="29"/>
      <c r="F564" s="56"/>
      <c r="G564" s="39"/>
      <c r="H564" s="51"/>
      <c r="I564" s="45"/>
      <c r="J564" s="17"/>
      <c r="K564" s="18" t="str">
        <f t="shared" si="8"/>
        <v xml:space="preserve"> </v>
      </c>
      <c r="L564" s="34"/>
      <c r="M564" s="54"/>
      <c r="N564" s="37"/>
    </row>
    <row r="565" spans="1:14" x14ac:dyDescent="0.3">
      <c r="A565" s="27"/>
      <c r="B565" s="41"/>
      <c r="C565" s="71"/>
      <c r="D565" s="28"/>
      <c r="E565" s="29"/>
      <c r="F565" s="56"/>
      <c r="G565" s="39"/>
      <c r="H565" s="51"/>
      <c r="I565" s="45"/>
      <c r="J565" s="17"/>
      <c r="K565" s="18" t="str">
        <f t="shared" si="8"/>
        <v xml:space="preserve"> </v>
      </c>
      <c r="L565" s="34"/>
      <c r="M565" s="54"/>
      <c r="N565" s="37"/>
    </row>
    <row r="566" spans="1:14" x14ac:dyDescent="0.3">
      <c r="A566" s="27"/>
      <c r="B566" s="41"/>
      <c r="C566" s="71"/>
      <c r="D566" s="28"/>
      <c r="E566" s="29"/>
      <c r="F566" s="56"/>
      <c r="G566" s="39"/>
      <c r="H566" s="51"/>
      <c r="I566" s="45"/>
      <c r="J566" s="17"/>
      <c r="K566" s="18" t="str">
        <f t="shared" si="8"/>
        <v xml:space="preserve"> </v>
      </c>
      <c r="L566" s="34"/>
      <c r="M566" s="54"/>
      <c r="N566" s="37"/>
    </row>
    <row r="567" spans="1:14" x14ac:dyDescent="0.3">
      <c r="A567" s="27"/>
      <c r="B567" s="41"/>
      <c r="C567" s="71"/>
      <c r="D567" s="28"/>
      <c r="E567" s="29"/>
      <c r="F567" s="56"/>
      <c r="G567" s="39"/>
      <c r="H567" s="51"/>
      <c r="I567" s="45"/>
      <c r="J567" s="17"/>
      <c r="K567" s="18" t="str">
        <f t="shared" si="8"/>
        <v xml:space="preserve"> </v>
      </c>
      <c r="L567" s="34"/>
      <c r="M567" s="54"/>
      <c r="N567" s="37"/>
    </row>
    <row r="568" spans="1:14" x14ac:dyDescent="0.3">
      <c r="A568" s="27"/>
      <c r="B568" s="41"/>
      <c r="C568" s="71"/>
      <c r="D568" s="28"/>
      <c r="E568" s="29"/>
      <c r="F568" s="56"/>
      <c r="G568" s="39"/>
      <c r="H568" s="51"/>
      <c r="I568" s="45"/>
      <c r="J568" s="17"/>
      <c r="K568" s="18" t="str">
        <f t="shared" si="8"/>
        <v xml:space="preserve"> </v>
      </c>
      <c r="L568" s="34"/>
      <c r="M568" s="54"/>
      <c r="N568" s="37"/>
    </row>
    <row r="569" spans="1:14" x14ac:dyDescent="0.3">
      <c r="A569" s="27"/>
      <c r="B569" s="41"/>
      <c r="C569" s="71"/>
      <c r="D569" s="28"/>
      <c r="E569" s="29"/>
      <c r="F569" s="56"/>
      <c r="G569" s="39"/>
      <c r="H569" s="51"/>
      <c r="I569" s="45"/>
      <c r="J569" s="17"/>
      <c r="K569" s="18" t="str">
        <f t="shared" si="8"/>
        <v xml:space="preserve"> </v>
      </c>
      <c r="L569" s="34"/>
      <c r="M569" s="54"/>
      <c r="N569" s="37"/>
    </row>
    <row r="570" spans="1:14" x14ac:dyDescent="0.3">
      <c r="A570" s="26"/>
      <c r="B570" s="41"/>
      <c r="C570" s="71"/>
      <c r="D570" s="28"/>
      <c r="E570" s="29"/>
      <c r="F570" s="56"/>
      <c r="G570" s="39"/>
      <c r="H570" s="51"/>
      <c r="I570" s="45"/>
      <c r="J570" s="17"/>
      <c r="K570" s="18" t="str">
        <f t="shared" si="8"/>
        <v xml:space="preserve"> </v>
      </c>
      <c r="L570" s="34"/>
      <c r="M570" s="54"/>
      <c r="N570" s="37"/>
    </row>
    <row r="571" spans="1:14" x14ac:dyDescent="0.3">
      <c r="A571" s="27"/>
      <c r="B571" s="41"/>
      <c r="C571" s="71"/>
      <c r="D571" s="28"/>
      <c r="E571" s="29"/>
      <c r="F571" s="56"/>
      <c r="G571" s="39"/>
      <c r="H571" s="51"/>
      <c r="I571" s="45"/>
      <c r="J571" s="17"/>
      <c r="K571" s="18" t="str">
        <f t="shared" si="8"/>
        <v xml:space="preserve"> </v>
      </c>
      <c r="L571" s="34"/>
      <c r="M571" s="54"/>
      <c r="N571" s="37"/>
    </row>
    <row r="572" spans="1:14" x14ac:dyDescent="0.3">
      <c r="A572" s="27"/>
      <c r="B572" s="41"/>
      <c r="C572" s="71"/>
      <c r="D572" s="28"/>
      <c r="E572" s="29"/>
      <c r="F572" s="56"/>
      <c r="G572" s="39"/>
      <c r="H572" s="51"/>
      <c r="I572" s="45"/>
      <c r="J572" s="17"/>
      <c r="K572" s="18" t="str">
        <f t="shared" si="8"/>
        <v xml:space="preserve"> </v>
      </c>
      <c r="L572" s="34"/>
      <c r="M572" s="54"/>
      <c r="N572" s="37"/>
    </row>
    <row r="573" spans="1:14" x14ac:dyDescent="0.3">
      <c r="A573" s="27"/>
      <c r="B573" s="41"/>
      <c r="C573" s="71"/>
      <c r="D573" s="28"/>
      <c r="E573" s="29"/>
      <c r="F573" s="56"/>
      <c r="G573" s="39"/>
      <c r="H573" s="51"/>
      <c r="I573" s="45"/>
      <c r="J573" s="17"/>
      <c r="K573" s="18" t="str">
        <f t="shared" si="8"/>
        <v xml:space="preserve"> </v>
      </c>
      <c r="L573" s="34"/>
      <c r="M573" s="54"/>
      <c r="N573" s="37"/>
    </row>
    <row r="574" spans="1:14" x14ac:dyDescent="0.3">
      <c r="A574" s="27"/>
      <c r="B574" s="41"/>
      <c r="C574" s="71"/>
      <c r="D574" s="28"/>
      <c r="E574" s="29"/>
      <c r="F574" s="56"/>
      <c r="G574" s="39"/>
      <c r="H574" s="51"/>
      <c r="I574" s="45"/>
      <c r="J574" s="17"/>
      <c r="K574" s="18" t="str">
        <f t="shared" si="8"/>
        <v xml:space="preserve"> </v>
      </c>
      <c r="L574" s="34"/>
      <c r="M574" s="54"/>
      <c r="N574" s="37"/>
    </row>
    <row r="575" spans="1:14" x14ac:dyDescent="0.3">
      <c r="A575" s="27"/>
      <c r="B575" s="41"/>
      <c r="C575" s="71"/>
      <c r="D575" s="28"/>
      <c r="E575" s="29"/>
      <c r="F575" s="56"/>
      <c r="G575" s="39"/>
      <c r="H575" s="51"/>
      <c r="I575" s="45"/>
      <c r="J575" s="17"/>
      <c r="K575" s="18" t="str">
        <f t="shared" si="8"/>
        <v xml:space="preserve"> </v>
      </c>
      <c r="L575" s="34"/>
      <c r="M575" s="54"/>
      <c r="N575" s="37"/>
    </row>
    <row r="576" spans="1:14" x14ac:dyDescent="0.3">
      <c r="A576" s="27"/>
      <c r="B576" s="41"/>
      <c r="C576" s="71"/>
      <c r="D576" s="28"/>
      <c r="E576" s="29"/>
      <c r="F576" s="56"/>
      <c r="G576" s="39"/>
      <c r="H576" s="51"/>
      <c r="I576" s="45"/>
      <c r="J576" s="17"/>
      <c r="K576" s="18" t="str">
        <f t="shared" si="8"/>
        <v xml:space="preserve"> </v>
      </c>
      <c r="L576" s="34"/>
      <c r="M576" s="54"/>
      <c r="N576" s="37"/>
    </row>
    <row r="577" spans="1:14" x14ac:dyDescent="0.3">
      <c r="A577" s="27"/>
      <c r="B577" s="41"/>
      <c r="C577" s="71"/>
      <c r="D577" s="28"/>
      <c r="E577" s="29"/>
      <c r="F577" s="56"/>
      <c r="G577" s="39"/>
      <c r="H577" s="51"/>
      <c r="I577" s="45"/>
      <c r="J577" s="17"/>
      <c r="K577" s="18" t="str">
        <f t="shared" si="8"/>
        <v xml:space="preserve"> </v>
      </c>
      <c r="L577" s="34"/>
      <c r="M577" s="54"/>
      <c r="N577" s="37"/>
    </row>
    <row r="578" spans="1:14" x14ac:dyDescent="0.3">
      <c r="A578" s="27"/>
      <c r="B578" s="41"/>
      <c r="C578" s="71"/>
      <c r="D578" s="28"/>
      <c r="E578" s="29"/>
      <c r="F578" s="56"/>
      <c r="G578" s="39"/>
      <c r="H578" s="51"/>
      <c r="I578" s="45"/>
      <c r="J578" s="17"/>
      <c r="K578" s="18" t="str">
        <f t="shared" si="8"/>
        <v xml:space="preserve"> </v>
      </c>
      <c r="L578" s="34"/>
      <c r="M578" s="54"/>
      <c r="N578" s="37"/>
    </row>
    <row r="579" spans="1:14" x14ac:dyDescent="0.3">
      <c r="A579" s="27"/>
      <c r="B579" s="41"/>
      <c r="C579" s="71"/>
      <c r="D579" s="28"/>
      <c r="E579" s="29"/>
      <c r="F579" s="56"/>
      <c r="G579" s="39"/>
      <c r="H579" s="51"/>
      <c r="I579" s="45"/>
      <c r="J579" s="17"/>
      <c r="K579" s="18" t="str">
        <f t="shared" si="8"/>
        <v xml:space="preserve"> </v>
      </c>
      <c r="L579" s="34"/>
      <c r="M579" s="54"/>
      <c r="N579" s="37"/>
    </row>
    <row r="580" spans="1:14" x14ac:dyDescent="0.3">
      <c r="A580" s="27"/>
      <c r="B580" s="41"/>
      <c r="C580" s="71"/>
      <c r="D580" s="28"/>
      <c r="E580" s="29"/>
      <c r="F580" s="56"/>
      <c r="G580" s="39"/>
      <c r="H580" s="51"/>
      <c r="I580" s="45"/>
      <c r="J580" s="17"/>
      <c r="K580" s="18" t="str">
        <f t="shared" si="8"/>
        <v xml:space="preserve"> </v>
      </c>
      <c r="L580" s="34"/>
      <c r="M580" s="54"/>
      <c r="N580" s="37"/>
    </row>
    <row r="581" spans="1:14" x14ac:dyDescent="0.3">
      <c r="A581" s="27"/>
      <c r="B581" s="41"/>
      <c r="C581" s="71"/>
      <c r="D581" s="28"/>
      <c r="E581" s="29"/>
      <c r="F581" s="56"/>
      <c r="G581" s="39"/>
      <c r="H581" s="51"/>
      <c r="I581" s="45"/>
      <c r="J581" s="17"/>
      <c r="K581" s="18" t="str">
        <f t="shared" si="8"/>
        <v xml:space="preserve"> </v>
      </c>
      <c r="L581" s="34"/>
      <c r="M581" s="54"/>
      <c r="N581" s="37"/>
    </row>
    <row r="582" spans="1:14" x14ac:dyDescent="0.3">
      <c r="A582" s="27"/>
      <c r="B582" s="41"/>
      <c r="C582" s="71"/>
      <c r="D582" s="28"/>
      <c r="E582" s="29"/>
      <c r="F582" s="56"/>
      <c r="G582" s="39"/>
      <c r="H582" s="51"/>
      <c r="I582" s="45"/>
      <c r="J582" s="17"/>
      <c r="K582" s="18" t="str">
        <f t="shared" si="8"/>
        <v xml:space="preserve"> </v>
      </c>
      <c r="L582" s="34"/>
      <c r="M582" s="54"/>
      <c r="N582" s="37"/>
    </row>
    <row r="583" spans="1:14" x14ac:dyDescent="0.3">
      <c r="A583" s="27"/>
      <c r="B583" s="41"/>
      <c r="C583" s="71"/>
      <c r="D583" s="28"/>
      <c r="E583" s="29"/>
      <c r="F583" s="56"/>
      <c r="G583" s="39"/>
      <c r="H583" s="51"/>
      <c r="I583" s="45"/>
      <c r="J583" s="17"/>
      <c r="K583" s="18" t="str">
        <f t="shared" ref="K583:K646" si="9">IF(I583,IF(ISNUMBER(J583),J583*I583," ")," ")</f>
        <v xml:space="preserve"> </v>
      </c>
      <c r="L583" s="34"/>
      <c r="M583" s="54"/>
      <c r="N583" s="37"/>
    </row>
    <row r="584" spans="1:14" x14ac:dyDescent="0.3">
      <c r="A584" s="27"/>
      <c r="B584" s="41"/>
      <c r="C584" s="71"/>
      <c r="D584" s="28"/>
      <c r="E584" s="29"/>
      <c r="F584" s="56"/>
      <c r="G584" s="39"/>
      <c r="H584" s="51"/>
      <c r="I584" s="45"/>
      <c r="J584" s="17"/>
      <c r="K584" s="18" t="str">
        <f t="shared" si="9"/>
        <v xml:space="preserve"> </v>
      </c>
      <c r="L584" s="34"/>
      <c r="M584" s="54"/>
      <c r="N584" s="37"/>
    </row>
    <row r="585" spans="1:14" x14ac:dyDescent="0.3">
      <c r="A585" s="27"/>
      <c r="B585" s="41"/>
      <c r="C585" s="71"/>
      <c r="D585" s="28"/>
      <c r="E585" s="29"/>
      <c r="F585" s="56"/>
      <c r="G585" s="39"/>
      <c r="H585" s="51"/>
      <c r="I585" s="45"/>
      <c r="J585" s="17"/>
      <c r="K585" s="18" t="str">
        <f t="shared" si="9"/>
        <v xml:space="preserve"> </v>
      </c>
      <c r="L585" s="34"/>
      <c r="M585" s="54"/>
      <c r="N585" s="37"/>
    </row>
    <row r="586" spans="1:14" x14ac:dyDescent="0.3">
      <c r="A586" s="27"/>
      <c r="B586" s="41"/>
      <c r="C586" s="71"/>
      <c r="D586" s="28"/>
      <c r="E586" s="29"/>
      <c r="F586" s="56"/>
      <c r="G586" s="39"/>
      <c r="H586" s="51"/>
      <c r="I586" s="45"/>
      <c r="J586" s="17"/>
      <c r="K586" s="18" t="str">
        <f t="shared" si="9"/>
        <v xml:space="preserve"> </v>
      </c>
      <c r="L586" s="34"/>
      <c r="M586" s="54"/>
      <c r="N586" s="37"/>
    </row>
    <row r="587" spans="1:14" x14ac:dyDescent="0.3">
      <c r="A587" s="27"/>
      <c r="B587" s="41"/>
      <c r="C587" s="71"/>
      <c r="D587" s="28"/>
      <c r="E587" s="29"/>
      <c r="F587" s="56"/>
      <c r="G587" s="39"/>
      <c r="H587" s="51"/>
      <c r="I587" s="45"/>
      <c r="J587" s="17"/>
      <c r="K587" s="18" t="str">
        <f t="shared" si="9"/>
        <v xml:space="preserve"> </v>
      </c>
      <c r="L587" s="34"/>
      <c r="M587" s="54"/>
      <c r="N587" s="37"/>
    </row>
    <row r="588" spans="1:14" x14ac:dyDescent="0.3">
      <c r="A588" s="27"/>
      <c r="B588" s="41"/>
      <c r="C588" s="71"/>
      <c r="D588" s="28"/>
      <c r="E588" s="29"/>
      <c r="F588" s="56"/>
      <c r="G588" s="39"/>
      <c r="H588" s="51"/>
      <c r="I588" s="45"/>
      <c r="J588" s="17"/>
      <c r="K588" s="18" t="str">
        <f t="shared" si="9"/>
        <v xml:space="preserve"> </v>
      </c>
      <c r="L588" s="34"/>
      <c r="M588" s="54"/>
      <c r="N588" s="37"/>
    </row>
    <row r="589" spans="1:14" x14ac:dyDescent="0.3">
      <c r="A589" s="27"/>
      <c r="B589" s="41"/>
      <c r="C589" s="71"/>
      <c r="D589" s="28"/>
      <c r="E589" s="29"/>
      <c r="F589" s="56"/>
      <c r="G589" s="39"/>
      <c r="H589" s="51"/>
      <c r="I589" s="45"/>
      <c r="J589" s="17"/>
      <c r="K589" s="18" t="str">
        <f t="shared" si="9"/>
        <v xml:space="preserve"> </v>
      </c>
      <c r="L589" s="34"/>
      <c r="M589" s="54"/>
      <c r="N589" s="37"/>
    </row>
    <row r="590" spans="1:14" x14ac:dyDescent="0.3">
      <c r="A590" s="27"/>
      <c r="B590" s="41"/>
      <c r="C590" s="71"/>
      <c r="D590" s="28"/>
      <c r="E590" s="29"/>
      <c r="F590" s="56"/>
      <c r="G590" s="39"/>
      <c r="H590" s="51"/>
      <c r="I590" s="45"/>
      <c r="J590" s="17"/>
      <c r="K590" s="18" t="str">
        <f t="shared" si="9"/>
        <v xml:space="preserve"> </v>
      </c>
      <c r="L590" s="34"/>
      <c r="M590" s="54"/>
      <c r="N590" s="37"/>
    </row>
    <row r="591" spans="1:14" x14ac:dyDescent="0.3">
      <c r="A591" s="27"/>
      <c r="B591" s="41"/>
      <c r="C591" s="71"/>
      <c r="D591" s="28"/>
      <c r="E591" s="29"/>
      <c r="F591" s="56"/>
      <c r="G591" s="39"/>
      <c r="H591" s="51"/>
      <c r="I591" s="45"/>
      <c r="J591" s="17"/>
      <c r="K591" s="18" t="str">
        <f t="shared" si="9"/>
        <v xml:space="preserve"> </v>
      </c>
      <c r="L591" s="34"/>
      <c r="M591" s="54"/>
      <c r="N591" s="37"/>
    </row>
    <row r="592" spans="1:14" x14ac:dyDescent="0.3">
      <c r="A592" s="26"/>
      <c r="B592" s="41"/>
      <c r="C592" s="71"/>
      <c r="D592" s="28"/>
      <c r="E592" s="29"/>
      <c r="F592" s="56"/>
      <c r="G592" s="39"/>
      <c r="H592" s="51"/>
      <c r="I592" s="45"/>
      <c r="J592" s="17"/>
      <c r="K592" s="18" t="str">
        <f t="shared" si="9"/>
        <v xml:space="preserve"> </v>
      </c>
      <c r="L592" s="34"/>
      <c r="M592" s="54"/>
      <c r="N592" s="37"/>
    </row>
    <row r="593" spans="1:14" x14ac:dyDescent="0.3">
      <c r="A593" s="27"/>
      <c r="B593" s="41"/>
      <c r="C593" s="71"/>
      <c r="D593" s="28"/>
      <c r="E593" s="29"/>
      <c r="F593" s="56"/>
      <c r="G593" s="39"/>
      <c r="H593" s="51"/>
      <c r="I593" s="45"/>
      <c r="J593" s="17"/>
      <c r="K593" s="18" t="str">
        <f t="shared" si="9"/>
        <v xml:space="preserve"> </v>
      </c>
      <c r="L593" s="34"/>
      <c r="M593" s="54"/>
      <c r="N593" s="37"/>
    </row>
    <row r="594" spans="1:14" x14ac:dyDescent="0.3">
      <c r="A594" s="27"/>
      <c r="B594" s="41"/>
      <c r="C594" s="71"/>
      <c r="D594" s="28"/>
      <c r="E594" s="29"/>
      <c r="F594" s="56"/>
      <c r="G594" s="39"/>
      <c r="H594" s="51"/>
      <c r="I594" s="45"/>
      <c r="J594" s="17"/>
      <c r="K594" s="18" t="str">
        <f t="shared" si="9"/>
        <v xml:space="preserve"> </v>
      </c>
      <c r="L594" s="34"/>
      <c r="M594" s="54"/>
      <c r="N594" s="37"/>
    </row>
    <row r="595" spans="1:14" x14ac:dyDescent="0.3">
      <c r="A595" s="27"/>
      <c r="B595" s="41"/>
      <c r="C595" s="71"/>
      <c r="D595" s="28"/>
      <c r="E595" s="29"/>
      <c r="F595" s="56"/>
      <c r="G595" s="39"/>
      <c r="H595" s="51"/>
      <c r="I595" s="45"/>
      <c r="J595" s="17"/>
      <c r="K595" s="18" t="str">
        <f t="shared" si="9"/>
        <v xml:space="preserve"> </v>
      </c>
      <c r="L595" s="34"/>
      <c r="M595" s="54"/>
      <c r="N595" s="37"/>
    </row>
    <row r="596" spans="1:14" x14ac:dyDescent="0.3">
      <c r="A596" s="27"/>
      <c r="B596" s="41"/>
      <c r="C596" s="71"/>
      <c r="D596" s="28"/>
      <c r="E596" s="29"/>
      <c r="F596" s="56"/>
      <c r="G596" s="39"/>
      <c r="H596" s="51"/>
      <c r="I596" s="45"/>
      <c r="J596" s="17"/>
      <c r="K596" s="18" t="str">
        <f t="shared" si="9"/>
        <v xml:space="preserve"> </v>
      </c>
      <c r="L596" s="34"/>
      <c r="M596" s="54"/>
      <c r="N596" s="37"/>
    </row>
    <row r="597" spans="1:14" x14ac:dyDescent="0.3">
      <c r="A597" s="27"/>
      <c r="B597" s="41"/>
      <c r="C597" s="71"/>
      <c r="D597" s="28"/>
      <c r="E597" s="29"/>
      <c r="F597" s="56"/>
      <c r="G597" s="39"/>
      <c r="H597" s="51"/>
      <c r="I597" s="45"/>
      <c r="J597" s="17"/>
      <c r="K597" s="18" t="str">
        <f t="shared" si="9"/>
        <v xml:space="preserve"> </v>
      </c>
      <c r="L597" s="34"/>
      <c r="M597" s="54"/>
      <c r="N597" s="37"/>
    </row>
    <row r="598" spans="1:14" x14ac:dyDescent="0.3">
      <c r="A598" s="27"/>
      <c r="B598" s="41"/>
      <c r="C598" s="71"/>
      <c r="D598" s="28"/>
      <c r="E598" s="29"/>
      <c r="F598" s="56"/>
      <c r="G598" s="39"/>
      <c r="H598" s="51"/>
      <c r="I598" s="45"/>
      <c r="J598" s="17"/>
      <c r="K598" s="18" t="str">
        <f t="shared" si="9"/>
        <v xml:space="preserve"> </v>
      </c>
      <c r="L598" s="34"/>
      <c r="M598" s="54"/>
      <c r="N598" s="37"/>
    </row>
    <row r="599" spans="1:14" x14ac:dyDescent="0.3">
      <c r="A599" s="27"/>
      <c r="B599" s="41"/>
      <c r="C599" s="71"/>
      <c r="D599" s="28"/>
      <c r="E599" s="29"/>
      <c r="F599" s="56"/>
      <c r="G599" s="39"/>
      <c r="H599" s="51"/>
      <c r="I599" s="45"/>
      <c r="J599" s="17"/>
      <c r="K599" s="18" t="str">
        <f t="shared" si="9"/>
        <v xml:space="preserve"> </v>
      </c>
      <c r="L599" s="34"/>
      <c r="M599" s="54"/>
      <c r="N599" s="37"/>
    </row>
    <row r="600" spans="1:14" x14ac:dyDescent="0.3">
      <c r="A600" s="27"/>
      <c r="B600" s="41"/>
      <c r="C600" s="71"/>
      <c r="D600" s="28"/>
      <c r="E600" s="29"/>
      <c r="F600" s="56"/>
      <c r="G600" s="39"/>
      <c r="H600" s="51"/>
      <c r="I600" s="45"/>
      <c r="J600" s="17"/>
      <c r="K600" s="18" t="str">
        <f t="shared" si="9"/>
        <v xml:space="preserve"> </v>
      </c>
      <c r="L600" s="34"/>
      <c r="M600" s="54"/>
      <c r="N600" s="37"/>
    </row>
    <row r="601" spans="1:14" x14ac:dyDescent="0.3">
      <c r="A601" s="27"/>
      <c r="B601" s="41"/>
      <c r="C601" s="71"/>
      <c r="D601" s="28"/>
      <c r="E601" s="29"/>
      <c r="F601" s="56"/>
      <c r="G601" s="39"/>
      <c r="H601" s="51"/>
      <c r="I601" s="45"/>
      <c r="J601" s="17"/>
      <c r="K601" s="18" t="str">
        <f t="shared" si="9"/>
        <v xml:space="preserve"> </v>
      </c>
      <c r="L601" s="34"/>
      <c r="M601" s="54"/>
      <c r="N601" s="37"/>
    </row>
    <row r="602" spans="1:14" x14ac:dyDescent="0.3">
      <c r="A602" s="27"/>
      <c r="B602" s="41"/>
      <c r="C602" s="71"/>
      <c r="D602" s="28"/>
      <c r="E602" s="29"/>
      <c r="F602" s="56"/>
      <c r="G602" s="39"/>
      <c r="H602" s="51"/>
      <c r="I602" s="45"/>
      <c r="J602" s="17"/>
      <c r="K602" s="18" t="str">
        <f t="shared" si="9"/>
        <v xml:space="preserve"> </v>
      </c>
      <c r="L602" s="34"/>
      <c r="M602" s="54"/>
      <c r="N602" s="37"/>
    </row>
    <row r="603" spans="1:14" x14ac:dyDescent="0.3">
      <c r="A603" s="27"/>
      <c r="B603" s="41"/>
      <c r="C603" s="71"/>
      <c r="D603" s="28"/>
      <c r="E603" s="29"/>
      <c r="F603" s="56"/>
      <c r="G603" s="39"/>
      <c r="H603" s="51"/>
      <c r="I603" s="45"/>
      <c r="J603" s="17"/>
      <c r="K603" s="18" t="str">
        <f t="shared" si="9"/>
        <v xml:space="preserve"> </v>
      </c>
      <c r="L603" s="34"/>
      <c r="M603" s="54"/>
      <c r="N603" s="37"/>
    </row>
    <row r="604" spans="1:14" x14ac:dyDescent="0.3">
      <c r="A604" s="27"/>
      <c r="B604" s="41"/>
      <c r="C604" s="71"/>
      <c r="D604" s="28"/>
      <c r="E604" s="29"/>
      <c r="F604" s="56"/>
      <c r="G604" s="39"/>
      <c r="H604" s="51"/>
      <c r="I604" s="45"/>
      <c r="J604" s="17"/>
      <c r="K604" s="18" t="str">
        <f t="shared" si="9"/>
        <v xml:space="preserve"> </v>
      </c>
      <c r="L604" s="34"/>
      <c r="M604" s="54"/>
      <c r="N604" s="37"/>
    </row>
    <row r="605" spans="1:14" x14ac:dyDescent="0.3">
      <c r="A605" s="27"/>
      <c r="B605" s="41"/>
      <c r="C605" s="71"/>
      <c r="D605" s="28"/>
      <c r="E605" s="29"/>
      <c r="F605" s="56"/>
      <c r="G605" s="39"/>
      <c r="H605" s="51"/>
      <c r="I605" s="45"/>
      <c r="J605" s="17"/>
      <c r="K605" s="18" t="str">
        <f t="shared" si="9"/>
        <v xml:space="preserve"> </v>
      </c>
      <c r="L605" s="34"/>
      <c r="M605" s="54"/>
      <c r="N605" s="37"/>
    </row>
    <row r="606" spans="1:14" x14ac:dyDescent="0.3">
      <c r="A606" s="27"/>
      <c r="B606" s="41"/>
      <c r="C606" s="71"/>
      <c r="D606" s="28"/>
      <c r="E606" s="29"/>
      <c r="F606" s="56"/>
      <c r="G606" s="39"/>
      <c r="H606" s="51"/>
      <c r="I606" s="45"/>
      <c r="J606" s="17"/>
      <c r="K606" s="18" t="str">
        <f t="shared" si="9"/>
        <v xml:space="preserve"> </v>
      </c>
      <c r="L606" s="34"/>
      <c r="M606" s="54"/>
      <c r="N606" s="37"/>
    </row>
    <row r="607" spans="1:14" x14ac:dyDescent="0.3">
      <c r="A607" s="27"/>
      <c r="B607" s="41"/>
      <c r="C607" s="71"/>
      <c r="D607" s="28"/>
      <c r="E607" s="29"/>
      <c r="F607" s="56"/>
      <c r="G607" s="39"/>
      <c r="H607" s="51"/>
      <c r="I607" s="45"/>
      <c r="J607" s="17"/>
      <c r="K607" s="18" t="str">
        <f t="shared" si="9"/>
        <v xml:space="preserve"> </v>
      </c>
      <c r="L607" s="34"/>
      <c r="M607" s="54"/>
      <c r="N607" s="37"/>
    </row>
    <row r="608" spans="1:14" x14ac:dyDescent="0.3">
      <c r="A608" s="27"/>
      <c r="B608" s="41"/>
      <c r="C608" s="71"/>
      <c r="D608" s="28"/>
      <c r="E608" s="29"/>
      <c r="F608" s="56"/>
      <c r="G608" s="39"/>
      <c r="H608" s="51"/>
      <c r="I608" s="45"/>
      <c r="J608" s="17"/>
      <c r="K608" s="18" t="str">
        <f t="shared" si="9"/>
        <v xml:space="preserve"> </v>
      </c>
      <c r="L608" s="34"/>
      <c r="M608" s="54"/>
      <c r="N608" s="37"/>
    </row>
    <row r="609" spans="1:14" x14ac:dyDescent="0.3">
      <c r="A609" s="27"/>
      <c r="B609" s="41"/>
      <c r="C609" s="71"/>
      <c r="D609" s="28"/>
      <c r="E609" s="29"/>
      <c r="F609" s="56"/>
      <c r="G609" s="39"/>
      <c r="H609" s="51"/>
      <c r="I609" s="45"/>
      <c r="J609" s="17"/>
      <c r="K609" s="18" t="str">
        <f t="shared" si="9"/>
        <v xml:space="preserve"> </v>
      </c>
      <c r="L609" s="34"/>
      <c r="M609" s="54"/>
      <c r="N609" s="37"/>
    </row>
    <row r="610" spans="1:14" x14ac:dyDescent="0.3">
      <c r="A610" s="27"/>
      <c r="B610" s="41"/>
      <c r="C610" s="71"/>
      <c r="D610" s="28"/>
      <c r="E610" s="29"/>
      <c r="F610" s="56"/>
      <c r="G610" s="39"/>
      <c r="H610" s="51"/>
      <c r="I610" s="45"/>
      <c r="J610" s="17"/>
      <c r="K610" s="18" t="str">
        <f t="shared" si="9"/>
        <v xml:space="preserve"> </v>
      </c>
      <c r="L610" s="34"/>
      <c r="M610" s="54"/>
      <c r="N610" s="37"/>
    </row>
    <row r="611" spans="1:14" x14ac:dyDescent="0.3">
      <c r="A611" s="27"/>
      <c r="B611" s="41"/>
      <c r="C611" s="71"/>
      <c r="D611" s="28"/>
      <c r="E611" s="29"/>
      <c r="F611" s="56"/>
      <c r="G611" s="39"/>
      <c r="H611" s="51"/>
      <c r="I611" s="45"/>
      <c r="J611" s="17"/>
      <c r="K611" s="18" t="str">
        <f t="shared" si="9"/>
        <v xml:space="preserve"> </v>
      </c>
      <c r="L611" s="34"/>
      <c r="M611" s="54"/>
      <c r="N611" s="37"/>
    </row>
    <row r="612" spans="1:14" x14ac:dyDescent="0.3">
      <c r="A612" s="27"/>
      <c r="B612" s="41"/>
      <c r="C612" s="71"/>
      <c r="D612" s="28"/>
      <c r="E612" s="29"/>
      <c r="F612" s="56"/>
      <c r="G612" s="39"/>
      <c r="H612" s="51"/>
      <c r="I612" s="45"/>
      <c r="J612" s="17"/>
      <c r="K612" s="18" t="str">
        <f t="shared" si="9"/>
        <v xml:space="preserve"> </v>
      </c>
      <c r="L612" s="34"/>
      <c r="M612" s="54"/>
      <c r="N612" s="37"/>
    </row>
    <row r="613" spans="1:14" x14ac:dyDescent="0.3">
      <c r="A613" s="27"/>
      <c r="B613" s="41"/>
      <c r="C613" s="71"/>
      <c r="D613" s="28"/>
      <c r="E613" s="29"/>
      <c r="F613" s="56"/>
      <c r="G613" s="39"/>
      <c r="H613" s="51"/>
      <c r="I613" s="45"/>
      <c r="J613" s="17"/>
      <c r="K613" s="18" t="str">
        <f t="shared" si="9"/>
        <v xml:space="preserve"> </v>
      </c>
      <c r="L613" s="34"/>
      <c r="M613" s="54"/>
      <c r="N613" s="37"/>
    </row>
    <row r="614" spans="1:14" x14ac:dyDescent="0.3">
      <c r="A614" s="26"/>
      <c r="B614" s="41"/>
      <c r="C614" s="71"/>
      <c r="D614" s="28"/>
      <c r="E614" s="29"/>
      <c r="F614" s="56"/>
      <c r="G614" s="39"/>
      <c r="H614" s="51"/>
      <c r="I614" s="45"/>
      <c r="J614" s="17"/>
      <c r="K614" s="18" t="str">
        <f t="shared" si="9"/>
        <v xml:space="preserve"> </v>
      </c>
      <c r="L614" s="34"/>
      <c r="M614" s="54"/>
      <c r="N614" s="37"/>
    </row>
    <row r="615" spans="1:14" x14ac:dyDescent="0.3">
      <c r="A615" s="27"/>
      <c r="B615" s="41"/>
      <c r="C615" s="71"/>
      <c r="D615" s="28"/>
      <c r="E615" s="29"/>
      <c r="F615" s="56"/>
      <c r="G615" s="39"/>
      <c r="H615" s="51"/>
      <c r="I615" s="45"/>
      <c r="J615" s="17"/>
      <c r="K615" s="18" t="str">
        <f t="shared" si="9"/>
        <v xml:space="preserve"> </v>
      </c>
      <c r="L615" s="34"/>
      <c r="M615" s="54"/>
      <c r="N615" s="37"/>
    </row>
    <row r="616" spans="1:14" x14ac:dyDescent="0.3">
      <c r="A616" s="27"/>
      <c r="B616" s="41"/>
      <c r="C616" s="71"/>
      <c r="D616" s="28"/>
      <c r="E616" s="29"/>
      <c r="F616" s="56"/>
      <c r="G616" s="39"/>
      <c r="H616" s="51"/>
      <c r="I616" s="45"/>
      <c r="J616" s="17"/>
      <c r="K616" s="18" t="str">
        <f t="shared" si="9"/>
        <v xml:space="preserve"> </v>
      </c>
      <c r="L616" s="34"/>
      <c r="M616" s="54"/>
      <c r="N616" s="37"/>
    </row>
    <row r="617" spans="1:14" x14ac:dyDescent="0.3">
      <c r="A617" s="27"/>
      <c r="B617" s="41"/>
      <c r="C617" s="71"/>
      <c r="D617" s="28"/>
      <c r="E617" s="29"/>
      <c r="F617" s="56"/>
      <c r="G617" s="39"/>
      <c r="H617" s="51"/>
      <c r="I617" s="45"/>
      <c r="J617" s="17"/>
      <c r="K617" s="18" t="str">
        <f t="shared" si="9"/>
        <v xml:space="preserve"> </v>
      </c>
      <c r="L617" s="34"/>
      <c r="M617" s="54"/>
      <c r="N617" s="37"/>
    </row>
    <row r="618" spans="1:14" x14ac:dyDescent="0.3">
      <c r="A618" s="27"/>
      <c r="B618" s="41"/>
      <c r="C618" s="71"/>
      <c r="D618" s="28"/>
      <c r="E618" s="29"/>
      <c r="F618" s="56"/>
      <c r="G618" s="39"/>
      <c r="H618" s="51"/>
      <c r="I618" s="45"/>
      <c r="J618" s="17"/>
      <c r="K618" s="18" t="str">
        <f t="shared" si="9"/>
        <v xml:space="preserve"> </v>
      </c>
      <c r="L618" s="34"/>
      <c r="M618" s="54"/>
      <c r="N618" s="37"/>
    </row>
    <row r="619" spans="1:14" x14ac:dyDescent="0.3">
      <c r="A619" s="27"/>
      <c r="B619" s="41"/>
      <c r="C619" s="71"/>
      <c r="D619" s="28"/>
      <c r="E619" s="29"/>
      <c r="F619" s="56"/>
      <c r="G619" s="39"/>
      <c r="H619" s="51"/>
      <c r="I619" s="45"/>
      <c r="J619" s="17"/>
      <c r="K619" s="18" t="str">
        <f t="shared" si="9"/>
        <v xml:space="preserve"> </v>
      </c>
      <c r="L619" s="34"/>
      <c r="M619" s="54"/>
      <c r="N619" s="37"/>
    </row>
    <row r="620" spans="1:14" x14ac:dyDescent="0.3">
      <c r="A620" s="27"/>
      <c r="B620" s="41"/>
      <c r="C620" s="71"/>
      <c r="D620" s="28"/>
      <c r="E620" s="29"/>
      <c r="F620" s="56"/>
      <c r="G620" s="39"/>
      <c r="H620" s="51"/>
      <c r="I620" s="45"/>
      <c r="J620" s="17"/>
      <c r="K620" s="18" t="str">
        <f t="shared" si="9"/>
        <v xml:space="preserve"> </v>
      </c>
      <c r="L620" s="34"/>
      <c r="M620" s="54"/>
      <c r="N620" s="37"/>
    </row>
    <row r="621" spans="1:14" x14ac:dyDescent="0.3">
      <c r="A621" s="27"/>
      <c r="B621" s="41"/>
      <c r="C621" s="71"/>
      <c r="D621" s="28"/>
      <c r="E621" s="29"/>
      <c r="F621" s="56"/>
      <c r="G621" s="39"/>
      <c r="H621" s="51"/>
      <c r="I621" s="45"/>
      <c r="J621" s="17"/>
      <c r="K621" s="18" t="str">
        <f t="shared" si="9"/>
        <v xml:space="preserve"> </v>
      </c>
      <c r="L621" s="34"/>
      <c r="M621" s="54"/>
      <c r="N621" s="37"/>
    </row>
    <row r="622" spans="1:14" x14ac:dyDescent="0.3">
      <c r="A622" s="27"/>
      <c r="B622" s="41"/>
      <c r="C622" s="71"/>
      <c r="D622" s="28"/>
      <c r="E622" s="29"/>
      <c r="F622" s="56"/>
      <c r="G622" s="39"/>
      <c r="H622" s="51"/>
      <c r="I622" s="45"/>
      <c r="J622" s="17"/>
      <c r="K622" s="18" t="str">
        <f t="shared" si="9"/>
        <v xml:space="preserve"> </v>
      </c>
      <c r="L622" s="34"/>
      <c r="M622" s="54"/>
      <c r="N622" s="37"/>
    </row>
    <row r="623" spans="1:14" x14ac:dyDescent="0.3">
      <c r="A623" s="27"/>
      <c r="B623" s="41"/>
      <c r="C623" s="71"/>
      <c r="D623" s="28"/>
      <c r="E623" s="29"/>
      <c r="F623" s="56"/>
      <c r="G623" s="39"/>
      <c r="H623" s="51"/>
      <c r="I623" s="45"/>
      <c r="J623" s="17"/>
      <c r="K623" s="18" t="str">
        <f t="shared" si="9"/>
        <v xml:space="preserve"> </v>
      </c>
      <c r="L623" s="34"/>
      <c r="M623" s="54"/>
      <c r="N623" s="37"/>
    </row>
    <row r="624" spans="1:14" x14ac:dyDescent="0.3">
      <c r="A624" s="27"/>
      <c r="B624" s="41"/>
      <c r="C624" s="71"/>
      <c r="D624" s="28"/>
      <c r="E624" s="29"/>
      <c r="F624" s="56"/>
      <c r="G624" s="39"/>
      <c r="H624" s="51"/>
      <c r="I624" s="45"/>
      <c r="J624" s="17"/>
      <c r="K624" s="18" t="str">
        <f t="shared" si="9"/>
        <v xml:space="preserve"> </v>
      </c>
      <c r="L624" s="34"/>
      <c r="M624" s="54"/>
      <c r="N624" s="37"/>
    </row>
    <row r="625" spans="1:14" x14ac:dyDescent="0.3">
      <c r="A625" s="27"/>
      <c r="B625" s="41"/>
      <c r="C625" s="71"/>
      <c r="D625" s="28"/>
      <c r="E625" s="29"/>
      <c r="F625" s="56"/>
      <c r="G625" s="39"/>
      <c r="H625" s="51"/>
      <c r="I625" s="45"/>
      <c r="J625" s="17"/>
      <c r="K625" s="18" t="str">
        <f t="shared" si="9"/>
        <v xml:space="preserve"> </v>
      </c>
      <c r="L625" s="34"/>
      <c r="M625" s="54"/>
      <c r="N625" s="37"/>
    </row>
    <row r="626" spans="1:14" x14ac:dyDescent="0.3">
      <c r="A626" s="27"/>
      <c r="B626" s="41"/>
      <c r="C626" s="71"/>
      <c r="D626" s="28"/>
      <c r="E626" s="29"/>
      <c r="F626" s="56"/>
      <c r="G626" s="39"/>
      <c r="H626" s="51"/>
      <c r="I626" s="45"/>
      <c r="J626" s="17"/>
      <c r="K626" s="18" t="str">
        <f t="shared" si="9"/>
        <v xml:space="preserve"> </v>
      </c>
      <c r="L626" s="34"/>
      <c r="M626" s="54"/>
      <c r="N626" s="37"/>
    </row>
    <row r="627" spans="1:14" x14ac:dyDescent="0.3">
      <c r="A627" s="27"/>
      <c r="B627" s="41"/>
      <c r="C627" s="71"/>
      <c r="D627" s="28"/>
      <c r="E627" s="29"/>
      <c r="F627" s="56"/>
      <c r="G627" s="39"/>
      <c r="H627" s="51"/>
      <c r="I627" s="45"/>
      <c r="J627" s="17"/>
      <c r="K627" s="18" t="str">
        <f t="shared" si="9"/>
        <v xml:space="preserve"> </v>
      </c>
      <c r="L627" s="34"/>
      <c r="M627" s="54"/>
      <c r="N627" s="37"/>
    </row>
    <row r="628" spans="1:14" x14ac:dyDescent="0.3">
      <c r="A628" s="27"/>
      <c r="B628" s="41"/>
      <c r="C628" s="71"/>
      <c r="D628" s="28"/>
      <c r="E628" s="29"/>
      <c r="F628" s="56"/>
      <c r="G628" s="39"/>
      <c r="H628" s="51"/>
      <c r="I628" s="45"/>
      <c r="J628" s="17"/>
      <c r="K628" s="18" t="str">
        <f t="shared" si="9"/>
        <v xml:space="preserve"> </v>
      </c>
      <c r="L628" s="34"/>
      <c r="M628" s="54"/>
      <c r="N628" s="37"/>
    </row>
    <row r="629" spans="1:14" x14ac:dyDescent="0.3">
      <c r="A629" s="27"/>
      <c r="B629" s="41"/>
      <c r="C629" s="71"/>
      <c r="D629" s="28"/>
      <c r="E629" s="29"/>
      <c r="F629" s="56"/>
      <c r="G629" s="39"/>
      <c r="H629" s="51"/>
      <c r="I629" s="45"/>
      <c r="J629" s="17"/>
      <c r="K629" s="18" t="str">
        <f t="shared" si="9"/>
        <v xml:space="preserve"> </v>
      </c>
      <c r="L629" s="34"/>
      <c r="M629" s="54"/>
      <c r="N629" s="37"/>
    </row>
    <row r="630" spans="1:14" x14ac:dyDescent="0.3">
      <c r="A630" s="27"/>
      <c r="B630" s="41"/>
      <c r="C630" s="71"/>
      <c r="D630" s="28"/>
      <c r="E630" s="29"/>
      <c r="F630" s="56"/>
      <c r="G630" s="39"/>
      <c r="H630" s="51"/>
      <c r="I630" s="45"/>
      <c r="J630" s="17"/>
      <c r="K630" s="18" t="str">
        <f t="shared" si="9"/>
        <v xml:space="preserve"> </v>
      </c>
      <c r="L630" s="34"/>
      <c r="M630" s="54"/>
      <c r="N630" s="37"/>
    </row>
    <row r="631" spans="1:14" x14ac:dyDescent="0.3">
      <c r="A631" s="27"/>
      <c r="B631" s="41"/>
      <c r="C631" s="71"/>
      <c r="D631" s="28"/>
      <c r="E631" s="29"/>
      <c r="F631" s="56"/>
      <c r="G631" s="39"/>
      <c r="H631" s="51"/>
      <c r="I631" s="45"/>
      <c r="J631" s="17"/>
      <c r="K631" s="18" t="str">
        <f t="shared" si="9"/>
        <v xml:space="preserve"> </v>
      </c>
      <c r="L631" s="34"/>
      <c r="M631" s="54"/>
      <c r="N631" s="37"/>
    </row>
    <row r="632" spans="1:14" x14ac:dyDescent="0.3">
      <c r="A632" s="27"/>
      <c r="B632" s="41"/>
      <c r="C632" s="71"/>
      <c r="D632" s="28"/>
      <c r="E632" s="29"/>
      <c r="F632" s="56"/>
      <c r="G632" s="39"/>
      <c r="H632" s="51"/>
      <c r="I632" s="45"/>
      <c r="J632" s="17"/>
      <c r="K632" s="18" t="str">
        <f t="shared" si="9"/>
        <v xml:space="preserve"> </v>
      </c>
      <c r="L632" s="34"/>
      <c r="M632" s="54"/>
      <c r="N632" s="37"/>
    </row>
    <row r="633" spans="1:14" x14ac:dyDescent="0.3">
      <c r="A633" s="27"/>
      <c r="B633" s="41"/>
      <c r="C633" s="71"/>
      <c r="D633" s="28"/>
      <c r="E633" s="29"/>
      <c r="F633" s="56"/>
      <c r="G633" s="39"/>
      <c r="H633" s="51"/>
      <c r="I633" s="45"/>
      <c r="J633" s="17"/>
      <c r="K633" s="18" t="str">
        <f t="shared" si="9"/>
        <v xml:space="preserve"> </v>
      </c>
      <c r="L633" s="34"/>
      <c r="M633" s="54"/>
      <c r="N633" s="37"/>
    </row>
    <row r="634" spans="1:14" x14ac:dyDescent="0.3">
      <c r="A634" s="27"/>
      <c r="B634" s="41"/>
      <c r="C634" s="71"/>
      <c r="D634" s="28"/>
      <c r="E634" s="29"/>
      <c r="F634" s="56"/>
      <c r="G634" s="39"/>
      <c r="H634" s="51"/>
      <c r="I634" s="45"/>
      <c r="J634" s="17"/>
      <c r="K634" s="18" t="str">
        <f t="shared" si="9"/>
        <v xml:space="preserve"> </v>
      </c>
      <c r="L634" s="34"/>
      <c r="M634" s="54"/>
      <c r="N634" s="37"/>
    </row>
    <row r="635" spans="1:14" x14ac:dyDescent="0.3">
      <c r="A635" s="27"/>
      <c r="B635" s="41"/>
      <c r="C635" s="71"/>
      <c r="D635" s="28"/>
      <c r="E635" s="29"/>
      <c r="F635" s="56"/>
      <c r="G635" s="39"/>
      <c r="H635" s="51"/>
      <c r="I635" s="45"/>
      <c r="J635" s="17"/>
      <c r="K635" s="18" t="str">
        <f t="shared" si="9"/>
        <v xml:space="preserve"> </v>
      </c>
      <c r="L635" s="34"/>
      <c r="M635" s="54"/>
      <c r="N635" s="37"/>
    </row>
    <row r="636" spans="1:14" x14ac:dyDescent="0.3">
      <c r="A636" s="26"/>
      <c r="B636" s="41"/>
      <c r="C636" s="71"/>
      <c r="D636" s="28"/>
      <c r="E636" s="29"/>
      <c r="F636" s="56"/>
      <c r="G636" s="39"/>
      <c r="H636" s="51"/>
      <c r="I636" s="45"/>
      <c r="J636" s="17"/>
      <c r="K636" s="18" t="str">
        <f t="shared" si="9"/>
        <v xml:space="preserve"> </v>
      </c>
      <c r="L636" s="34"/>
      <c r="M636" s="54"/>
      <c r="N636" s="37"/>
    </row>
    <row r="637" spans="1:14" x14ac:dyDescent="0.3">
      <c r="A637" s="27"/>
      <c r="B637" s="41"/>
      <c r="C637" s="71"/>
      <c r="D637" s="28"/>
      <c r="E637" s="29"/>
      <c r="F637" s="56"/>
      <c r="G637" s="39"/>
      <c r="H637" s="51"/>
      <c r="I637" s="45"/>
      <c r="J637" s="17"/>
      <c r="K637" s="18" t="str">
        <f t="shared" si="9"/>
        <v xml:space="preserve"> </v>
      </c>
      <c r="L637" s="34"/>
      <c r="M637" s="54"/>
      <c r="N637" s="37"/>
    </row>
    <row r="638" spans="1:14" x14ac:dyDescent="0.3">
      <c r="A638" s="27"/>
      <c r="B638" s="41"/>
      <c r="C638" s="71"/>
      <c r="D638" s="28"/>
      <c r="E638" s="29"/>
      <c r="F638" s="56"/>
      <c r="G638" s="39"/>
      <c r="H638" s="51"/>
      <c r="I638" s="45"/>
      <c r="J638" s="17"/>
      <c r="K638" s="18" t="str">
        <f t="shared" si="9"/>
        <v xml:space="preserve"> </v>
      </c>
      <c r="L638" s="34"/>
      <c r="M638" s="54"/>
      <c r="N638" s="37"/>
    </row>
    <row r="639" spans="1:14" x14ac:dyDescent="0.3">
      <c r="A639" s="27"/>
      <c r="B639" s="41"/>
      <c r="C639" s="71"/>
      <c r="D639" s="28"/>
      <c r="E639" s="29"/>
      <c r="F639" s="56"/>
      <c r="G639" s="39"/>
      <c r="H639" s="51"/>
      <c r="I639" s="45"/>
      <c r="J639" s="17"/>
      <c r="K639" s="18" t="str">
        <f t="shared" si="9"/>
        <v xml:space="preserve"> </v>
      </c>
      <c r="L639" s="34"/>
      <c r="M639" s="54"/>
      <c r="N639" s="37"/>
    </row>
    <row r="640" spans="1:14" x14ac:dyDescent="0.3">
      <c r="A640" s="27"/>
      <c r="B640" s="41"/>
      <c r="C640" s="71"/>
      <c r="D640" s="28"/>
      <c r="E640" s="29"/>
      <c r="F640" s="56"/>
      <c r="G640" s="39"/>
      <c r="H640" s="51"/>
      <c r="I640" s="45"/>
      <c r="J640" s="17"/>
      <c r="K640" s="18" t="str">
        <f t="shared" si="9"/>
        <v xml:space="preserve"> </v>
      </c>
      <c r="L640" s="34"/>
      <c r="M640" s="54"/>
      <c r="N640" s="37"/>
    </row>
    <row r="641" spans="1:14" x14ac:dyDescent="0.3">
      <c r="A641" s="27"/>
      <c r="B641" s="41"/>
      <c r="C641" s="71"/>
      <c r="D641" s="28"/>
      <c r="E641" s="29"/>
      <c r="F641" s="56"/>
      <c r="G641" s="39"/>
      <c r="H641" s="51"/>
      <c r="I641" s="45"/>
      <c r="J641" s="17"/>
      <c r="K641" s="18" t="str">
        <f t="shared" si="9"/>
        <v xml:space="preserve"> </v>
      </c>
      <c r="L641" s="34"/>
      <c r="M641" s="54"/>
      <c r="N641" s="37"/>
    </row>
    <row r="642" spans="1:14" x14ac:dyDescent="0.3">
      <c r="A642" s="27"/>
      <c r="B642" s="41"/>
      <c r="C642" s="71"/>
      <c r="D642" s="28"/>
      <c r="E642" s="29"/>
      <c r="F642" s="56"/>
      <c r="G642" s="39"/>
      <c r="H642" s="51"/>
      <c r="I642" s="45"/>
      <c r="J642" s="17"/>
      <c r="K642" s="18" t="str">
        <f t="shared" si="9"/>
        <v xml:space="preserve"> </v>
      </c>
      <c r="L642" s="34"/>
      <c r="M642" s="54"/>
      <c r="N642" s="37"/>
    </row>
    <row r="643" spans="1:14" x14ac:dyDescent="0.3">
      <c r="A643" s="27"/>
      <c r="B643" s="41"/>
      <c r="C643" s="71"/>
      <c r="D643" s="28"/>
      <c r="E643" s="29"/>
      <c r="F643" s="56"/>
      <c r="G643" s="39"/>
      <c r="H643" s="51"/>
      <c r="I643" s="45"/>
      <c r="J643" s="17"/>
      <c r="K643" s="18" t="str">
        <f t="shared" si="9"/>
        <v xml:space="preserve"> </v>
      </c>
      <c r="L643" s="34"/>
      <c r="M643" s="54"/>
      <c r="N643" s="37"/>
    </row>
    <row r="644" spans="1:14" x14ac:dyDescent="0.3">
      <c r="A644" s="27"/>
      <c r="B644" s="41"/>
      <c r="C644" s="71"/>
      <c r="D644" s="28"/>
      <c r="E644" s="29"/>
      <c r="F644" s="56"/>
      <c r="G644" s="39"/>
      <c r="H644" s="51"/>
      <c r="I644" s="45"/>
      <c r="J644" s="17"/>
      <c r="K644" s="18" t="str">
        <f t="shared" si="9"/>
        <v xml:space="preserve"> </v>
      </c>
      <c r="L644" s="34"/>
      <c r="M644" s="54"/>
      <c r="N644" s="37"/>
    </row>
    <row r="645" spans="1:14" x14ac:dyDescent="0.3">
      <c r="A645" s="27"/>
      <c r="B645" s="41"/>
      <c r="C645" s="71"/>
      <c r="D645" s="28"/>
      <c r="E645" s="29"/>
      <c r="F645" s="56"/>
      <c r="G645" s="39"/>
      <c r="H645" s="51"/>
      <c r="I645" s="45"/>
      <c r="J645" s="17"/>
      <c r="K645" s="18" t="str">
        <f t="shared" si="9"/>
        <v xml:space="preserve"> </v>
      </c>
      <c r="L645" s="34"/>
      <c r="M645" s="54"/>
      <c r="N645" s="37"/>
    </row>
    <row r="646" spans="1:14" x14ac:dyDescent="0.3">
      <c r="A646" s="27"/>
      <c r="B646" s="41"/>
      <c r="C646" s="71"/>
      <c r="D646" s="28"/>
      <c r="E646" s="29"/>
      <c r="F646" s="56"/>
      <c r="G646" s="39"/>
      <c r="H646" s="51"/>
      <c r="I646" s="45"/>
      <c r="J646" s="17"/>
      <c r="K646" s="18" t="str">
        <f t="shared" si="9"/>
        <v xml:space="preserve"> </v>
      </c>
      <c r="L646" s="34"/>
      <c r="M646" s="54"/>
      <c r="N646" s="37"/>
    </row>
    <row r="647" spans="1:14" x14ac:dyDescent="0.3">
      <c r="A647" s="27"/>
      <c r="B647" s="41"/>
      <c r="C647" s="71"/>
      <c r="D647" s="28"/>
      <c r="E647" s="29"/>
      <c r="F647" s="56"/>
      <c r="G647" s="39"/>
      <c r="H647" s="51"/>
      <c r="I647" s="45"/>
      <c r="J647" s="17"/>
      <c r="K647" s="18" t="str">
        <f t="shared" ref="K647:K704" si="10">IF(I647,IF(ISNUMBER(J647),J647*I647," ")," ")</f>
        <v xml:space="preserve"> </v>
      </c>
      <c r="L647" s="34"/>
      <c r="M647" s="54"/>
      <c r="N647" s="37"/>
    </row>
    <row r="648" spans="1:14" x14ac:dyDescent="0.3">
      <c r="A648" s="27"/>
      <c r="B648" s="41"/>
      <c r="C648" s="71"/>
      <c r="D648" s="28"/>
      <c r="E648" s="29"/>
      <c r="F648" s="56"/>
      <c r="G648" s="39"/>
      <c r="H648" s="51"/>
      <c r="I648" s="45"/>
      <c r="J648" s="17"/>
      <c r="K648" s="18" t="str">
        <f t="shared" si="10"/>
        <v xml:space="preserve"> </v>
      </c>
      <c r="L648" s="34"/>
      <c r="M648" s="54"/>
      <c r="N648" s="37"/>
    </row>
    <row r="649" spans="1:14" x14ac:dyDescent="0.3">
      <c r="A649" s="27"/>
      <c r="B649" s="41"/>
      <c r="C649" s="71"/>
      <c r="D649" s="28"/>
      <c r="E649" s="29"/>
      <c r="F649" s="56"/>
      <c r="G649" s="39"/>
      <c r="H649" s="51"/>
      <c r="I649" s="45"/>
      <c r="J649" s="17"/>
      <c r="K649" s="18" t="str">
        <f t="shared" si="10"/>
        <v xml:space="preserve"> </v>
      </c>
      <c r="L649" s="34"/>
      <c r="M649" s="54"/>
      <c r="N649" s="37"/>
    </row>
    <row r="650" spans="1:14" x14ac:dyDescent="0.3">
      <c r="A650" s="27"/>
      <c r="B650" s="41"/>
      <c r="C650" s="71"/>
      <c r="D650" s="28"/>
      <c r="E650" s="29"/>
      <c r="F650" s="56"/>
      <c r="G650" s="39"/>
      <c r="H650" s="51"/>
      <c r="I650" s="45"/>
      <c r="J650" s="17"/>
      <c r="K650" s="18" t="str">
        <f t="shared" si="10"/>
        <v xml:space="preserve"> </v>
      </c>
      <c r="L650" s="34"/>
      <c r="M650" s="54"/>
      <c r="N650" s="37"/>
    </row>
    <row r="651" spans="1:14" x14ac:dyDescent="0.3">
      <c r="A651" s="27"/>
      <c r="B651" s="41"/>
      <c r="C651" s="71"/>
      <c r="D651" s="28"/>
      <c r="E651" s="29"/>
      <c r="F651" s="56"/>
      <c r="G651" s="39"/>
      <c r="H651" s="51"/>
      <c r="I651" s="45"/>
      <c r="J651" s="17"/>
      <c r="K651" s="18" t="str">
        <f t="shared" si="10"/>
        <v xml:space="preserve"> </v>
      </c>
      <c r="L651" s="34"/>
      <c r="M651" s="54"/>
      <c r="N651" s="37"/>
    </row>
    <row r="652" spans="1:14" x14ac:dyDescent="0.3">
      <c r="A652" s="27"/>
      <c r="B652" s="41"/>
      <c r="C652" s="71"/>
      <c r="D652" s="28"/>
      <c r="E652" s="29"/>
      <c r="F652" s="56"/>
      <c r="G652" s="39"/>
      <c r="H652" s="51"/>
      <c r="I652" s="45"/>
      <c r="J652" s="17"/>
      <c r="K652" s="18" t="str">
        <f t="shared" si="10"/>
        <v xml:space="preserve"> </v>
      </c>
      <c r="L652" s="34"/>
      <c r="M652" s="54"/>
      <c r="N652" s="37"/>
    </row>
    <row r="653" spans="1:14" x14ac:dyDescent="0.3">
      <c r="A653" s="27"/>
      <c r="B653" s="41"/>
      <c r="C653" s="71"/>
      <c r="D653" s="28"/>
      <c r="E653" s="29"/>
      <c r="F653" s="56"/>
      <c r="G653" s="39"/>
      <c r="H653" s="51"/>
      <c r="I653" s="45"/>
      <c r="J653" s="17"/>
      <c r="K653" s="18" t="str">
        <f t="shared" si="10"/>
        <v xml:space="preserve"> </v>
      </c>
      <c r="L653" s="34"/>
      <c r="M653" s="54"/>
      <c r="N653" s="37"/>
    </row>
    <row r="654" spans="1:14" x14ac:dyDescent="0.3">
      <c r="A654" s="27"/>
      <c r="B654" s="41"/>
      <c r="C654" s="71"/>
      <c r="D654" s="28"/>
      <c r="E654" s="29"/>
      <c r="F654" s="56"/>
      <c r="G654" s="39"/>
      <c r="H654" s="51"/>
      <c r="I654" s="45"/>
      <c r="J654" s="17"/>
      <c r="K654" s="18" t="str">
        <f t="shared" si="10"/>
        <v xml:space="preserve"> </v>
      </c>
      <c r="L654" s="34"/>
      <c r="M654" s="54"/>
      <c r="N654" s="37"/>
    </row>
    <row r="655" spans="1:14" x14ac:dyDescent="0.3">
      <c r="A655" s="27"/>
      <c r="B655" s="41"/>
      <c r="C655" s="71"/>
      <c r="D655" s="28"/>
      <c r="E655" s="29"/>
      <c r="F655" s="56"/>
      <c r="G655" s="39"/>
      <c r="H655" s="51"/>
      <c r="I655" s="45"/>
      <c r="J655" s="17"/>
      <c r="K655" s="18" t="str">
        <f t="shared" si="10"/>
        <v xml:space="preserve"> </v>
      </c>
      <c r="L655" s="34"/>
      <c r="M655" s="54"/>
      <c r="N655" s="37"/>
    </row>
    <row r="656" spans="1:14" x14ac:dyDescent="0.3">
      <c r="A656" s="27"/>
      <c r="B656" s="41"/>
      <c r="C656" s="71"/>
      <c r="D656" s="28"/>
      <c r="E656" s="29"/>
      <c r="F656" s="56"/>
      <c r="G656" s="39"/>
      <c r="H656" s="51"/>
      <c r="I656" s="45"/>
      <c r="J656" s="17"/>
      <c r="K656" s="18" t="str">
        <f t="shared" si="10"/>
        <v xml:space="preserve"> </v>
      </c>
      <c r="L656" s="34"/>
      <c r="M656" s="54"/>
      <c r="N656" s="37"/>
    </row>
    <row r="657" spans="1:14" x14ac:dyDescent="0.3">
      <c r="A657" s="27"/>
      <c r="B657" s="41"/>
      <c r="C657" s="71"/>
      <c r="D657" s="28"/>
      <c r="E657" s="29"/>
      <c r="F657" s="56"/>
      <c r="G657" s="39"/>
      <c r="H657" s="51"/>
      <c r="I657" s="45"/>
      <c r="J657" s="17"/>
      <c r="K657" s="18" t="str">
        <f t="shared" si="10"/>
        <v xml:space="preserve"> </v>
      </c>
      <c r="L657" s="34"/>
      <c r="M657" s="54"/>
      <c r="N657" s="37"/>
    </row>
    <row r="658" spans="1:14" x14ac:dyDescent="0.3">
      <c r="A658" s="26"/>
      <c r="B658" s="41"/>
      <c r="C658" s="71"/>
      <c r="D658" s="28"/>
      <c r="E658" s="29"/>
      <c r="F658" s="56"/>
      <c r="G658" s="39"/>
      <c r="H658" s="51"/>
      <c r="I658" s="45"/>
      <c r="J658" s="17"/>
      <c r="K658" s="18" t="str">
        <f t="shared" si="10"/>
        <v xml:space="preserve"> </v>
      </c>
      <c r="L658" s="34"/>
      <c r="M658" s="54"/>
      <c r="N658" s="37"/>
    </row>
    <row r="659" spans="1:14" x14ac:dyDescent="0.3">
      <c r="A659" s="27"/>
      <c r="B659" s="41"/>
      <c r="C659" s="71"/>
      <c r="D659" s="28"/>
      <c r="E659" s="29"/>
      <c r="F659" s="56"/>
      <c r="G659" s="39"/>
      <c r="H659" s="51"/>
      <c r="I659" s="45"/>
      <c r="J659" s="17"/>
      <c r="K659" s="18" t="str">
        <f t="shared" si="10"/>
        <v xml:space="preserve"> </v>
      </c>
      <c r="L659" s="34"/>
      <c r="M659" s="54"/>
      <c r="N659" s="37"/>
    </row>
    <row r="660" spans="1:14" x14ac:dyDescent="0.3">
      <c r="A660" s="27"/>
      <c r="B660" s="41"/>
      <c r="C660" s="71"/>
      <c r="D660" s="28"/>
      <c r="E660" s="29"/>
      <c r="F660" s="56"/>
      <c r="G660" s="39"/>
      <c r="H660" s="51"/>
      <c r="I660" s="45"/>
      <c r="J660" s="17"/>
      <c r="K660" s="18" t="str">
        <f t="shared" si="10"/>
        <v xml:space="preserve"> </v>
      </c>
      <c r="L660" s="34"/>
      <c r="M660" s="54"/>
      <c r="N660" s="37"/>
    </row>
    <row r="661" spans="1:14" x14ac:dyDescent="0.3">
      <c r="A661" s="27"/>
      <c r="B661" s="41"/>
      <c r="C661" s="71"/>
      <c r="D661" s="28"/>
      <c r="E661" s="29"/>
      <c r="F661" s="56"/>
      <c r="G661" s="39"/>
      <c r="H661" s="51"/>
      <c r="I661" s="45"/>
      <c r="J661" s="17"/>
      <c r="K661" s="18" t="str">
        <f t="shared" si="10"/>
        <v xml:space="preserve"> </v>
      </c>
      <c r="L661" s="34"/>
      <c r="M661" s="54"/>
      <c r="N661" s="37"/>
    </row>
    <row r="662" spans="1:14" x14ac:dyDescent="0.3">
      <c r="A662" s="27"/>
      <c r="B662" s="41"/>
      <c r="C662" s="71"/>
      <c r="D662" s="28"/>
      <c r="E662" s="29"/>
      <c r="F662" s="56"/>
      <c r="G662" s="39"/>
      <c r="H662" s="51"/>
      <c r="I662" s="45"/>
      <c r="J662" s="17"/>
      <c r="K662" s="18" t="str">
        <f t="shared" si="10"/>
        <v xml:space="preserve"> </v>
      </c>
      <c r="L662" s="34"/>
      <c r="M662" s="54"/>
      <c r="N662" s="37"/>
    </row>
    <row r="663" spans="1:14" x14ac:dyDescent="0.3">
      <c r="A663" s="27"/>
      <c r="B663" s="41"/>
      <c r="C663" s="71"/>
      <c r="D663" s="28"/>
      <c r="E663" s="29"/>
      <c r="F663" s="56"/>
      <c r="G663" s="39"/>
      <c r="H663" s="51"/>
      <c r="I663" s="45"/>
      <c r="J663" s="17"/>
      <c r="K663" s="18" t="str">
        <f t="shared" si="10"/>
        <v xml:space="preserve"> </v>
      </c>
      <c r="L663" s="34"/>
      <c r="M663" s="54"/>
      <c r="N663" s="37"/>
    </row>
    <row r="664" spans="1:14" x14ac:dyDescent="0.3">
      <c r="A664" s="27"/>
      <c r="B664" s="41"/>
      <c r="C664" s="71"/>
      <c r="D664" s="28"/>
      <c r="E664" s="29"/>
      <c r="F664" s="56"/>
      <c r="G664" s="39"/>
      <c r="H664" s="51"/>
      <c r="I664" s="45"/>
      <c r="J664" s="17"/>
      <c r="K664" s="18" t="str">
        <f t="shared" si="10"/>
        <v xml:space="preserve"> </v>
      </c>
      <c r="L664" s="34"/>
      <c r="M664" s="54"/>
      <c r="N664" s="37"/>
    </row>
    <row r="665" spans="1:14" x14ac:dyDescent="0.3">
      <c r="A665" s="27"/>
      <c r="B665" s="41"/>
      <c r="C665" s="71"/>
      <c r="D665" s="28"/>
      <c r="E665" s="29"/>
      <c r="F665" s="56"/>
      <c r="G665" s="39"/>
      <c r="H665" s="51"/>
      <c r="I665" s="45"/>
      <c r="J665" s="17"/>
      <c r="K665" s="18" t="str">
        <f t="shared" si="10"/>
        <v xml:space="preserve"> </v>
      </c>
      <c r="L665" s="34"/>
      <c r="M665" s="54"/>
      <c r="N665" s="37"/>
    </row>
    <row r="666" spans="1:14" x14ac:dyDescent="0.3">
      <c r="A666" s="27"/>
      <c r="B666" s="41"/>
      <c r="C666" s="71"/>
      <c r="D666" s="28"/>
      <c r="E666" s="29"/>
      <c r="F666" s="56"/>
      <c r="G666" s="39"/>
      <c r="H666" s="51"/>
      <c r="I666" s="45"/>
      <c r="J666" s="17"/>
      <c r="K666" s="18" t="str">
        <f t="shared" si="10"/>
        <v xml:space="preserve"> </v>
      </c>
      <c r="L666" s="34"/>
      <c r="M666" s="54"/>
      <c r="N666" s="37"/>
    </row>
    <row r="667" spans="1:14" x14ac:dyDescent="0.3">
      <c r="A667" s="27"/>
      <c r="B667" s="41"/>
      <c r="C667" s="71"/>
      <c r="D667" s="28"/>
      <c r="E667" s="29"/>
      <c r="F667" s="56"/>
      <c r="G667" s="39"/>
      <c r="H667" s="51"/>
      <c r="I667" s="45"/>
      <c r="J667" s="17"/>
      <c r="K667" s="18" t="str">
        <f t="shared" si="10"/>
        <v xml:space="preserve"> </v>
      </c>
      <c r="L667" s="34"/>
      <c r="M667" s="54"/>
      <c r="N667" s="37"/>
    </row>
    <row r="668" spans="1:14" x14ac:dyDescent="0.3">
      <c r="A668" s="27"/>
      <c r="B668" s="41"/>
      <c r="C668" s="71"/>
      <c r="D668" s="28"/>
      <c r="E668" s="29"/>
      <c r="F668" s="56"/>
      <c r="G668" s="39"/>
      <c r="H668" s="51"/>
      <c r="I668" s="45"/>
      <c r="J668" s="17"/>
      <c r="K668" s="18" t="str">
        <f t="shared" si="10"/>
        <v xml:space="preserve"> </v>
      </c>
      <c r="L668" s="34"/>
      <c r="M668" s="54"/>
      <c r="N668" s="37"/>
    </row>
    <row r="669" spans="1:14" x14ac:dyDescent="0.3">
      <c r="A669" s="27"/>
      <c r="B669" s="41"/>
      <c r="C669" s="71"/>
      <c r="D669" s="28"/>
      <c r="E669" s="29"/>
      <c r="F669" s="56"/>
      <c r="G669" s="39"/>
      <c r="H669" s="51"/>
      <c r="I669" s="45"/>
      <c r="J669" s="17"/>
      <c r="K669" s="18" t="str">
        <f t="shared" si="10"/>
        <v xml:space="preserve"> </v>
      </c>
      <c r="L669" s="34"/>
      <c r="M669" s="54"/>
      <c r="N669" s="37"/>
    </row>
    <row r="670" spans="1:14" x14ac:dyDescent="0.3">
      <c r="A670" s="27"/>
      <c r="B670" s="41"/>
      <c r="C670" s="71"/>
      <c r="D670" s="28"/>
      <c r="E670" s="29"/>
      <c r="F670" s="56"/>
      <c r="G670" s="39"/>
      <c r="H670" s="51"/>
      <c r="I670" s="45"/>
      <c r="J670" s="17"/>
      <c r="K670" s="18" t="str">
        <f t="shared" si="10"/>
        <v xml:space="preserve"> </v>
      </c>
      <c r="L670" s="34"/>
      <c r="M670" s="54"/>
      <c r="N670" s="37"/>
    </row>
    <row r="671" spans="1:14" x14ac:dyDescent="0.3">
      <c r="A671" s="27"/>
      <c r="B671" s="41"/>
      <c r="C671" s="71"/>
      <c r="D671" s="28"/>
      <c r="E671" s="29"/>
      <c r="F671" s="56"/>
      <c r="G671" s="39"/>
      <c r="H671" s="51"/>
      <c r="I671" s="45"/>
      <c r="J671" s="17"/>
      <c r="K671" s="18" t="str">
        <f t="shared" si="10"/>
        <v xml:space="preserve"> </v>
      </c>
      <c r="L671" s="34"/>
      <c r="M671" s="54"/>
      <c r="N671" s="37"/>
    </row>
    <row r="672" spans="1:14" x14ac:dyDescent="0.3">
      <c r="A672" s="27"/>
      <c r="B672" s="41"/>
      <c r="C672" s="71"/>
      <c r="D672" s="28"/>
      <c r="E672" s="29"/>
      <c r="F672" s="56"/>
      <c r="G672" s="39"/>
      <c r="H672" s="51"/>
      <c r="I672" s="45"/>
      <c r="J672" s="17"/>
      <c r="K672" s="18" t="str">
        <f t="shared" si="10"/>
        <v xml:space="preserve"> </v>
      </c>
      <c r="L672" s="34"/>
      <c r="M672" s="54"/>
      <c r="N672" s="37"/>
    </row>
    <row r="673" spans="1:14" x14ac:dyDescent="0.3">
      <c r="A673" s="27"/>
      <c r="B673" s="41"/>
      <c r="C673" s="71"/>
      <c r="D673" s="28"/>
      <c r="E673" s="29"/>
      <c r="F673" s="56"/>
      <c r="G673" s="39"/>
      <c r="H673" s="51"/>
      <c r="I673" s="45"/>
      <c r="J673" s="17"/>
      <c r="K673" s="18" t="str">
        <f t="shared" si="10"/>
        <v xml:space="preserve"> </v>
      </c>
      <c r="L673" s="34"/>
      <c r="M673" s="54"/>
      <c r="N673" s="37"/>
    </row>
    <row r="674" spans="1:14" x14ac:dyDescent="0.3">
      <c r="A674" s="27"/>
      <c r="B674" s="41"/>
      <c r="C674" s="71"/>
      <c r="D674" s="28"/>
      <c r="E674" s="29"/>
      <c r="F674" s="56"/>
      <c r="G674" s="39"/>
      <c r="H674" s="51"/>
      <c r="I674" s="45"/>
      <c r="J674" s="17"/>
      <c r="K674" s="18" t="str">
        <f t="shared" si="10"/>
        <v xml:space="preserve"> </v>
      </c>
      <c r="L674" s="34"/>
      <c r="M674" s="54"/>
      <c r="N674" s="37"/>
    </row>
    <row r="675" spans="1:14" x14ac:dyDescent="0.3">
      <c r="A675" s="27"/>
      <c r="B675" s="41"/>
      <c r="C675" s="71"/>
      <c r="D675" s="28"/>
      <c r="E675" s="29"/>
      <c r="F675" s="56"/>
      <c r="G675" s="39"/>
      <c r="H675" s="51"/>
      <c r="I675" s="45"/>
      <c r="J675" s="17"/>
      <c r="K675" s="18" t="str">
        <f t="shared" si="10"/>
        <v xml:space="preserve"> </v>
      </c>
      <c r="L675" s="34"/>
      <c r="M675" s="54"/>
      <c r="N675" s="37"/>
    </row>
    <row r="676" spans="1:14" x14ac:dyDescent="0.3">
      <c r="A676" s="27"/>
      <c r="B676" s="41"/>
      <c r="C676" s="71"/>
      <c r="D676" s="28"/>
      <c r="E676" s="29"/>
      <c r="F676" s="56"/>
      <c r="G676" s="39"/>
      <c r="H676" s="51"/>
      <c r="I676" s="45"/>
      <c r="J676" s="17"/>
      <c r="K676" s="18" t="str">
        <f t="shared" si="10"/>
        <v xml:space="preserve"> </v>
      </c>
      <c r="L676" s="34"/>
      <c r="M676" s="54"/>
      <c r="N676" s="37"/>
    </row>
    <row r="677" spans="1:14" x14ac:dyDescent="0.3">
      <c r="A677" s="27"/>
      <c r="B677" s="41"/>
      <c r="C677" s="71"/>
      <c r="D677" s="28"/>
      <c r="E677" s="29"/>
      <c r="F677" s="56"/>
      <c r="G677" s="39"/>
      <c r="H677" s="51"/>
      <c r="I677" s="45"/>
      <c r="J677" s="17"/>
      <c r="K677" s="18" t="str">
        <f t="shared" si="10"/>
        <v xml:space="preserve"> </v>
      </c>
      <c r="L677" s="34"/>
      <c r="M677" s="54"/>
      <c r="N677" s="37"/>
    </row>
    <row r="678" spans="1:14" x14ac:dyDescent="0.3">
      <c r="A678" s="27"/>
      <c r="B678" s="41"/>
      <c r="C678" s="71"/>
      <c r="D678" s="28"/>
      <c r="E678" s="29"/>
      <c r="F678" s="56"/>
      <c r="G678" s="39"/>
      <c r="H678" s="51"/>
      <c r="I678" s="45"/>
      <c r="J678" s="17"/>
      <c r="K678" s="18" t="str">
        <f t="shared" si="10"/>
        <v xml:space="preserve"> </v>
      </c>
      <c r="L678" s="34"/>
      <c r="M678" s="54"/>
      <c r="N678" s="37"/>
    </row>
    <row r="679" spans="1:14" x14ac:dyDescent="0.3">
      <c r="A679" s="27"/>
      <c r="B679" s="41"/>
      <c r="C679" s="71"/>
      <c r="D679" s="28"/>
      <c r="E679" s="29"/>
      <c r="F679" s="56"/>
      <c r="G679" s="39"/>
      <c r="H679" s="51"/>
      <c r="I679" s="45"/>
      <c r="J679" s="17"/>
      <c r="K679" s="18" t="str">
        <f t="shared" si="10"/>
        <v xml:space="preserve"> </v>
      </c>
      <c r="L679" s="34"/>
      <c r="M679" s="54"/>
      <c r="N679" s="37"/>
    </row>
    <row r="680" spans="1:14" x14ac:dyDescent="0.3">
      <c r="A680" s="26"/>
      <c r="B680" s="41"/>
      <c r="C680" s="71"/>
      <c r="D680" s="28"/>
      <c r="E680" s="29"/>
      <c r="F680" s="56"/>
      <c r="G680" s="39"/>
      <c r="H680" s="51"/>
      <c r="I680" s="45"/>
      <c r="J680" s="17"/>
      <c r="K680" s="18" t="str">
        <f t="shared" si="10"/>
        <v xml:space="preserve"> </v>
      </c>
      <c r="L680" s="34"/>
      <c r="M680" s="54"/>
      <c r="N680" s="37"/>
    </row>
    <row r="681" spans="1:14" x14ac:dyDescent="0.3">
      <c r="A681" s="27"/>
      <c r="B681" s="41"/>
      <c r="C681" s="71"/>
      <c r="D681" s="28"/>
      <c r="E681" s="29"/>
      <c r="F681" s="56"/>
      <c r="G681" s="39"/>
      <c r="H681" s="51"/>
      <c r="I681" s="45"/>
      <c r="J681" s="17"/>
      <c r="K681" s="18" t="str">
        <f t="shared" si="10"/>
        <v xml:space="preserve"> </v>
      </c>
      <c r="L681" s="34"/>
      <c r="M681" s="54"/>
      <c r="N681" s="37"/>
    </row>
    <row r="682" spans="1:14" x14ac:dyDescent="0.3">
      <c r="A682" s="27"/>
      <c r="B682" s="41"/>
      <c r="C682" s="71"/>
      <c r="D682" s="28"/>
      <c r="E682" s="29"/>
      <c r="F682" s="56"/>
      <c r="G682" s="39"/>
      <c r="H682" s="51"/>
      <c r="I682" s="45"/>
      <c r="J682" s="17"/>
      <c r="K682" s="18" t="str">
        <f t="shared" si="10"/>
        <v xml:space="preserve"> </v>
      </c>
      <c r="L682" s="34"/>
      <c r="M682" s="54"/>
      <c r="N682" s="37"/>
    </row>
    <row r="683" spans="1:14" x14ac:dyDescent="0.3">
      <c r="A683" s="27"/>
      <c r="B683" s="41"/>
      <c r="C683" s="71"/>
      <c r="D683" s="28"/>
      <c r="E683" s="29"/>
      <c r="F683" s="56"/>
      <c r="G683" s="39"/>
      <c r="H683" s="51"/>
      <c r="I683" s="45"/>
      <c r="J683" s="17"/>
      <c r="K683" s="18" t="str">
        <f t="shared" si="10"/>
        <v xml:space="preserve"> </v>
      </c>
      <c r="L683" s="34"/>
      <c r="M683" s="54"/>
      <c r="N683" s="37"/>
    </row>
    <row r="684" spans="1:14" x14ac:dyDescent="0.3">
      <c r="A684" s="27"/>
      <c r="B684" s="41"/>
      <c r="C684" s="71"/>
      <c r="D684" s="28"/>
      <c r="E684" s="29"/>
      <c r="F684" s="56"/>
      <c r="G684" s="39"/>
      <c r="H684" s="51"/>
      <c r="I684" s="45"/>
      <c r="J684" s="17"/>
      <c r="K684" s="18" t="str">
        <f t="shared" si="10"/>
        <v xml:space="preserve"> </v>
      </c>
      <c r="L684" s="34"/>
      <c r="M684" s="54"/>
      <c r="N684" s="37"/>
    </row>
    <row r="685" spans="1:14" x14ac:dyDescent="0.3">
      <c r="A685" s="27"/>
      <c r="B685" s="41"/>
      <c r="C685" s="71"/>
      <c r="D685" s="28"/>
      <c r="E685" s="29"/>
      <c r="F685" s="56"/>
      <c r="G685" s="39"/>
      <c r="H685" s="51"/>
      <c r="I685" s="45"/>
      <c r="J685" s="17"/>
      <c r="K685" s="18" t="str">
        <f t="shared" si="10"/>
        <v xml:space="preserve"> </v>
      </c>
      <c r="L685" s="34"/>
      <c r="M685" s="54"/>
      <c r="N685" s="37"/>
    </row>
    <row r="686" spans="1:14" x14ac:dyDescent="0.3">
      <c r="A686" s="27"/>
      <c r="B686" s="41"/>
      <c r="C686" s="71"/>
      <c r="D686" s="28"/>
      <c r="E686" s="29"/>
      <c r="F686" s="56"/>
      <c r="G686" s="39"/>
      <c r="H686" s="51"/>
      <c r="I686" s="45"/>
      <c r="J686" s="17"/>
      <c r="K686" s="18" t="str">
        <f t="shared" si="10"/>
        <v xml:space="preserve"> </v>
      </c>
      <c r="L686" s="34"/>
      <c r="M686" s="54"/>
      <c r="N686" s="37"/>
    </row>
    <row r="687" spans="1:14" x14ac:dyDescent="0.3">
      <c r="A687" s="27"/>
      <c r="B687" s="41"/>
      <c r="C687" s="71"/>
      <c r="D687" s="28"/>
      <c r="E687" s="29"/>
      <c r="F687" s="56"/>
      <c r="G687" s="39"/>
      <c r="H687" s="51"/>
      <c r="I687" s="45"/>
      <c r="J687" s="17"/>
      <c r="K687" s="18" t="str">
        <f t="shared" si="10"/>
        <v xml:space="preserve"> </v>
      </c>
      <c r="L687" s="34"/>
      <c r="M687" s="54"/>
      <c r="N687" s="37"/>
    </row>
    <row r="688" spans="1:14" x14ac:dyDescent="0.3">
      <c r="A688" s="27"/>
      <c r="B688" s="41"/>
      <c r="C688" s="71"/>
      <c r="D688" s="28"/>
      <c r="E688" s="29"/>
      <c r="F688" s="56"/>
      <c r="G688" s="39"/>
      <c r="H688" s="51"/>
      <c r="I688" s="45"/>
      <c r="J688" s="17"/>
      <c r="K688" s="18" t="str">
        <f t="shared" si="10"/>
        <v xml:space="preserve"> </v>
      </c>
      <c r="L688" s="34"/>
      <c r="M688" s="54"/>
      <c r="N688" s="37"/>
    </row>
    <row r="689" spans="1:14" x14ac:dyDescent="0.3">
      <c r="A689" s="27"/>
      <c r="B689" s="41"/>
      <c r="C689" s="71"/>
      <c r="D689" s="28"/>
      <c r="E689" s="29"/>
      <c r="F689" s="56"/>
      <c r="G689" s="39"/>
      <c r="H689" s="51"/>
      <c r="I689" s="45"/>
      <c r="J689" s="17"/>
      <c r="K689" s="18" t="str">
        <f t="shared" si="10"/>
        <v xml:space="preserve"> </v>
      </c>
      <c r="L689" s="34"/>
      <c r="M689" s="54"/>
      <c r="N689" s="37"/>
    </row>
    <row r="690" spans="1:14" x14ac:dyDescent="0.3">
      <c r="A690" s="27"/>
      <c r="B690" s="41"/>
      <c r="C690" s="71"/>
      <c r="D690" s="28"/>
      <c r="E690" s="29"/>
      <c r="F690" s="56"/>
      <c r="G690" s="39"/>
      <c r="H690" s="51"/>
      <c r="I690" s="45"/>
      <c r="J690" s="17"/>
      <c r="K690" s="18" t="str">
        <f t="shared" si="10"/>
        <v xml:space="preserve"> </v>
      </c>
      <c r="L690" s="34"/>
      <c r="M690" s="54"/>
      <c r="N690" s="37"/>
    </row>
    <row r="691" spans="1:14" x14ac:dyDescent="0.3">
      <c r="A691" s="27"/>
      <c r="B691" s="41"/>
      <c r="C691" s="71"/>
      <c r="D691" s="28"/>
      <c r="E691" s="29"/>
      <c r="F691" s="56"/>
      <c r="G691" s="39"/>
      <c r="H691" s="51"/>
      <c r="I691" s="45"/>
      <c r="J691" s="17"/>
      <c r="K691" s="18" t="str">
        <f t="shared" si="10"/>
        <v xml:space="preserve"> </v>
      </c>
      <c r="L691" s="34"/>
      <c r="M691" s="54"/>
      <c r="N691" s="37"/>
    </row>
    <row r="692" spans="1:14" x14ac:dyDescent="0.3">
      <c r="A692" s="27"/>
      <c r="B692" s="41"/>
      <c r="C692" s="71"/>
      <c r="D692" s="28"/>
      <c r="E692" s="29"/>
      <c r="F692" s="56"/>
      <c r="G692" s="39"/>
      <c r="H692" s="51"/>
      <c r="I692" s="45"/>
      <c r="J692" s="17"/>
      <c r="K692" s="18" t="str">
        <f t="shared" si="10"/>
        <v xml:space="preserve"> </v>
      </c>
      <c r="L692" s="34"/>
      <c r="M692" s="54"/>
      <c r="N692" s="37"/>
    </row>
    <row r="693" spans="1:14" x14ac:dyDescent="0.3">
      <c r="A693" s="27"/>
      <c r="B693" s="41"/>
      <c r="C693" s="71"/>
      <c r="D693" s="28"/>
      <c r="E693" s="29"/>
      <c r="F693" s="56"/>
      <c r="G693" s="39"/>
      <c r="H693" s="51"/>
      <c r="I693" s="45"/>
      <c r="J693" s="17"/>
      <c r="K693" s="18" t="str">
        <f t="shared" si="10"/>
        <v xml:space="preserve"> </v>
      </c>
      <c r="L693" s="34"/>
      <c r="M693" s="54"/>
      <c r="N693" s="37"/>
    </row>
    <row r="694" spans="1:14" x14ac:dyDescent="0.3">
      <c r="A694" s="27"/>
      <c r="B694" s="41"/>
      <c r="C694" s="71"/>
      <c r="D694" s="28"/>
      <c r="E694" s="29"/>
      <c r="F694" s="56"/>
      <c r="G694" s="39"/>
      <c r="H694" s="51"/>
      <c r="I694" s="45"/>
      <c r="J694" s="17"/>
      <c r="K694" s="18" t="str">
        <f t="shared" si="10"/>
        <v xml:space="preserve"> </v>
      </c>
      <c r="L694" s="34"/>
      <c r="M694" s="54"/>
      <c r="N694" s="37"/>
    </row>
    <row r="695" spans="1:14" x14ac:dyDescent="0.3">
      <c r="A695" s="27"/>
      <c r="B695" s="41"/>
      <c r="C695" s="71"/>
      <c r="D695" s="28"/>
      <c r="E695" s="29"/>
      <c r="F695" s="56"/>
      <c r="G695" s="39"/>
      <c r="H695" s="51"/>
      <c r="I695" s="45"/>
      <c r="J695" s="17"/>
      <c r="K695" s="18" t="str">
        <f t="shared" si="10"/>
        <v xml:space="preserve"> </v>
      </c>
      <c r="L695" s="34"/>
      <c r="M695" s="54"/>
      <c r="N695" s="37"/>
    </row>
    <row r="696" spans="1:14" x14ac:dyDescent="0.3">
      <c r="A696" s="27"/>
      <c r="B696" s="41"/>
      <c r="C696" s="71"/>
      <c r="D696" s="28"/>
      <c r="E696" s="29"/>
      <c r="F696" s="56"/>
      <c r="G696" s="39"/>
      <c r="H696" s="51"/>
      <c r="I696" s="45"/>
      <c r="J696" s="17"/>
      <c r="K696" s="18" t="str">
        <f t="shared" si="10"/>
        <v xml:space="preserve"> </v>
      </c>
      <c r="L696" s="34"/>
      <c r="M696" s="54"/>
      <c r="N696" s="37"/>
    </row>
    <row r="697" spans="1:14" x14ac:dyDescent="0.3">
      <c r="A697" s="27"/>
      <c r="B697" s="41"/>
      <c r="C697" s="71"/>
      <c r="D697" s="28"/>
      <c r="E697" s="29"/>
      <c r="F697" s="56"/>
      <c r="G697" s="39"/>
      <c r="H697" s="51"/>
      <c r="I697" s="45"/>
      <c r="J697" s="17"/>
      <c r="K697" s="18" t="str">
        <f t="shared" si="10"/>
        <v xml:space="preserve"> </v>
      </c>
      <c r="L697" s="34"/>
      <c r="M697" s="54"/>
      <c r="N697" s="37"/>
    </row>
    <row r="698" spans="1:14" x14ac:dyDescent="0.3">
      <c r="A698" s="27"/>
      <c r="B698" s="41"/>
      <c r="C698" s="71"/>
      <c r="D698" s="28"/>
      <c r="E698" s="29"/>
      <c r="F698" s="56"/>
      <c r="G698" s="39"/>
      <c r="H698" s="51"/>
      <c r="I698" s="45"/>
      <c r="J698" s="17"/>
      <c r="K698" s="18" t="str">
        <f t="shared" si="10"/>
        <v xml:space="preserve"> </v>
      </c>
      <c r="L698" s="34"/>
      <c r="M698" s="54"/>
      <c r="N698" s="37"/>
    </row>
    <row r="699" spans="1:14" x14ac:dyDescent="0.3">
      <c r="A699" s="27"/>
      <c r="B699" s="41"/>
      <c r="C699" s="71"/>
      <c r="D699" s="28"/>
      <c r="E699" s="29"/>
      <c r="F699" s="56"/>
      <c r="G699" s="39"/>
      <c r="H699" s="51"/>
      <c r="I699" s="45"/>
      <c r="J699" s="17"/>
      <c r="K699" s="18" t="str">
        <f t="shared" si="10"/>
        <v xml:space="preserve"> </v>
      </c>
      <c r="L699" s="34"/>
      <c r="M699" s="54"/>
      <c r="N699" s="37"/>
    </row>
    <row r="700" spans="1:14" x14ac:dyDescent="0.3">
      <c r="A700" s="27"/>
      <c r="B700" s="41"/>
      <c r="C700" s="71"/>
      <c r="D700" s="28"/>
      <c r="E700" s="29"/>
      <c r="F700" s="56"/>
      <c r="G700" s="39"/>
      <c r="H700" s="51"/>
      <c r="I700" s="45"/>
      <c r="J700" s="17"/>
      <c r="K700" s="18" t="str">
        <f t="shared" si="10"/>
        <v xml:space="preserve"> </v>
      </c>
      <c r="L700" s="34"/>
      <c r="M700" s="54"/>
      <c r="N700" s="37"/>
    </row>
    <row r="701" spans="1:14" x14ac:dyDescent="0.3">
      <c r="A701" s="27"/>
      <c r="B701" s="41"/>
      <c r="C701" s="71"/>
      <c r="D701" s="28"/>
      <c r="E701" s="29"/>
      <c r="F701" s="56"/>
      <c r="G701" s="39"/>
      <c r="H701" s="51"/>
      <c r="I701" s="45"/>
      <c r="J701" s="17"/>
      <c r="K701" s="18" t="str">
        <f t="shared" si="10"/>
        <v xml:space="preserve"> </v>
      </c>
      <c r="L701" s="34"/>
      <c r="M701" s="54"/>
      <c r="N701" s="37"/>
    </row>
    <row r="702" spans="1:14" x14ac:dyDescent="0.3">
      <c r="A702" s="26"/>
      <c r="B702" s="41"/>
      <c r="C702" s="71"/>
      <c r="D702" s="28"/>
      <c r="E702" s="29"/>
      <c r="F702" s="56"/>
      <c r="G702" s="39"/>
      <c r="H702" s="51"/>
      <c r="I702" s="45"/>
      <c r="J702" s="17"/>
      <c r="K702" s="18" t="str">
        <f t="shared" si="10"/>
        <v xml:space="preserve"> </v>
      </c>
      <c r="L702" s="34"/>
      <c r="M702" s="54"/>
      <c r="N702" s="37"/>
    </row>
    <row r="703" spans="1:14" x14ac:dyDescent="0.3">
      <c r="A703" s="27"/>
      <c r="B703" s="41"/>
      <c r="C703" s="71"/>
      <c r="D703" s="28"/>
      <c r="E703" s="29"/>
      <c r="F703" s="56"/>
      <c r="G703" s="39"/>
      <c r="H703" s="51"/>
      <c r="I703" s="45"/>
      <c r="J703" s="17"/>
      <c r="K703" s="18" t="str">
        <f t="shared" si="10"/>
        <v xml:space="preserve"> </v>
      </c>
      <c r="L703" s="34"/>
      <c r="M703" s="54"/>
      <c r="N703" s="37"/>
    </row>
    <row r="704" spans="1:14" x14ac:dyDescent="0.3">
      <c r="A704" s="27"/>
      <c r="B704" s="41"/>
      <c r="C704" s="71"/>
      <c r="D704" s="28"/>
      <c r="E704" s="29"/>
      <c r="F704" s="56"/>
      <c r="G704" s="39"/>
      <c r="H704" s="51"/>
      <c r="I704" s="45"/>
      <c r="J704" s="17"/>
      <c r="K704" s="18" t="str">
        <f t="shared" si="10"/>
        <v xml:space="preserve"> </v>
      </c>
      <c r="L704" s="34"/>
      <c r="M704" s="54"/>
      <c r="N704" s="37"/>
    </row>
    <row r="705" spans="1:14" ht="13.5" thickBot="1" x14ac:dyDescent="0.35">
      <c r="A705" s="30"/>
      <c r="B705" s="42"/>
      <c r="C705" s="72"/>
      <c r="D705" s="31"/>
      <c r="E705" s="32"/>
      <c r="F705" s="21"/>
      <c r="G705" s="40"/>
      <c r="H705" s="52"/>
      <c r="I705" s="46"/>
      <c r="J705" s="22"/>
      <c r="K705" s="23" t="str">
        <f>IF(I705,IF(ISNUMBER(J705),J705*I705," ")," ")</f>
        <v xml:space="preserve"> </v>
      </c>
      <c r="L705" s="35"/>
      <c r="M705" s="55"/>
      <c r="N705" s="38"/>
    </row>
  </sheetData>
  <mergeCells count="3">
    <mergeCell ref="L2:L4"/>
    <mergeCell ref="A3:C3"/>
    <mergeCell ref="A4:C4"/>
  </mergeCells>
  <hyperlinks>
    <hyperlink ref="G4" r:id="rId1" xr:uid="{629F345C-A122-45D4-859C-CF97777807D1}"/>
    <hyperlink ref="G3" r:id="rId2" xr:uid="{083430F4-39DD-463C-B181-64ABF7C4177F}"/>
    <hyperlink ref="G7" r:id="rId3" xr:uid="{0C4EB7F0-997F-4162-93C4-6553EB114D29}"/>
    <hyperlink ref="G8" r:id="rId4" xr:uid="{FBACAB78-9167-4D4C-9639-890A68FE4571}"/>
  </hyperlinks>
  <pageMargins left="0.7" right="0.7" top="0.75" bottom="0.75" header="0.3" footer="0.3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1</vt:i4>
      </vt:variant>
    </vt:vector>
  </HeadingPairs>
  <TitlesOfParts>
    <vt:vector size="13" baseType="lpstr">
      <vt:lpstr>Стержневые МП</vt:lpstr>
      <vt:lpstr>Сетка</vt:lpstr>
      <vt:lpstr>Опуски</vt:lpstr>
      <vt:lpstr>Соединители</vt:lpstr>
      <vt:lpstr>Горизнтальный заземлитель</vt:lpstr>
      <vt:lpstr>Вертикальные заземлители</vt:lpstr>
      <vt:lpstr>ГЗШ</vt:lpstr>
      <vt:lpstr>СУП</vt:lpstr>
      <vt:lpstr>КУП</vt:lpstr>
      <vt:lpstr>Мачты 1 категория</vt:lpstr>
      <vt:lpstr>Исходные данные</vt:lpstr>
      <vt:lpstr>DATA</vt:lpstr>
      <vt:lpstr>'Стержневые МП'!Заголовки_для_печати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Зуйков Дмитрий Александрович</dc:creator>
  <cp:lastModifiedBy>Киселев Алексей Викторович</cp:lastModifiedBy>
  <cp:lastPrinted>2015-09-16T06:58:52Z</cp:lastPrinted>
  <dcterms:created xsi:type="dcterms:W3CDTF">2014-05-28T05:08:34Z</dcterms:created>
  <dcterms:modified xsi:type="dcterms:W3CDTF">2025-12-11T14:40:37Z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EKPIDHELPER">
    <vt:lpwstr>3.0.0</vt:lpwstr>
  </property>
  <property fmtid="{D5CDD505-2E9C-101B-9397-08002B2CF9AE}" pid="3" name="IEKPID_DB_FLAG">
    <vt:bool>false</vt:bool>
  </property>
  <property fmtid="{D5CDD505-2E9C-101B-9397-08002B2CF9AE}" pid="4" name="IEKPID_FILE_STYLE">
    <vt:lpwstr>IEK</vt:lpwstr>
  </property>
  <property fmtid="{D5CDD505-2E9C-101B-9397-08002B2CF9AE}" pid="5" name="IEKPID_DB_ID">
    <vt:lpwstr>e4c41d35-2fc2-4b96-b5f5-6435cd8c5305</vt:lpwstr>
  </property>
</Properties>
</file>